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185" tabRatio="924"/>
  </bookViews>
  <sheets>
    <sheet name="About" sheetId="58" r:id="rId1"/>
    <sheet name="Inputs" sheetId="59" r:id="rId2"/>
    <sheet name="NEDC-H" sheetId="55" r:id="rId3"/>
    <sheet name="WLTP-H" sheetId="53" r:id="rId4"/>
    <sheet name="meta.WLTP-H.10Hz.ts" sheetId="41" r:id="rId5"/>
    <sheet name="NEDC-L" sheetId="56"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60" r:id="rId13"/>
    <sheet name="meta.WLTP-H.test_b.ts" sheetId="61" r:id="rId14"/>
    <sheet name="meta.WLTP-H.test_c.ts" sheetId="62" r:id="rId15"/>
    <sheet name="meta.WLTP-H.test_b.10Hz.ts" sheetId="63" r:id="rId16"/>
    <sheet name="meta.WLTP-H.test_c.10Hz.ts" sheetId="64" r:id="rId17"/>
    <sheet name="meta.WLTP-L.pa" sheetId="65" r:id="rId18"/>
    <sheet name="meta.WLTP-L.test_b.ts" sheetId="66" r:id="rId19"/>
    <sheet name="meta.WLTP-L.test_c.ts" sheetId="67" r:id="rId20"/>
    <sheet name="meta.WLTP-L.test_b.10Hz.ts" sheetId="68" r:id="rId21"/>
    <sheet name="meta.WLTP-L.test_c.10Hz.ts" sheetId="69"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17" i="65" l="1"/>
  <c r="F16" i="65"/>
  <c r="F15" i="65"/>
  <c r="F14" i="65"/>
  <c r="F13" i="65"/>
  <c r="F12" i="65"/>
  <c r="F11" i="65"/>
  <c r="F10" i="65"/>
  <c r="F9" i="65"/>
  <c r="F8" i="65"/>
  <c r="F7" i="65"/>
  <c r="F6" i="65"/>
  <c r="F5" i="65"/>
  <c r="F4" i="65"/>
  <c r="F3" i="65"/>
  <c r="F2" i="65"/>
  <c r="F17" i="60"/>
  <c r="F16" i="60"/>
  <c r="F15" i="60"/>
  <c r="F14" i="60"/>
  <c r="F13" i="60"/>
  <c r="F12" i="60"/>
  <c r="F11" i="60"/>
  <c r="F10" i="60"/>
  <c r="F9" i="60"/>
  <c r="F8" i="60"/>
  <c r="F7" i="60"/>
  <c r="F6" i="60"/>
  <c r="F5" i="60"/>
  <c r="F4" i="60"/>
  <c r="F3" i="60"/>
  <c r="F2" i="60"/>
  <c r="F109" i="59"/>
  <c r="F105" i="59"/>
  <c r="F102" i="59"/>
  <c r="F101" i="59"/>
  <c r="F100" i="59"/>
  <c r="F99" i="59"/>
  <c r="F97" i="59"/>
  <c r="F96" i="59"/>
  <c r="F92" i="59"/>
  <c r="F91" i="59"/>
  <c r="F90" i="59"/>
  <c r="F89" i="59"/>
  <c r="F88" i="59"/>
  <c r="F87" i="59"/>
  <c r="F86" i="59"/>
  <c r="F83" i="59"/>
  <c r="F82" i="59"/>
  <c r="F81" i="59"/>
  <c r="F80" i="59"/>
  <c r="F77" i="59"/>
  <c r="F76" i="59"/>
  <c r="F75" i="59"/>
  <c r="F74" i="59"/>
  <c r="F73" i="59"/>
  <c r="F72" i="59"/>
  <c r="F71" i="59"/>
  <c r="F70" i="59"/>
  <c r="F69" i="59"/>
  <c r="F68" i="59"/>
  <c r="F67" i="59"/>
  <c r="F66" i="59"/>
  <c r="F65" i="59"/>
  <c r="F64" i="59"/>
  <c r="F63" i="59"/>
  <c r="F62" i="59"/>
  <c r="F61" i="59"/>
  <c r="F60" i="59"/>
  <c r="F59" i="59"/>
  <c r="F58" i="59"/>
  <c r="F55" i="59"/>
  <c r="F54" i="59"/>
  <c r="F53" i="59"/>
  <c r="F52" i="59"/>
  <c r="F51" i="59"/>
  <c r="F50" i="59"/>
  <c r="F49" i="59"/>
  <c r="F48" i="59"/>
  <c r="F47" i="59"/>
  <c r="F46" i="59"/>
  <c r="F45" i="59"/>
  <c r="F44" i="59"/>
  <c r="F43" i="59"/>
  <c r="F42" i="59"/>
  <c r="F41" i="59"/>
  <c r="F40" i="59"/>
  <c r="F37" i="59"/>
  <c r="F36" i="59"/>
  <c r="F35" i="59"/>
  <c r="F34" i="59"/>
  <c r="F33" i="59"/>
  <c r="F32" i="59"/>
  <c r="F31" i="59"/>
  <c r="F30" i="59"/>
  <c r="F29" i="59"/>
  <c r="F28" i="59"/>
  <c r="F27" i="59"/>
  <c r="F26" i="59"/>
  <c r="F25" i="59"/>
  <c r="F24" i="59"/>
  <c r="F23" i="59"/>
  <c r="F22" i="59"/>
  <c r="F21" i="59"/>
  <c r="F20" i="59"/>
  <c r="F19" i="59"/>
  <c r="F18" i="59"/>
  <c r="F17" i="59"/>
  <c r="F16" i="59"/>
  <c r="F15" i="59"/>
  <c r="F14" i="59"/>
  <c r="F13" i="59"/>
  <c r="F12" i="59"/>
  <c r="C7" i="59"/>
  <c r="F6" i="59"/>
  <c r="F5" i="59"/>
  <c r="F4" i="59"/>
  <c r="F3" i="59"/>
  <c r="F2" i="59"/>
</calcChain>
</file>

<file path=xl/sharedStrings.xml><?xml version="1.0" encoding="utf-8"?>
<sst xmlns="http://schemas.openxmlformats.org/spreadsheetml/2006/main" count="841" uniqueCount="419">
  <si>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</si>
  <si>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</si>
  <si>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</si>
  <si>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</si>
  <si>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</si>
  <si>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</si>
  <si>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</si>
  <si>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</si>
  <si>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</si>
  <si>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</si>
  <si>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</si>
  <si>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</si>
  <si>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</si>
  <si>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</si>
  <si>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</si>
  <si>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</si>
  <si>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</si>
  <si>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</si>
  <si>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</si>
  <si>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</si>
  <si>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</si>
  <si>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</si>
  <si>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</si>
  <si>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</si>
  <si>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</si>
  <si>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</si>
  <si>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</si>
  <si>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</si>
  <si>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</si>
  <si>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</si>
  <si>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</si>
  <si>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</si>
  <si>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</si>
  <si>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</si>
  <si>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</si>
  <si>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</si>
  <si>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</si>
  <si>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</si>
  <si>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</si>
  <si>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</si>
  <si>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</si>
  <si>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</si>
  <si>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</si>
  <si>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</si>
  <si>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</si>
  <si>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</si>
  <si>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</si>
  <si>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</si>
  <si>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</si>
  <si>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</si>
  <si>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</si>
  <si>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</si>
  <si>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</si>
  <si>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</si>
  <si>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</si>
  <si>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</si>
  <si>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</si>
  <si>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</si>
  <si>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</si>
  <si>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</si>
  <si>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</si>
  <si>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</si>
  <si>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</si>
  <si>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</si>
  <si>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</si>
  <si>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</si>
  <si>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</si>
  <si>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</si>
  <si>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</si>
  <si>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</si>
  <si>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</si>
  <si>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</si>
  <si>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</si>
  <si>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</si>
  <si>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</si>
  <si>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</si>
  <si>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</si>
  <si>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</si>
  <si>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</si>
  <si>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</si>
  <si>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</si>
  <si>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</si>
  <si>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</si>
  <si>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</si>
  <si>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</si>
  <si>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</si>
  <si>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</si>
  <si>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</si>
  <si>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</si>
  <si>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</si>
  <si>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</si>
  <si>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</si>
  <si>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</si>
  <si>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</si>
  <si>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</si>
  <si>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</si>
  <si>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</si>
  <si>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</si>
  <si>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</si>
  <si>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</si>
  <si>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</si>
  <si>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</si>
  <si>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</si>
  <si>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</si>
  <si>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</si>
  <si>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</si>
  <si>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</si>
  <si>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</si>
  <si>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</si>
  <si>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</si>
  <si>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</si>
  <si>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</si>
  <si>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</si>
  <si>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</si>
  <si>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</si>
  <si>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</si>
  <si>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</si>
  <si>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</si>
  <si>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</si>
  <si>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</si>
  <si>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</si>
  <si>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</si>
  <si>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</si>
  <si>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</si>
  <si>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</si>
  <si>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</si>
  <si>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</si>
  <si>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</si>
  <si>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</si>
  <si>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</si>
  <si>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</si>
  <si>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</si>
  <si>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</si>
  <si>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</si>
  <si>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</si>
  <si>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</si>
  <si>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</si>
  <si>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</si>
  <si>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</si>
  <si>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</si>
  <si>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</si>
  <si>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</si>
  <si>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</si>
  <si>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</si>
  <si>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</si>
  <si>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</si>
  <si>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</si>
  <si>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</si>
  <si>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</si>
  <si>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</si>
  <si>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</si>
  <si>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</si>
  <si>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</si>
  <si>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</si>
  <si>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</si>
  <si>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</si>
  <si>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</si>
  <si>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</si>
  <si>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</si>
  <si>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</si>
  <si>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</si>
  <si>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</si>
  <si>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</si>
  <si>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</si>
  <si>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</si>
  <si>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</si>
  <si>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</si>
  <si>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</si>
  <si>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</si>
  <si>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</si>
  <si>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</si>
  <si>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</si>
  <si>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</si>
  <si>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</si>
  <si>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</si>
  <si>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</si>
  <si>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</si>
  <si>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</si>
  <si>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</si>
  <si>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</si>
  <si>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</si>
  <si>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</si>
  <si>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</si>
  <si>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</si>
  <si>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</si>
  <si>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</si>
  <si>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</si>
  <si>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</si>
  <si>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</si>
  <si>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</si>
  <si>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</si>
  <si>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</si>
  <si>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</si>
  <si>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</si>
  <si>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</si>
  <si>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</si>
  <si>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</si>
  <si>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</si>
  <si>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</si>
  <si>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</si>
  <si>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</si>
  <si>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</si>
  <si>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</si>
  <si>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</si>
  <si>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</si>
  <si>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</si>
  <si>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</si>
  <si>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</si>
  <si>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</si>
  <si>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</si>
  <si>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</si>
  <si>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</si>
  <si>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</si>
  <si>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</si>
  <si>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</si>
  <si>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</si>
  <si>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</si>
  <si>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</si>
  <si>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</si>
  <si>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</si>
  <si>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</si>
  <si>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</si>
  <si>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</si>
  <si>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</si>
  <si>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</si>
  <si>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</si>
  <si>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</si>
  <si>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</si>
  <si>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</si>
  <si>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</si>
  <si>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</si>
  <si>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</si>
  <si>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</si>
  <si>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</si>
  <si>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</si>
  <si>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</si>
  <si>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</si>
  <si>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</si>
  <si>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</si>
  <si>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</si>
  <si>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</si>
  <si>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</si>
  <si>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</si>
  <si>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</si>
  <si>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</si>
  <si>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</si>
  <si>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</si>
  <si>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</si>
  <si>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</si>
  <si>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</si>
  <si>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</si>
  <si>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</si>
  <si>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</si>
  <si>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</si>
  <si>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</si>
  <si>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</si>
  <si>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</si>
  <si>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</si>
  <si>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</si>
  <si>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</si>
  <si>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</si>
  <si>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</si>
  <si>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</si>
  <si>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</si>
  <si>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</si>
  <si>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</si>
  <si>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</si>
  <si>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</si>
  <si>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</si>
  <si>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</si>
  <si>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</si>
  <si>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</si>
  <si>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</si>
  <si>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</si>
  <si>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</si>
  <si>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</si>
  <si>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</si>
  <si>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</si>
  <si>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</si>
  <si>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</si>
  <si>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</si>
  <si>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</si>
  <si>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</si>
  <si>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</si>
  <si>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</si>
  <si>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</si>
  <si>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</si>
  <si>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</si>
  <si>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</si>
  <si>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</si>
  <si>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</si>
  <si>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</si>
  <si>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</si>
  <si>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</si>
  <si>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</si>
  <si>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</si>
  <si>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</si>
  <si>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</si>
  <si>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</si>
  <si>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</si>
  <si>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</si>
  <si>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</si>
  <si>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</si>
  <si>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</si>
  <si>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</si>
  <si>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</si>
  <si>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</si>
  <si>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</si>
  <si>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</si>
  <si>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</si>
  <si>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</si>
  <si>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</si>
  <si>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</si>
  <si>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</si>
  <si>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</si>
  <si>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</si>
  <si>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</si>
  <si>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</si>
  <si>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</si>
  <si>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</si>
  <si>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</si>
  <si>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</si>
  <si>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</si>
  <si>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</si>
  <si>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</si>
  <si>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</si>
  <si>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</si>
  <si>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</si>
  <si>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</si>
  <si>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</si>
  <si>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</si>
  <si>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</si>
  <si>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</si>
  <si>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</si>
  <si>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</si>
  <si>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</si>
  <si>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</si>
  <si>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</si>
  <si>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</si>
  <si>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</si>
  <si>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</si>
  <si>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</si>
  <si>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</si>
  <si>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</si>
  <si>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</si>
  <si>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</si>
  <si>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</si>
  <si>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</si>
  <si>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</si>
  <si>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</si>
  <si>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</si>
  <si>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</si>
  <si>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</si>
  <si>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</si>
  <si>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</si>
  <si>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</si>
  <si>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</si>
  <si>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</si>
  <si>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</si>
  <si>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</si>
  <si>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</si>
  <si>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</si>
  <si>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</si>
  <si>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</si>
  <si>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</si>
  <si>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</si>
  <si>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</si>
  <si>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</si>
  <si>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</si>
  <si>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</si>
  <si>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</si>
  <si>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</si>
  <si>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</si>
  <si>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</si>
  <si>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</si>
  <si>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</si>
  <si>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3.0.0</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</si>
  <si>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</si>
  <si>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</si>
  <si>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</si>
  <si>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</si>
  <si>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</si>
  <si>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</si>
  <si>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</si>
  <si>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</si>
  <si>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Fuel Consumption [g/sec]</t>
  </si>
  <si>
    <t>Dyno CO2 [g/sec]</t>
  </si>
  <si>
    <t>Engine power [kW]</t>
  </si>
  <si>
    <t>target gears</t>
  </si>
  <si>
    <t>target fuel_consumptions</t>
  </si>
  <si>
    <t>target co2_emissions</t>
  </si>
  <si>
    <t>target engine_powers_out</t>
  </si>
  <si>
    <t>target battery_currents</t>
  </si>
  <si>
    <t>target alternator_currents</t>
  </si>
  <si>
    <t>target engine_coolant_temperatures</t>
  </si>
  <si>
    <t>target engine_speeds_out</t>
  </si>
  <si>
    <t>Extension of an Interpolation family</t>
  </si>
  <si>
    <t>dice.extension</t>
  </si>
  <si>
    <t>0 = No | 1 = Yes - Is it an extension of an already Type Approved Interpolation Family?  (default: 0)</t>
  </si>
  <si>
    <t>Bi-fuel vehicle</t>
  </si>
  <si>
    <t>dice.bifuel</t>
  </si>
  <si>
    <t>0 = No | 1 = Yes - Is it a Bi-fuel vehicle?  (default: 0)</t>
  </si>
  <si>
    <t>dice.wltp_retest</t>
  </si>
  <si>
    <t>-</t>
  </si>
  <si>
    <t>string</t>
  </si>
  <si>
    <t>DICE procedure comments</t>
  </si>
  <si>
    <t>dice.comments</t>
  </si>
  <si>
    <t>abc</t>
  </si>
  <si>
    <t>gasoline</t>
  </si>
  <si>
    <t>positive</t>
  </si>
  <si>
    <t>P215/60R17 96T</t>
  </si>
  <si>
    <t>automatic</t>
  </si>
  <si>
    <t>demo_0001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</si>
  <si>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</si>
  <si>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Parent Interpolation Family ID</t>
  </si>
  <si>
    <t>dice.parent_vehicle_family_id</t>
  </si>
  <si>
    <t>Individual code for "parent" vehicle (not mandatory). In case of one WLTP test linked to multiple Interpolation Family IDs, this cell should be filled with the "parent" Interpolation Family ID for which a random number already exists. Check the definition</t>
  </si>
  <si>
    <t>In this field you may add comments regarding the DICE procedure. In case of an extension, or an error, please provide a detailed description.</t>
  </si>
  <si>
    <t>dice.atct_family_correction_factor</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</si>
</sst>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sz val="10"/>
      <color theme="10"/>
      <name val="Calibri"/>
      <family val="2"/>
      <scheme val="minor"/>
    </font>
    <font>
      <b/>
      <sz val="12"/>
      <color theme="5" tint="0.39997558519241921"/>
      <name val="Calibri"/>
      <family val="2"/>
      <scheme val="minor"/>
    </font>
    <font>
      <b/>
      <i/>
      <sz val="12"/>
      <color theme="5" tint="0.39997558519241921"/>
      <name val="Calibri"/>
      <family val="2"/>
      <scheme val="minor"/>
    </font>
    <font>
      <b/>
      <sz val="12"/>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
      <patternFill patternType="solid">
        <fgColor rgb="FFFFFF99"/>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6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3" fillId="0" borderId="0" xfId="1" applyFill="1" applyProtection="1">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36" fillId="0" borderId="0" xfId="0" applyFont="1" applyFill="1" applyBorder="1" applyAlignment="1" applyProtection="1">
      <alignment horizontal="center" vertical="center"/>
      <protection locked="0"/>
    </xf>
    <xf numFmtId="0" fontId="37" fillId="0" borderId="0" xfId="9" applyFont="1" applyFill="1" applyBorder="1" applyAlignment="1" applyProtection="1">
      <alignment vertical="center" wrapText="1"/>
      <protection locked="0" hidden="1"/>
    </xf>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22" fillId="0" borderId="0" xfId="0" applyFont="1" applyAlignment="1">
      <alignment vertical="center"/>
    </xf>
    <xf numFmtId="0" fontId="6" fillId="5" borderId="0" xfId="0" applyFont="1" applyFill="1" applyAlignment="1" applyProtection="1">
      <alignment horizontal="left" vertical="center"/>
      <protection locked="0"/>
    </xf>
    <xf numFmtId="2" fontId="6" fillId="2" borderId="0" xfId="0" applyNumberFormat="1" applyFont="1" applyFill="1" applyAlignment="1" applyProtection="1">
      <alignment horizontal="right" vertical="center"/>
      <protection locked="0"/>
    </xf>
    <xf numFmtId="0" fontId="6" fillId="8" borderId="0" xfId="0" applyFont="1" applyFill="1" applyAlignment="1" applyProtection="1">
      <alignment horizontal="right" vertical="center"/>
      <protection locked="0"/>
    </xf>
    <xf numFmtId="0" fontId="0" fillId="8" borderId="0" xfId="0" applyFill="1"/>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38</xdr:row>
      <xdr:rowOff>183242</xdr:rowOff>
    </xdr:from>
    <xdr:to>
      <xdr:col>12</xdr:col>
      <xdr:colOff>292100</xdr:colOff>
      <xdr:row>47</xdr:row>
      <xdr:rowOff>59417</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48</xdr:row>
      <xdr:rowOff>0</xdr:rowOff>
    </xdr:from>
    <xdr:to>
      <xdr:col>12</xdr:col>
      <xdr:colOff>0</xdr:colOff>
      <xdr:row>53</xdr:row>
      <xdr:rowOff>66675</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27</xdr:row>
      <xdr:rowOff>9525</xdr:rowOff>
    </xdr:to>
    <xdr:sp macro="" textlink="">
      <xdr:nvSpPr>
        <xdr:cNvPr id="4" name="TextBox 3">
          <a:extLst>
            <a:ext uri="{FF2B5EF4-FFF2-40B4-BE49-F238E27FC236}">
              <a16:creationId xmlns:a16="http://schemas.microsoft.com/office/drawing/2014/main" xmlns="" id="{00000000-0008-0000-0100-000002000000}"/>
            </a:ext>
          </a:extLst>
        </xdr:cNvPr>
        <xdr:cNvSpPr txBox="1"/>
      </xdr:nvSpPr>
      <xdr:spPr>
        <a:xfrm>
          <a:off x="12906375" y="190500"/>
          <a:ext cx="3238499" cy="63817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85872"/>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xmlns=""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B12" sqref="B12"/>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45" customFormat="1" ht="15" customHeight="1" x14ac:dyDescent="0.25">
      <c r="A14" s="150" t="s">
        <v>413</v>
      </c>
      <c r="B14" s="150"/>
      <c r="C14" s="150"/>
      <c r="D14" s="150"/>
      <c r="E14" s="150"/>
      <c r="F14" s="150"/>
      <c r="G14" s="150"/>
      <c r="H14" s="150"/>
      <c r="I14" s="150"/>
      <c r="J14" s="150"/>
      <c r="K14" s="150"/>
      <c r="L14" s="150"/>
      <c r="M14" s="150"/>
      <c r="N14" s="150"/>
      <c r="O14" s="150"/>
    </row>
    <row r="15" spans="1:15" s="145" customFormat="1" ht="15" customHeight="1" x14ac:dyDescent="0.25">
      <c r="A15" s="150"/>
      <c r="B15" s="150"/>
      <c r="C15" s="150"/>
      <c r="D15" s="150"/>
      <c r="E15" s="150"/>
      <c r="F15" s="150"/>
      <c r="G15" s="150"/>
      <c r="H15" s="150"/>
      <c r="I15" s="150"/>
      <c r="J15" s="150"/>
      <c r="K15" s="150"/>
      <c r="L15" s="150"/>
      <c r="M15" s="150"/>
      <c r="N15" s="150"/>
      <c r="O15" s="150"/>
    </row>
    <row r="16" spans="1:15" s="145" customFormat="1" ht="15" customHeight="1" x14ac:dyDescent="0.25">
      <c r="A16" s="150"/>
      <c r="B16" s="150"/>
      <c r="C16" s="150"/>
      <c r="D16" s="150"/>
      <c r="E16" s="150"/>
      <c r="F16" s="150"/>
      <c r="G16" s="150"/>
      <c r="H16" s="150"/>
      <c r="I16" s="150"/>
      <c r="J16" s="150"/>
      <c r="K16" s="150"/>
      <c r="L16" s="150"/>
      <c r="M16" s="150"/>
      <c r="N16" s="150"/>
      <c r="O16" s="150"/>
    </row>
    <row r="17" spans="1:15" s="145" customFormat="1" ht="15" customHeight="1" x14ac:dyDescent="0.25">
      <c r="A17" s="150"/>
      <c r="B17" s="150"/>
      <c r="C17" s="150"/>
      <c r="D17" s="150"/>
      <c r="E17" s="150"/>
      <c r="F17" s="150"/>
      <c r="G17" s="150"/>
      <c r="H17" s="150"/>
      <c r="I17" s="150"/>
      <c r="J17" s="150"/>
      <c r="K17" s="150"/>
      <c r="L17" s="150"/>
      <c r="M17" s="150"/>
      <c r="N17" s="150"/>
      <c r="O17" s="150"/>
    </row>
    <row r="18" spans="1:15" s="145" customFormat="1" ht="15" customHeight="1" x14ac:dyDescent="0.25">
      <c r="A18" s="150"/>
      <c r="B18" s="150"/>
      <c r="C18" s="150"/>
      <c r="D18" s="150"/>
      <c r="E18" s="150"/>
      <c r="F18" s="150"/>
      <c r="G18" s="150"/>
      <c r="H18" s="150"/>
      <c r="I18" s="150"/>
      <c r="J18" s="150"/>
      <c r="K18" s="150"/>
      <c r="L18" s="150"/>
      <c r="M18" s="150"/>
      <c r="N18" s="150"/>
      <c r="O18" s="150"/>
    </row>
    <row r="19" spans="1:15" s="145" customFormat="1" ht="15" customHeight="1" x14ac:dyDescent="0.25">
      <c r="A19" s="150"/>
      <c r="B19" s="150"/>
      <c r="C19" s="150"/>
      <c r="D19" s="150"/>
      <c r="E19" s="150"/>
      <c r="F19" s="150"/>
      <c r="G19" s="150"/>
      <c r="H19" s="150"/>
      <c r="I19" s="150"/>
      <c r="J19" s="150"/>
      <c r="K19" s="150"/>
      <c r="L19" s="150"/>
      <c r="M19" s="150"/>
      <c r="N19" s="150"/>
      <c r="O19" s="150"/>
    </row>
    <row r="20" spans="1:15" s="145" customFormat="1" ht="15" customHeight="1" x14ac:dyDescent="0.25">
      <c r="A20" s="150"/>
      <c r="B20" s="150"/>
      <c r="C20" s="150"/>
      <c r="D20" s="150"/>
      <c r="E20" s="150"/>
      <c r="F20" s="150"/>
      <c r="G20" s="150"/>
      <c r="H20" s="150"/>
      <c r="I20" s="150"/>
      <c r="J20" s="150"/>
      <c r="K20" s="150"/>
      <c r="L20" s="150"/>
      <c r="M20" s="150"/>
      <c r="N20" s="150"/>
      <c r="O20" s="150"/>
    </row>
    <row r="21" spans="1:15" s="145" customFormat="1" ht="15" customHeight="1" x14ac:dyDescent="0.25">
      <c r="A21" s="150"/>
      <c r="B21" s="150"/>
      <c r="C21" s="150"/>
      <c r="D21" s="150"/>
      <c r="E21" s="150"/>
      <c r="F21" s="150"/>
      <c r="G21" s="150"/>
      <c r="H21" s="150"/>
      <c r="I21" s="150"/>
      <c r="J21" s="150"/>
      <c r="K21" s="150"/>
      <c r="L21" s="150"/>
      <c r="M21" s="150"/>
      <c r="N21" s="150"/>
      <c r="O21" s="150"/>
    </row>
    <row r="22" spans="1:15" s="145" customFormat="1" ht="15" customHeight="1" x14ac:dyDescent="0.25">
      <c r="A22" s="150"/>
      <c r="B22" s="150"/>
      <c r="C22" s="150"/>
      <c r="D22" s="150"/>
      <c r="E22" s="150"/>
      <c r="F22" s="150"/>
      <c r="G22" s="150"/>
      <c r="H22" s="150"/>
      <c r="I22" s="150"/>
      <c r="J22" s="150"/>
      <c r="K22" s="150"/>
      <c r="L22" s="150"/>
      <c r="M22" s="150"/>
      <c r="N22" s="150"/>
      <c r="O22" s="150"/>
    </row>
    <row r="23" spans="1:15" s="145" customFormat="1" ht="15" customHeight="1" x14ac:dyDescent="0.25">
      <c r="A23" s="150"/>
      <c r="B23" s="150"/>
      <c r="C23" s="150"/>
      <c r="D23" s="150"/>
      <c r="E23" s="150"/>
      <c r="F23" s="150"/>
      <c r="G23" s="150"/>
      <c r="H23" s="150"/>
      <c r="I23" s="150"/>
      <c r="J23" s="150"/>
      <c r="K23" s="150"/>
      <c r="L23" s="150"/>
      <c r="M23" s="150"/>
      <c r="N23" s="150"/>
      <c r="O23" s="150"/>
    </row>
    <row r="24" spans="1:15" s="145" customFormat="1" ht="15" customHeight="1" x14ac:dyDescent="0.25">
      <c r="A24" s="150"/>
      <c r="B24" s="150"/>
      <c r="C24" s="150"/>
      <c r="D24" s="150"/>
      <c r="E24" s="150"/>
      <c r="F24" s="150"/>
      <c r="G24" s="150"/>
      <c r="H24" s="150"/>
      <c r="I24" s="150"/>
      <c r="J24" s="150"/>
      <c r="K24" s="150"/>
      <c r="L24" s="150"/>
      <c r="M24" s="150"/>
      <c r="N24" s="150"/>
      <c r="O24" s="150"/>
    </row>
    <row r="25" spans="1:15" s="145" customFormat="1" ht="15" customHeight="1" x14ac:dyDescent="0.25">
      <c r="A25" s="150"/>
      <c r="B25" s="150"/>
      <c r="C25" s="150"/>
      <c r="D25" s="150"/>
      <c r="E25" s="150"/>
      <c r="F25" s="150"/>
      <c r="G25" s="150"/>
      <c r="H25" s="150"/>
      <c r="I25" s="150"/>
      <c r="J25" s="150"/>
      <c r="K25" s="150"/>
      <c r="L25" s="150"/>
      <c r="M25" s="150"/>
      <c r="N25" s="150"/>
      <c r="O25" s="150"/>
    </row>
    <row r="26" spans="1:15" s="145" customFormat="1" ht="15" customHeight="1" x14ac:dyDescent="0.25">
      <c r="A26" s="150"/>
      <c r="B26" s="150"/>
      <c r="C26" s="150"/>
      <c r="D26" s="150"/>
      <c r="E26" s="150"/>
      <c r="F26" s="150"/>
      <c r="G26" s="150"/>
      <c r="H26" s="150"/>
      <c r="I26" s="150"/>
      <c r="J26" s="150"/>
      <c r="K26" s="150"/>
      <c r="L26" s="150"/>
      <c r="M26" s="150"/>
      <c r="N26" s="150"/>
      <c r="O26" s="150"/>
    </row>
    <row r="27" spans="1:15" s="145" customFormat="1" ht="15" customHeight="1" x14ac:dyDescent="0.25">
      <c r="A27" s="150"/>
      <c r="B27" s="150"/>
      <c r="C27" s="150"/>
      <c r="D27" s="150"/>
      <c r="E27" s="150"/>
      <c r="F27" s="150"/>
      <c r="G27" s="150"/>
      <c r="H27" s="150"/>
      <c r="I27" s="150"/>
      <c r="J27" s="150"/>
      <c r="K27" s="150"/>
      <c r="L27" s="150"/>
      <c r="M27" s="150"/>
      <c r="N27" s="150"/>
      <c r="O27" s="150"/>
    </row>
    <row r="28" spans="1:15" s="145" customFormat="1" ht="15" customHeight="1" x14ac:dyDescent="0.25">
      <c r="A28" s="150"/>
      <c r="B28" s="150"/>
      <c r="C28" s="150"/>
      <c r="D28" s="150"/>
      <c r="E28" s="150"/>
      <c r="F28" s="150"/>
      <c r="G28" s="150"/>
      <c r="H28" s="150"/>
      <c r="I28" s="150"/>
      <c r="J28" s="150"/>
      <c r="K28" s="150"/>
      <c r="L28" s="150"/>
      <c r="M28" s="150"/>
      <c r="N28" s="150"/>
      <c r="O28" s="150"/>
    </row>
    <row r="29" spans="1:15" s="145" customFormat="1" ht="15" customHeight="1" x14ac:dyDescent="0.25">
      <c r="A29" s="150"/>
      <c r="B29" s="150"/>
      <c r="C29" s="150"/>
      <c r="D29" s="150"/>
      <c r="E29" s="150"/>
      <c r="F29" s="150"/>
      <c r="G29" s="150"/>
      <c r="H29" s="150"/>
      <c r="I29" s="150"/>
      <c r="J29" s="150"/>
      <c r="K29" s="150"/>
      <c r="L29" s="150"/>
      <c r="M29" s="150"/>
      <c r="N29" s="150"/>
      <c r="O29" s="150"/>
    </row>
    <row r="30" spans="1:15" s="145" customFormat="1" ht="15" customHeight="1" x14ac:dyDescent="0.25">
      <c r="A30" s="150"/>
      <c r="B30" s="150"/>
      <c r="C30" s="150"/>
      <c r="D30" s="150"/>
      <c r="E30" s="150"/>
      <c r="F30" s="150"/>
      <c r="G30" s="150"/>
      <c r="H30" s="150"/>
      <c r="I30" s="150"/>
      <c r="J30" s="150"/>
      <c r="K30" s="150"/>
      <c r="L30" s="150"/>
      <c r="M30" s="150"/>
      <c r="N30" s="150"/>
      <c r="O30" s="150"/>
    </row>
    <row r="31" spans="1:15" s="145" customFormat="1" ht="15" customHeight="1" x14ac:dyDescent="0.25">
      <c r="A31" s="150"/>
      <c r="B31" s="150"/>
      <c r="C31" s="150"/>
      <c r="D31" s="150"/>
      <c r="E31" s="150"/>
      <c r="F31" s="150"/>
      <c r="G31" s="150"/>
      <c r="H31" s="150"/>
      <c r="I31" s="150"/>
      <c r="J31" s="150"/>
      <c r="K31" s="150"/>
      <c r="L31" s="150"/>
      <c r="M31" s="150"/>
      <c r="N31" s="150"/>
      <c r="O31" s="150"/>
    </row>
    <row r="32" spans="1:15" s="145" customFormat="1" ht="15" customHeight="1" x14ac:dyDescent="0.25">
      <c r="A32" s="150"/>
      <c r="B32" s="150"/>
      <c r="C32" s="150"/>
      <c r="D32" s="150"/>
      <c r="E32" s="150"/>
      <c r="F32" s="150"/>
      <c r="G32" s="150"/>
      <c r="H32" s="150"/>
      <c r="I32" s="150"/>
      <c r="J32" s="150"/>
      <c r="K32" s="150"/>
      <c r="L32" s="150"/>
      <c r="M32" s="150"/>
      <c r="N32" s="150"/>
      <c r="O32" s="150"/>
    </row>
    <row r="33" spans="1:15" s="145" customFormat="1" ht="15" customHeight="1" x14ac:dyDescent="0.25">
      <c r="A33" s="150"/>
      <c r="B33" s="150"/>
      <c r="C33" s="150"/>
      <c r="D33" s="150"/>
      <c r="E33" s="150"/>
      <c r="F33" s="150"/>
      <c r="G33" s="150"/>
      <c r="H33" s="150"/>
      <c r="I33" s="150"/>
      <c r="J33" s="150"/>
      <c r="K33" s="150"/>
      <c r="L33" s="150"/>
      <c r="M33" s="150"/>
      <c r="N33" s="150"/>
      <c r="O33" s="150"/>
    </row>
    <row r="34" spans="1:15" s="145" customFormat="1" ht="15" customHeight="1" x14ac:dyDescent="0.25">
      <c r="A34" s="150"/>
      <c r="B34" s="150"/>
      <c r="C34" s="150"/>
      <c r="D34" s="150"/>
      <c r="E34" s="150"/>
      <c r="F34" s="150"/>
      <c r="G34" s="150"/>
      <c r="H34" s="150"/>
      <c r="I34" s="150"/>
      <c r="J34" s="150"/>
      <c r="K34" s="150"/>
      <c r="L34" s="150"/>
      <c r="M34" s="150"/>
      <c r="N34" s="150"/>
      <c r="O34" s="150"/>
    </row>
    <row r="35" spans="1:15" s="145" customFormat="1" ht="15" customHeight="1" x14ac:dyDescent="0.25">
      <c r="A35" s="150"/>
      <c r="B35" s="150"/>
      <c r="C35" s="150"/>
      <c r="D35" s="150"/>
      <c r="E35" s="150"/>
      <c r="F35" s="150"/>
      <c r="G35" s="150"/>
      <c r="H35" s="150"/>
      <c r="I35" s="150"/>
      <c r="J35" s="150"/>
      <c r="K35" s="150"/>
      <c r="L35" s="150"/>
      <c r="M35" s="150"/>
      <c r="N35" s="150"/>
      <c r="O35" s="150"/>
    </row>
    <row r="36" spans="1:15" s="145" customFormat="1" ht="15" customHeight="1" x14ac:dyDescent="0.25">
      <c r="A36" s="150"/>
      <c r="B36" s="150"/>
      <c r="C36" s="150"/>
      <c r="D36" s="150"/>
      <c r="E36" s="150"/>
      <c r="F36" s="150"/>
      <c r="G36" s="150"/>
      <c r="H36" s="150"/>
      <c r="I36" s="150"/>
      <c r="J36" s="150"/>
      <c r="K36" s="150"/>
      <c r="L36" s="150"/>
      <c r="M36" s="150"/>
      <c r="N36" s="150"/>
      <c r="O36" s="150"/>
    </row>
    <row r="37" spans="1:15" s="145" customFormat="1" ht="15" customHeight="1" x14ac:dyDescent="0.25">
      <c r="A37" s="150"/>
      <c r="B37" s="150"/>
      <c r="C37" s="150"/>
      <c r="D37" s="150"/>
      <c r="E37" s="150"/>
      <c r="F37" s="150"/>
      <c r="G37" s="150"/>
      <c r="H37" s="150"/>
      <c r="I37" s="150"/>
      <c r="J37" s="150"/>
      <c r="K37" s="150"/>
      <c r="L37" s="150"/>
      <c r="M37" s="150"/>
      <c r="N37" s="150"/>
      <c r="O37" s="150"/>
    </row>
    <row r="38" spans="1:15" s="145" customFormat="1" ht="15" customHeight="1" x14ac:dyDescent="0.25">
      <c r="A38" s="150"/>
      <c r="B38" s="150"/>
      <c r="C38" s="150"/>
      <c r="D38" s="150"/>
      <c r="E38" s="150"/>
      <c r="F38" s="150"/>
      <c r="G38" s="150"/>
      <c r="H38" s="150"/>
      <c r="I38" s="150"/>
      <c r="J38" s="150"/>
      <c r="K38" s="150"/>
      <c r="L38" s="150"/>
      <c r="M38" s="150"/>
      <c r="N38" s="150"/>
      <c r="O38" s="150"/>
    </row>
    <row r="39" spans="1:15" s="145" customFormat="1" ht="15" customHeight="1" x14ac:dyDescent="0.25">
      <c r="A39" s="150"/>
      <c r="B39" s="150"/>
      <c r="C39" s="150"/>
      <c r="D39" s="150"/>
      <c r="E39" s="150"/>
      <c r="F39" s="150"/>
      <c r="G39" s="150"/>
      <c r="H39" s="150"/>
      <c r="I39" s="150"/>
      <c r="J39" s="150"/>
      <c r="K39" s="150"/>
      <c r="L39" s="150"/>
      <c r="M39" s="150"/>
      <c r="N39" s="150"/>
      <c r="O39" s="150"/>
    </row>
    <row r="40" spans="1:15" s="145" customFormat="1" ht="15" customHeight="1" x14ac:dyDescent="0.25">
      <c r="A40" s="150"/>
      <c r="B40" s="150"/>
      <c r="C40" s="150"/>
      <c r="D40" s="150"/>
      <c r="E40" s="150"/>
      <c r="F40" s="150"/>
      <c r="G40" s="150"/>
      <c r="H40" s="150"/>
      <c r="I40" s="150"/>
      <c r="J40" s="150"/>
      <c r="K40" s="150"/>
      <c r="L40" s="150"/>
      <c r="M40" s="150"/>
      <c r="N40" s="150"/>
      <c r="O40" s="150"/>
    </row>
    <row r="41" spans="1:15" s="145" customFormat="1" ht="15" customHeight="1" x14ac:dyDescent="0.25">
      <c r="A41" s="150"/>
      <c r="B41" s="150"/>
      <c r="C41" s="150"/>
      <c r="D41" s="150"/>
      <c r="E41" s="150"/>
      <c r="F41" s="150"/>
      <c r="G41" s="150"/>
      <c r="H41" s="150"/>
      <c r="I41" s="150"/>
      <c r="J41" s="150"/>
      <c r="K41" s="150"/>
      <c r="L41" s="150"/>
      <c r="M41" s="150"/>
      <c r="N41" s="150"/>
      <c r="O41" s="150"/>
    </row>
    <row r="42" spans="1:15" s="145" customFormat="1" ht="15" customHeight="1" x14ac:dyDescent="0.25">
      <c r="A42" s="150"/>
      <c r="B42" s="150"/>
      <c r="C42" s="150"/>
      <c r="D42" s="150"/>
      <c r="E42" s="150"/>
      <c r="F42" s="150"/>
      <c r="G42" s="150"/>
      <c r="H42" s="150"/>
      <c r="I42" s="150"/>
      <c r="J42" s="150"/>
      <c r="K42" s="150"/>
      <c r="L42" s="150"/>
      <c r="M42" s="150"/>
      <c r="N42" s="150"/>
      <c r="O42" s="150"/>
    </row>
    <row r="43" spans="1:15" s="145" customFormat="1" ht="15" customHeight="1" x14ac:dyDescent="0.25">
      <c r="A43" s="150"/>
      <c r="B43" s="150"/>
      <c r="C43" s="150"/>
      <c r="D43" s="150"/>
      <c r="E43" s="150"/>
      <c r="F43" s="150"/>
      <c r="G43" s="150"/>
      <c r="H43" s="150"/>
      <c r="I43" s="150"/>
      <c r="J43" s="150"/>
      <c r="K43" s="150"/>
      <c r="L43" s="150"/>
      <c r="M43" s="150"/>
      <c r="N43" s="150"/>
      <c r="O43" s="150"/>
    </row>
    <row r="44" spans="1:15" s="145" customFormat="1" ht="15" customHeight="1" x14ac:dyDescent="0.25">
      <c r="A44" s="150"/>
      <c r="B44" s="150"/>
      <c r="C44" s="150"/>
      <c r="D44" s="150"/>
      <c r="E44" s="150"/>
      <c r="F44" s="150"/>
      <c r="G44" s="150"/>
      <c r="H44" s="150"/>
      <c r="I44" s="150"/>
      <c r="J44" s="150"/>
      <c r="K44" s="150"/>
      <c r="L44" s="150"/>
      <c r="M44" s="150"/>
      <c r="N44" s="150"/>
      <c r="O44" s="150"/>
    </row>
    <row r="45" spans="1:15" s="145" customFormat="1" ht="15" customHeight="1" x14ac:dyDescent="0.25">
      <c r="A45" s="150"/>
      <c r="B45" s="150"/>
      <c r="C45" s="150"/>
      <c r="D45" s="150"/>
      <c r="E45" s="150"/>
      <c r="F45" s="150"/>
      <c r="G45" s="150"/>
      <c r="H45" s="150"/>
      <c r="I45" s="150"/>
      <c r="J45" s="150"/>
      <c r="K45" s="150"/>
      <c r="L45" s="150"/>
      <c r="M45" s="150"/>
      <c r="N45" s="150"/>
      <c r="O45" s="150"/>
    </row>
    <row r="46" spans="1:15" s="145" customFormat="1" ht="15" customHeight="1" x14ac:dyDescent="0.25">
      <c r="A46" s="150"/>
      <c r="B46" s="150"/>
      <c r="C46" s="150"/>
      <c r="D46" s="150"/>
      <c r="E46" s="150"/>
      <c r="F46" s="150"/>
      <c r="G46" s="150"/>
      <c r="H46" s="150"/>
      <c r="I46" s="150"/>
      <c r="J46" s="150"/>
      <c r="K46" s="150"/>
      <c r="L46" s="150"/>
      <c r="M46" s="150"/>
      <c r="N46" s="150"/>
      <c r="O46" s="150"/>
    </row>
    <row r="47" spans="1:15" s="145" customFormat="1" ht="15" customHeight="1" x14ac:dyDescent="0.25">
      <c r="A47" s="150"/>
      <c r="B47" s="150"/>
      <c r="C47" s="150"/>
      <c r="D47" s="150"/>
      <c r="E47" s="150"/>
      <c r="F47" s="150"/>
      <c r="G47" s="150"/>
      <c r="H47" s="150"/>
      <c r="I47" s="150"/>
      <c r="J47" s="150"/>
      <c r="K47" s="150"/>
      <c r="L47" s="150"/>
      <c r="M47" s="150"/>
      <c r="N47" s="150"/>
      <c r="O47" s="150"/>
    </row>
    <row r="48" spans="1:15" s="145" customFormat="1" ht="15" customHeight="1" x14ac:dyDescent="0.25">
      <c r="A48" s="150"/>
      <c r="B48" s="150"/>
      <c r="C48" s="150"/>
      <c r="D48" s="150"/>
      <c r="E48" s="150"/>
      <c r="F48" s="150"/>
      <c r="G48" s="150"/>
      <c r="H48" s="150"/>
      <c r="I48" s="150"/>
      <c r="J48" s="150"/>
      <c r="K48" s="150"/>
      <c r="L48" s="150"/>
      <c r="M48" s="150"/>
      <c r="N48" s="150"/>
      <c r="O48" s="150"/>
    </row>
    <row r="49" spans="1:15" s="145" customFormat="1" ht="15" customHeight="1" x14ac:dyDescent="0.25">
      <c r="A49" s="150"/>
      <c r="B49" s="150"/>
      <c r="C49" s="150"/>
      <c r="D49" s="150"/>
      <c r="E49" s="150"/>
      <c r="F49" s="150"/>
      <c r="G49" s="150"/>
      <c r="H49" s="150"/>
      <c r="I49" s="150"/>
      <c r="J49" s="150"/>
      <c r="K49" s="150"/>
      <c r="L49" s="150"/>
      <c r="M49" s="150"/>
      <c r="N49" s="150"/>
      <c r="O49" s="150"/>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7"/>
  <sheetViews>
    <sheetView showRuler="0" zoomScaleNormal="100" workbookViewId="0">
      <pane ySplit="1" topLeftCell="A2" activePane="bottomLeft" state="frozen"/>
      <selection activeCell="B12" sqref="B12"/>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09" t="s">
        <v>245</v>
      </c>
      <c r="C2" s="82" t="s">
        <v>376</v>
      </c>
      <c r="D2" s="18"/>
      <c r="E2" s="62" t="s">
        <v>61</v>
      </c>
      <c r="F2" s="99" t="str">
        <f>HYPERLINK("https://docs.co2mpas.io/en/latest/glossary.html#term-input-version",G2)</f>
        <v>The version of the input-file</v>
      </c>
      <c r="G2" s="63" t="s">
        <v>81</v>
      </c>
    </row>
    <row r="3" spans="1:8" ht="25.5" x14ac:dyDescent="0.25">
      <c r="A3" s="61" t="s">
        <v>396</v>
      </c>
      <c r="B3" s="108" t="s">
        <v>397</v>
      </c>
      <c r="C3" s="12">
        <v>0</v>
      </c>
      <c r="E3" s="26" t="s">
        <v>72</v>
      </c>
      <c r="F3" s="98" t="str">
        <f>HYPERLINK("https://docs.co2mpas.io/en/latest/glossary.html#term-extension",G3)</f>
        <v>0 = No | 1 = Yes - Is it an extension of an already Type Approved Interpolation Family?  (default: 0)</v>
      </c>
      <c r="G3" s="22" t="s">
        <v>398</v>
      </c>
    </row>
    <row r="4" spans="1:8" x14ac:dyDescent="0.25">
      <c r="A4" s="61" t="s">
        <v>399</v>
      </c>
      <c r="B4" s="108" t="s">
        <v>400</v>
      </c>
      <c r="C4" s="12">
        <v>1</v>
      </c>
      <c r="E4" s="26" t="s">
        <v>72</v>
      </c>
      <c r="F4" s="98" t="str">
        <f>HYPERLINK("https://docs.co2mpas.io/en/latest/glossary.html#term-bifuel",G4)</f>
        <v>0 = No | 1 = Yes - Is it a Bi-fuel vehicle?  (default: 0)</v>
      </c>
      <c r="G4" s="22" t="s">
        <v>401</v>
      </c>
    </row>
    <row r="5" spans="1:8" ht="25.5" x14ac:dyDescent="0.25">
      <c r="A5" s="61" t="s">
        <v>383</v>
      </c>
      <c r="B5" s="108" t="s">
        <v>402</v>
      </c>
      <c r="C5" s="136" t="s">
        <v>403</v>
      </c>
      <c r="E5" s="26" t="s">
        <v>404</v>
      </c>
      <c r="F5" s="98" t="str">
        <f>HYPERLINK("https://docs.co2mpas.io/en/latest/glossary.html#term-wltp-retest",G5)</f>
        <v>Indicate which test conditions as referred to in point 2.2a of annex I have been subject to re-testing. Input can have multiple letters combinations. Leave empty if not applicable.</v>
      </c>
      <c r="G5" s="22" t="s">
        <v>384</v>
      </c>
    </row>
    <row r="6" spans="1:8" ht="38.25" x14ac:dyDescent="0.25">
      <c r="A6" s="61" t="s">
        <v>414</v>
      </c>
      <c r="B6" s="108" t="s">
        <v>415</v>
      </c>
      <c r="C6" s="146"/>
      <c r="E6" s="26" t="s">
        <v>404</v>
      </c>
      <c r="F6" s="98" t="str">
        <f>HYPERLINK("https://docs.co2mpas.io/en/latest/glossary.html#term-parent-vehicle-family-id",G6)</f>
        <v>Individual code for "parent" vehicle (not mandatory). In case of one WLTP test linked to multiple Interpolation Family IDs, this cell should be filled with the "parent" Interpolation Family ID for which a random number already exists. Check the definition</v>
      </c>
      <c r="G6" s="22" t="s">
        <v>416</v>
      </c>
    </row>
    <row r="7" spans="1:8" ht="25.5" x14ac:dyDescent="0.25">
      <c r="A7" s="100" t="s">
        <v>303</v>
      </c>
      <c r="B7" s="108" t="s">
        <v>304</v>
      </c>
      <c r="C7" s="111" t="str">
        <f>IF(COUNTA($C$8:$C$10)=3, CONCATENATE("IP-",UPPER($C$8),"-",UPPER($C$9),"-",TEXT($C$10,"0")), "")</f>
        <v>IP-DEMO_0001-ABC-1</v>
      </c>
      <c r="D7" s="18"/>
      <c r="E7" s="26" t="s">
        <v>61</v>
      </c>
      <c r="F7" s="99" t="s">
        <v>285</v>
      </c>
      <c r="G7" s="19" t="s">
        <v>274</v>
      </c>
    </row>
    <row r="8" spans="1:8" x14ac:dyDescent="0.25">
      <c r="A8" s="112" t="s">
        <v>283</v>
      </c>
      <c r="B8" s="101"/>
      <c r="C8" s="102" t="s">
        <v>412</v>
      </c>
      <c r="D8" s="18"/>
      <c r="E8" s="26" t="s">
        <v>61</v>
      </c>
      <c r="F8" s="99" t="s">
        <v>286</v>
      </c>
      <c r="G8" s="19"/>
    </row>
    <row r="9" spans="1:8" x14ac:dyDescent="0.25">
      <c r="A9" s="112" t="s">
        <v>284</v>
      </c>
      <c r="B9" s="101"/>
      <c r="C9" s="102" t="s">
        <v>407</v>
      </c>
      <c r="D9" s="18"/>
      <c r="E9" s="26" t="s">
        <v>61</v>
      </c>
      <c r="F9" s="99" t="s">
        <v>287</v>
      </c>
      <c r="G9" s="19"/>
    </row>
    <row r="10" spans="1:8" x14ac:dyDescent="0.25">
      <c r="A10" s="112" t="s">
        <v>282</v>
      </c>
      <c r="B10" s="101"/>
      <c r="C10" s="110">
        <v>1</v>
      </c>
      <c r="D10" s="18"/>
      <c r="E10" s="26" t="s">
        <v>84</v>
      </c>
      <c r="F10" s="99" t="s">
        <v>288</v>
      </c>
      <c r="G10" s="19"/>
    </row>
    <row r="11" spans="1:8" customFormat="1" x14ac:dyDescent="0.25">
      <c r="F11" s="103"/>
    </row>
    <row r="12" spans="1:8" x14ac:dyDescent="0.25">
      <c r="A12" s="20" t="s">
        <v>106</v>
      </c>
      <c r="B12" s="96" t="s">
        <v>30</v>
      </c>
      <c r="C12" s="44" t="s">
        <v>408</v>
      </c>
      <c r="D12" s="18"/>
      <c r="E12" s="26" t="s">
        <v>61</v>
      </c>
      <c r="F12" s="99" t="str">
        <f t="shared" ref="F12:F22" si="0">HYPERLINK(CONCATENATE("https://docs.co2mpas.io/en/latest/glossary.html#term-",SUBSTITUTE(B12,"_","-")),G12)</f>
        <v>Type of fuel used in the test: diesel, gasoline, LPG, NG or biomethane, ethanol(E85), biodiesel</v>
      </c>
      <c r="G12" s="19" t="s">
        <v>163</v>
      </c>
      <c r="H12" s="18"/>
    </row>
    <row r="13" spans="1:8" x14ac:dyDescent="0.25">
      <c r="A13" s="20" t="s">
        <v>107</v>
      </c>
      <c r="B13" s="96" t="s">
        <v>36</v>
      </c>
      <c r="C13" s="45">
        <v>43600</v>
      </c>
      <c r="D13" s="18" t="s">
        <v>0</v>
      </c>
      <c r="E13" s="26" t="s">
        <v>60</v>
      </c>
      <c r="F13" s="99" t="str">
        <f>HYPERLINK(CONCATENATE("https://docs.co2mpas.io/en/latest/glossary.html#term-",SUBSTITUTE(B13,"_","-")),G13)</f>
        <v>Lower heating value of fuel used in the test</v>
      </c>
      <c r="G13" s="19" t="s">
        <v>165</v>
      </c>
    </row>
    <row r="14" spans="1:8" ht="25.5" x14ac:dyDescent="0.25">
      <c r="A14" s="20" t="s">
        <v>294</v>
      </c>
      <c r="B14" s="96" t="s">
        <v>299</v>
      </c>
      <c r="C14" s="45">
        <v>8.64</v>
      </c>
      <c r="D14" s="18" t="s">
        <v>293</v>
      </c>
      <c r="E14" s="26" t="s">
        <v>60</v>
      </c>
      <c r="F14" s="99" t="str">
        <f>HYPERLINK(CONCATENATE("https://docs.co2mpas.io/en/latest/glossary.html#term-",SUBSTITUTE(B14,"_","-")),G14)</f>
        <v>Fuel heating value in kwh/l: Value according to the Table A6.App2/1 in Regulation (EU) No [2017/1151][WLTP]</v>
      </c>
      <c r="G14" s="19" t="s">
        <v>330</v>
      </c>
    </row>
    <row r="15" spans="1:8" x14ac:dyDescent="0.25">
      <c r="A15" s="20" t="s">
        <v>108</v>
      </c>
      <c r="B15" s="106" t="s">
        <v>206</v>
      </c>
      <c r="C15" s="12">
        <v>85.990099999999998</v>
      </c>
      <c r="D15" s="18" t="s">
        <v>216</v>
      </c>
      <c r="E15" s="26" t="s">
        <v>60</v>
      </c>
      <c r="F15" s="99" t="str">
        <f t="shared" si="0"/>
        <v>% of carbon in the fuel by weight. Eg 85.5%</v>
      </c>
      <c r="G15" s="19" t="s">
        <v>226</v>
      </c>
    </row>
    <row r="16" spans="1:8" x14ac:dyDescent="0.25">
      <c r="A16" s="20" t="s">
        <v>109</v>
      </c>
      <c r="B16" s="106" t="s">
        <v>200</v>
      </c>
      <c r="C16" s="13" t="s">
        <v>409</v>
      </c>
      <c r="D16" s="18"/>
      <c r="E16" s="26" t="s">
        <v>61</v>
      </c>
      <c r="F16" s="99" t="str">
        <f t="shared" si="0"/>
        <v>Positive ignition or compression ignition</v>
      </c>
      <c r="G16" s="19" t="s">
        <v>110</v>
      </c>
    </row>
    <row r="17" spans="1:7" x14ac:dyDescent="0.25">
      <c r="A17" s="20" t="s">
        <v>111</v>
      </c>
      <c r="B17" s="96" t="s">
        <v>27</v>
      </c>
      <c r="C17" s="45">
        <v>2694</v>
      </c>
      <c r="D17" s="18" t="s">
        <v>2</v>
      </c>
      <c r="E17" s="26" t="s">
        <v>60</v>
      </c>
      <c r="F17" s="99" t="str">
        <f t="shared" si="0"/>
        <v>Engine capacity in cubic centimeters</v>
      </c>
      <c r="G17" s="19" t="s">
        <v>93</v>
      </c>
    </row>
    <row r="18" spans="1:7" x14ac:dyDescent="0.25">
      <c r="A18" s="20" t="s">
        <v>112</v>
      </c>
      <c r="B18" s="96" t="s">
        <v>28</v>
      </c>
      <c r="C18" s="45">
        <v>88</v>
      </c>
      <c r="D18" s="18" t="s">
        <v>1</v>
      </c>
      <c r="E18" s="26" t="s">
        <v>60</v>
      </c>
      <c r="F18" s="99" t="str">
        <f t="shared" si="0"/>
        <v>Engine stroke in mm</v>
      </c>
      <c r="G18" s="19" t="s">
        <v>94</v>
      </c>
    </row>
    <row r="19" spans="1:7" x14ac:dyDescent="0.25">
      <c r="A19" s="20" t="s">
        <v>113</v>
      </c>
      <c r="B19" s="96" t="s">
        <v>34</v>
      </c>
      <c r="C19" s="45">
        <v>800</v>
      </c>
      <c r="D19" s="18" t="s">
        <v>158</v>
      </c>
      <c r="E19" s="26" t="s">
        <v>60</v>
      </c>
      <c r="F19" s="99" t="str">
        <f>HYPERLINK(CONCATENATE("https://docs.co2mpas.io/en/latest/glossary.html#term-",SUBSTITUTE(B19,"_","-")),G19)</f>
        <v>Idle speed - warm conditions</v>
      </c>
      <c r="G19" s="19" t="s">
        <v>98</v>
      </c>
    </row>
    <row r="20" spans="1:7" x14ac:dyDescent="0.25">
      <c r="A20" s="20" t="s">
        <v>278</v>
      </c>
      <c r="B20" s="96" t="s">
        <v>277</v>
      </c>
      <c r="C20" s="45">
        <v>6</v>
      </c>
      <c r="D20" s="18"/>
      <c r="E20" s="26" t="s">
        <v>84</v>
      </c>
      <c r="F20" s="99" t="str">
        <f t="shared" si="0"/>
        <v>Number of engine cylinders, if not provided the default value is 4.</v>
      </c>
      <c r="G20" s="19" t="s">
        <v>279</v>
      </c>
    </row>
    <row r="21" spans="1:7" ht="40.5" customHeight="1" x14ac:dyDescent="0.25">
      <c r="A21" s="20" t="s">
        <v>114</v>
      </c>
      <c r="B21" s="96" t="s">
        <v>35</v>
      </c>
      <c r="C21" s="12">
        <v>7.3864679000000003E-2</v>
      </c>
      <c r="D21" s="18" t="s">
        <v>4</v>
      </c>
      <c r="E21" s="26" t="s">
        <v>60</v>
      </c>
      <c r="F21" s="99" t="str">
        <f t="shared" si="0"/>
        <v>Idle fuel consumption of the vehicle - warm conditions. What is the idling fuel consumption of the vehicle when velocity is 0, Start-stop system is disengaged, and battery SOC is at balance conditions?</v>
      </c>
      <c r="G21" s="19" t="s">
        <v>164</v>
      </c>
    </row>
    <row r="22" spans="1:7" ht="25.5" x14ac:dyDescent="0.25">
      <c r="A22" s="155" t="s">
        <v>115</v>
      </c>
      <c r="B22" s="96" t="s">
        <v>29</v>
      </c>
      <c r="C22" s="12">
        <v>4.3520000000000003</v>
      </c>
      <c r="D22" s="18"/>
      <c r="E22" s="26" t="s">
        <v>60</v>
      </c>
      <c r="F22" s="99" t="str">
        <f t="shared" si="0"/>
        <v>Final drive ratio. If the car has two different final drive ratios please leave it blank and provide the final drive ratios in gear_box_ratios tab</v>
      </c>
      <c r="G22" s="65" t="s">
        <v>271</v>
      </c>
    </row>
    <row r="23" spans="1:7" x14ac:dyDescent="0.25">
      <c r="A23" s="155"/>
      <c r="B23" s="96" t="s">
        <v>266</v>
      </c>
      <c r="C23" s="38" t="s">
        <v>267</v>
      </c>
      <c r="D23" s="18"/>
      <c r="E23" s="26" t="s">
        <v>62</v>
      </c>
      <c r="F23" s="99" t="str">
        <f>HYPERLINK(CONCATENATE("https://docs.co2mpas.io/en/latest/glossary.html#term-",SUBSTITUTE(B22,"_","-")),G23)</f>
        <v>Final drive ratios [ratio 1, ratio 2, ...] see relevant column in sheet (gear_box_ratios)</v>
      </c>
      <c r="G23" s="19" t="s">
        <v>268</v>
      </c>
    </row>
    <row r="24" spans="1:7" x14ac:dyDescent="0.25">
      <c r="A24" s="20" t="s">
        <v>214</v>
      </c>
      <c r="B24" s="96" t="s">
        <v>215</v>
      </c>
      <c r="C24" s="12" t="s">
        <v>410</v>
      </c>
      <c r="D24" s="18"/>
      <c r="E24" s="26" t="s">
        <v>61</v>
      </c>
      <c r="F24" s="99" t="str">
        <f t="shared" ref="F24:F37" si="1">HYPERLINK(CONCATENATE("https://docs.co2mpas.io/en/latest/glossary.html#term-",SUBSTITUTE(B24,"_","-")),G24)</f>
        <v>Tyre code (e.g., P195/55R16 85H) of the tyres used in the WLTP test.</v>
      </c>
      <c r="G24" s="65" t="s">
        <v>208</v>
      </c>
    </row>
    <row r="25" spans="1:7" x14ac:dyDescent="0.25">
      <c r="A25" s="20" t="s">
        <v>116</v>
      </c>
      <c r="B25" s="96" t="s">
        <v>33</v>
      </c>
      <c r="C25" s="44" t="s">
        <v>411</v>
      </c>
      <c r="D25" s="18"/>
      <c r="E25" s="26" t="s">
        <v>61</v>
      </c>
      <c r="F25" s="99" t="str">
        <f t="shared" si="1"/>
        <v>Gearbox type: automatic/manual/CVT</v>
      </c>
      <c r="G25" s="19" t="s">
        <v>117</v>
      </c>
    </row>
    <row r="26" spans="1:7" ht="25.5" x14ac:dyDescent="0.25">
      <c r="A26" s="20" t="s">
        <v>118</v>
      </c>
      <c r="B26" s="96" t="s">
        <v>63</v>
      </c>
      <c r="C26" s="45">
        <v>10</v>
      </c>
      <c r="D26" s="18" t="s">
        <v>14</v>
      </c>
      <c r="E26" s="26" t="s">
        <v>60</v>
      </c>
      <c r="F26" s="99" t="str">
        <f t="shared" si="1"/>
        <v>Start-stop activation time elapsed from test start, how many seconds after the NEDC test the S/S system is expected to be enabled</v>
      </c>
      <c r="G26" s="19" t="s">
        <v>119</v>
      </c>
    </row>
    <row r="27" spans="1:7" x14ac:dyDescent="0.25">
      <c r="A27" s="20" t="s">
        <v>120</v>
      </c>
      <c r="B27" s="96" t="s">
        <v>22</v>
      </c>
      <c r="C27" s="12">
        <v>13.9986805652547</v>
      </c>
      <c r="D27" s="18" t="s">
        <v>23</v>
      </c>
      <c r="E27" s="26" t="s">
        <v>60</v>
      </c>
      <c r="F27" s="99" t="str">
        <f t="shared" si="1"/>
        <v>Alternator nominal voltage</v>
      </c>
      <c r="G27" s="19" t="s">
        <v>58</v>
      </c>
    </row>
    <row r="28" spans="1:7" x14ac:dyDescent="0.25">
      <c r="A28" s="20" t="s">
        <v>124</v>
      </c>
      <c r="B28" s="96" t="s">
        <v>64</v>
      </c>
      <c r="C28" s="46">
        <v>1.742</v>
      </c>
      <c r="D28" s="18" t="s">
        <v>3</v>
      </c>
      <c r="E28" s="26" t="s">
        <v>60</v>
      </c>
      <c r="F28" s="99" t="str">
        <f t="shared" si="1"/>
        <v>Alternator maximum power</v>
      </c>
      <c r="G28" s="19" t="s">
        <v>124</v>
      </c>
    </row>
    <row r="29" spans="1:7" x14ac:dyDescent="0.25">
      <c r="A29" s="20" t="s">
        <v>79</v>
      </c>
      <c r="B29" s="96" t="s">
        <v>26</v>
      </c>
      <c r="C29" s="45">
        <v>70</v>
      </c>
      <c r="D29" s="18" t="s">
        <v>24</v>
      </c>
      <c r="E29" s="26" t="s">
        <v>60</v>
      </c>
      <c r="F29" s="99" t="str">
        <f t="shared" si="1"/>
        <v>Battery capacity</v>
      </c>
      <c r="G29" s="19" t="s">
        <v>79</v>
      </c>
    </row>
    <row r="30" spans="1:7" ht="25.5" x14ac:dyDescent="0.25">
      <c r="A30" s="20" t="s">
        <v>295</v>
      </c>
      <c r="B30" s="96" t="s">
        <v>297</v>
      </c>
      <c r="C30" s="45">
        <v>12</v>
      </c>
      <c r="D30" s="18" t="s">
        <v>23</v>
      </c>
      <c r="E30" s="26" t="s">
        <v>60</v>
      </c>
      <c r="F30" s="99" t="str">
        <f t="shared" si="1"/>
        <v xml:space="preserve">For low voltage battery as described in Appendix 2 to Sub-Annex 6 to Annex XXI to Regulation (EU) No [2017/1151][WLTP] </v>
      </c>
      <c r="G30" s="19" t="s">
        <v>331</v>
      </c>
    </row>
    <row r="31" spans="1:7" ht="25.5" x14ac:dyDescent="0.25">
      <c r="A31" s="20" t="s">
        <v>296</v>
      </c>
      <c r="B31" s="96" t="s">
        <v>418</v>
      </c>
      <c r="C31" s="45">
        <v>1.03</v>
      </c>
      <c r="D31" s="18"/>
      <c r="E31" s="26" t="s">
        <v>60</v>
      </c>
      <c r="F31" s="99" t="str">
        <f t="shared" si="1"/>
        <v>family correction factor for correcting for representative regional temperature conditions (ATCT)</v>
      </c>
      <c r="G31" s="19" t="s">
        <v>298</v>
      </c>
    </row>
    <row r="32" spans="1:7" x14ac:dyDescent="0.25">
      <c r="A32" s="20" t="s">
        <v>121</v>
      </c>
      <c r="B32" s="96" t="s">
        <v>227</v>
      </c>
      <c r="C32" s="45">
        <v>23.5</v>
      </c>
      <c r="D32" s="18" t="s">
        <v>104</v>
      </c>
      <c r="E32" s="26" t="s">
        <v>60</v>
      </c>
      <c r="F32" s="99" t="str">
        <f t="shared" si="1"/>
        <v>Initial temperature of the test cell during WLTP-H test. Default value = 23 °C</v>
      </c>
      <c r="G32" s="19" t="s">
        <v>123</v>
      </c>
    </row>
    <row r="33" spans="1:7" x14ac:dyDescent="0.25">
      <c r="A33" s="20" t="s">
        <v>122</v>
      </c>
      <c r="B33" s="96" t="s">
        <v>228</v>
      </c>
      <c r="C33" s="45"/>
      <c r="D33" s="18" t="s">
        <v>104</v>
      </c>
      <c r="E33" s="26" t="s">
        <v>60</v>
      </c>
      <c r="F33" s="99" t="str">
        <f t="shared" si="1"/>
        <v>Initial temperature of the test cell during WLTP-L test. Default value = 23 °C</v>
      </c>
      <c r="G33" s="19" t="s">
        <v>209</v>
      </c>
    </row>
    <row r="34" spans="1:7" ht="27" customHeight="1" x14ac:dyDescent="0.25">
      <c r="A34" s="20" t="s">
        <v>125</v>
      </c>
      <c r="B34" s="96" t="s">
        <v>25</v>
      </c>
      <c r="C34" s="12">
        <v>0.67</v>
      </c>
      <c r="D34" s="18"/>
      <c r="E34" s="26" t="s">
        <v>60</v>
      </c>
      <c r="F34" s="99" t="str">
        <f t="shared" si="1"/>
        <v>Average alternator efficiency as declared by the manufacturer; if not provided equal to default value = 0.67</v>
      </c>
      <c r="G34" s="19" t="s">
        <v>126</v>
      </c>
    </row>
    <row r="35" spans="1:7" x14ac:dyDescent="0.25">
      <c r="A35" s="20" t="s">
        <v>31</v>
      </c>
      <c r="B35" s="96" t="s">
        <v>32</v>
      </c>
      <c r="C35" s="38" t="s">
        <v>244</v>
      </c>
      <c r="D35" s="18"/>
      <c r="E35" s="26" t="s">
        <v>62</v>
      </c>
      <c r="F35" s="99" t="str">
        <f t="shared" si="1"/>
        <v>Gear box ratios [ratio gear 1, ratio gear 2, ...] see relevant sheet (gear_box_ratios)</v>
      </c>
      <c r="G35" s="19" t="s">
        <v>213</v>
      </c>
    </row>
    <row r="36" spans="1:7" x14ac:dyDescent="0.25">
      <c r="A36" s="20" t="s">
        <v>68</v>
      </c>
      <c r="B36" s="96" t="s">
        <v>73</v>
      </c>
      <c r="C36" s="38" t="s">
        <v>78</v>
      </c>
      <c r="D36" s="18" t="s">
        <v>158</v>
      </c>
      <c r="E36" s="26" t="s">
        <v>62</v>
      </c>
      <c r="F36" s="99" t="str">
        <f t="shared" si="1"/>
        <v>T1 map speed. See relevant sheet (T1_map)</v>
      </c>
      <c r="G36" s="19" t="s">
        <v>99</v>
      </c>
    </row>
    <row r="37" spans="1:7" x14ac:dyDescent="0.25">
      <c r="A37" s="20" t="s">
        <v>69</v>
      </c>
      <c r="B37" s="96" t="s">
        <v>74</v>
      </c>
      <c r="C37" s="38" t="s">
        <v>250</v>
      </c>
      <c r="D37" s="18" t="s">
        <v>3</v>
      </c>
      <c r="E37" s="26" t="s">
        <v>62</v>
      </c>
      <c r="F37" s="99" t="str">
        <f t="shared" si="1"/>
        <v>T1 map power. See relevant sheet (T1_map)</v>
      </c>
      <c r="G37" s="19" t="s">
        <v>100</v>
      </c>
    </row>
    <row r="38" spans="1:7" x14ac:dyDescent="0.25">
      <c r="B38" s="64"/>
      <c r="C38" s="66"/>
      <c r="D38" s="18"/>
      <c r="F38" s="19"/>
      <c r="G38" s="19"/>
    </row>
    <row r="39" spans="1:7" x14ac:dyDescent="0.25">
      <c r="A39" s="67" t="s">
        <v>11</v>
      </c>
      <c r="B39" s="9"/>
      <c r="C39" s="14"/>
      <c r="D39" s="14"/>
      <c r="E39" s="25"/>
      <c r="F39" s="104"/>
      <c r="G39" s="24"/>
    </row>
    <row r="40" spans="1:7" x14ac:dyDescent="0.25">
      <c r="A40" s="20" t="s">
        <v>127</v>
      </c>
      <c r="B40" s="105" t="s">
        <v>40</v>
      </c>
      <c r="C40" s="45">
        <v>1837</v>
      </c>
      <c r="D40" s="18" t="s">
        <v>9</v>
      </c>
      <c r="E40" s="26" t="s">
        <v>60</v>
      </c>
      <c r="F40" s="99" t="str">
        <f>HYPERLINK("https://docs.co2mpas.io/en/latest/glossary.html#term-vehicle-mass-wltp-h",G40)</f>
        <v>Dyno applied mass WLTP-H. Correction for rotation mass should apply for 1-axle dyno test.</v>
      </c>
      <c r="G40" s="19" t="s">
        <v>280</v>
      </c>
    </row>
    <row r="41" spans="1:7" x14ac:dyDescent="0.25">
      <c r="A41" s="20" t="s">
        <v>129</v>
      </c>
      <c r="B41" s="105" t="s">
        <v>37</v>
      </c>
      <c r="C41" s="46">
        <v>122.7678581</v>
      </c>
      <c r="D41" s="18" t="s">
        <v>6</v>
      </c>
      <c r="E41" s="26" t="s">
        <v>60</v>
      </c>
      <c r="F41" s="99" t="str">
        <f>HYPERLINK("https://docs.co2mpas.io/en/latest/glossary.html#term-f0-wltp-h",G41)</f>
        <v>F0 road load coefficient WLTP-H</v>
      </c>
      <c r="G41" s="19" t="s">
        <v>174</v>
      </c>
    </row>
    <row r="42" spans="1:7" x14ac:dyDescent="0.25">
      <c r="A42" s="20" t="s">
        <v>130</v>
      </c>
      <c r="B42" s="105" t="s">
        <v>38</v>
      </c>
      <c r="C42" s="46">
        <v>0.89200000000000002</v>
      </c>
      <c r="D42" s="18" t="s">
        <v>7</v>
      </c>
      <c r="E42" s="26" t="s">
        <v>60</v>
      </c>
      <c r="F42" s="99" t="str">
        <f>HYPERLINK("https://docs.co2mpas.io/en/latest/glossary.html#term-f1-wltp-h",G42)</f>
        <v>F1 road load coefficient WLTP-H</v>
      </c>
      <c r="G42" s="19" t="s">
        <v>175</v>
      </c>
    </row>
    <row r="43" spans="1:7" x14ac:dyDescent="0.25">
      <c r="A43" s="20" t="s">
        <v>131</v>
      </c>
      <c r="B43" s="105" t="s">
        <v>39</v>
      </c>
      <c r="C43" s="46">
        <v>4.0528124999999998E-2</v>
      </c>
      <c r="D43" s="18" t="s">
        <v>8</v>
      </c>
      <c r="E43" s="26" t="s">
        <v>60</v>
      </c>
      <c r="F43" s="99" t="str">
        <f>HYPERLINK("https://docs.co2mpas.io/en/latest/glossary.html#term-f2-wltp-h",G43)</f>
        <v>F2 road load coefficient WLTP-H</v>
      </c>
      <c r="G43" s="19" t="s">
        <v>176</v>
      </c>
    </row>
    <row r="44" spans="1:7" x14ac:dyDescent="0.25">
      <c r="A44" s="20" t="s">
        <v>128</v>
      </c>
      <c r="B44" s="105" t="s">
        <v>48</v>
      </c>
      <c r="C44" s="45"/>
      <c r="D44" s="18" t="s">
        <v>9</v>
      </c>
      <c r="E44" s="26" t="s">
        <v>60</v>
      </c>
      <c r="F44" s="99" t="str">
        <f>HYPERLINK("https://docs.co2mpas.io/en/latest/glossary.html#term-vehicle-mass-wltp-l",G44)</f>
        <v>Dyno applied mass WLTP-L. Correction for rotation mass should apply for 1-axle dyno test.</v>
      </c>
      <c r="G44" s="19" t="s">
        <v>281</v>
      </c>
    </row>
    <row r="45" spans="1:7" x14ac:dyDescent="0.25">
      <c r="A45" s="20" t="s">
        <v>132</v>
      </c>
      <c r="B45" s="105" t="s">
        <v>45</v>
      </c>
      <c r="C45" s="46"/>
      <c r="D45" s="18" t="s">
        <v>6</v>
      </c>
      <c r="E45" s="26" t="s">
        <v>60</v>
      </c>
      <c r="F45" s="99" t="str">
        <f>HYPERLINK("https://docs.co2mpas.io/en/latest/glossary.html#term-f0-wltp-l",G45)</f>
        <v>F0 road load coefficient WLTP-L</v>
      </c>
      <c r="G45" s="19" t="s">
        <v>177</v>
      </c>
    </row>
    <row r="46" spans="1:7" x14ac:dyDescent="0.25">
      <c r="A46" s="20" t="s">
        <v>133</v>
      </c>
      <c r="B46" s="105" t="s">
        <v>46</v>
      </c>
      <c r="C46" s="46"/>
      <c r="D46" s="18" t="s">
        <v>7</v>
      </c>
      <c r="E46" s="26" t="s">
        <v>60</v>
      </c>
      <c r="F46" s="99" t="str">
        <f>HYPERLINK("https://docs.co2mpas.io/en/latest/glossary.html#term-f1-wltp-l",G46)</f>
        <v>F1 road load coefficient WLTP-L</v>
      </c>
      <c r="G46" s="19" t="s">
        <v>178</v>
      </c>
    </row>
    <row r="47" spans="1:7" x14ac:dyDescent="0.25">
      <c r="A47" s="20" t="s">
        <v>134</v>
      </c>
      <c r="B47" s="105" t="s">
        <v>47</v>
      </c>
      <c r="C47" s="46"/>
      <c r="D47" s="18" t="s">
        <v>8</v>
      </c>
      <c r="E47" s="26" t="s">
        <v>60</v>
      </c>
      <c r="F47" s="99" t="str">
        <f>HYPERLINK("https://docs.co2mpas.io/en/latest/glossary.html#term-f1-wltp-l",G47)</f>
        <v>F2 road load coefficient WLTP-L</v>
      </c>
      <c r="G47" s="19" t="s">
        <v>179</v>
      </c>
    </row>
    <row r="48" spans="1:7" x14ac:dyDescent="0.25">
      <c r="A48" s="20" t="s">
        <v>195</v>
      </c>
      <c r="B48" s="105" t="s">
        <v>201</v>
      </c>
      <c r="C48" s="45">
        <v>1687</v>
      </c>
      <c r="D48" s="18" t="s">
        <v>9</v>
      </c>
      <c r="E48" s="26" t="s">
        <v>60</v>
      </c>
      <c r="F48" s="99" t="str">
        <f>HYPERLINK("https://docs.co2mpas.io/en/latest/glossary.html#term-vehicle-mass-nedc-h",G48)</f>
        <v>Inertia class of NEDC-H - Do not correct for rotating parts</v>
      </c>
      <c r="G48" s="19" t="s">
        <v>186</v>
      </c>
    </row>
    <row r="49" spans="1:7" x14ac:dyDescent="0.25">
      <c r="A49" s="20" t="s">
        <v>196</v>
      </c>
      <c r="B49" s="107" t="s">
        <v>202</v>
      </c>
      <c r="C49" s="47">
        <v>116.7678581</v>
      </c>
      <c r="D49" s="18" t="s">
        <v>6</v>
      </c>
      <c r="E49" s="26" t="s">
        <v>60</v>
      </c>
      <c r="F49" s="99" t="str">
        <f>HYPERLINK("https://docs.co2mpas.io/en/latest/glossary.html#term-f0-nedc-h",G49)</f>
        <v>F0 road load coefficient NEDC-H</v>
      </c>
      <c r="G49" s="19" t="s">
        <v>185</v>
      </c>
    </row>
    <row r="50" spans="1:7" x14ac:dyDescent="0.25">
      <c r="A50" s="20" t="s">
        <v>197</v>
      </c>
      <c r="B50" s="105" t="s">
        <v>203</v>
      </c>
      <c r="C50" s="46">
        <v>0.879</v>
      </c>
      <c r="D50" s="18" t="s">
        <v>7</v>
      </c>
      <c r="E50" s="26" t="s">
        <v>60</v>
      </c>
      <c r="F50" s="99" t="str">
        <f>HYPERLINK("https://docs.co2mpas.io/en/latest/glossary.html#term-f1-nedc-h",G50)</f>
        <v>F1 road load coefficient NEDC-H</v>
      </c>
      <c r="G50" s="19" t="s">
        <v>184</v>
      </c>
    </row>
    <row r="51" spans="1:7" x14ac:dyDescent="0.25">
      <c r="A51" s="20" t="s">
        <v>198</v>
      </c>
      <c r="B51" s="105" t="s">
        <v>204</v>
      </c>
      <c r="C51" s="46">
        <v>4.0528124999999998E-2</v>
      </c>
      <c r="D51" s="18" t="s">
        <v>8</v>
      </c>
      <c r="E51" s="26" t="s">
        <v>60</v>
      </c>
      <c r="F51" s="99" t="str">
        <f>HYPERLINK("https://docs.co2mpas.io/en/latest/glossary.html#term-f2-nedc-h",G51)</f>
        <v>F2 road load coefficient NEDC-H</v>
      </c>
      <c r="G51" s="19" t="s">
        <v>183</v>
      </c>
    </row>
    <row r="52" spans="1:7" x14ac:dyDescent="0.25">
      <c r="A52" s="20" t="s">
        <v>166</v>
      </c>
      <c r="B52" s="107" t="s">
        <v>187</v>
      </c>
      <c r="C52" s="45"/>
      <c r="D52" s="18" t="s">
        <v>9</v>
      </c>
      <c r="E52" s="26" t="s">
        <v>60</v>
      </c>
      <c r="F52" s="99" t="str">
        <f>HYPERLINK("https://docs.co2mpas.io/en/latest/glossary.html#term-vehicle-mass-nedc-l",G52)</f>
        <v>Inertia class of NEDC-L - Do not correct for rotating parts</v>
      </c>
      <c r="G52" s="19" t="s">
        <v>173</v>
      </c>
    </row>
    <row r="53" spans="1:7" x14ac:dyDescent="0.25">
      <c r="A53" s="20" t="s">
        <v>167</v>
      </c>
      <c r="B53" s="107" t="s">
        <v>170</v>
      </c>
      <c r="C53" s="47"/>
      <c r="D53" s="18" t="s">
        <v>6</v>
      </c>
      <c r="E53" s="26" t="s">
        <v>60</v>
      </c>
      <c r="F53" s="99" t="str">
        <f>HYPERLINK("https://docs.co2mpas.io/en/latest/glossary.html#term-f0-nedc-l",G53)</f>
        <v>F0 road load coefficient NEDC-L</v>
      </c>
      <c r="G53" s="19" t="s">
        <v>180</v>
      </c>
    </row>
    <row r="54" spans="1:7" x14ac:dyDescent="0.25">
      <c r="A54" s="20" t="s">
        <v>168</v>
      </c>
      <c r="B54" s="107" t="s">
        <v>171</v>
      </c>
      <c r="C54" s="46"/>
      <c r="D54" s="18" t="s">
        <v>7</v>
      </c>
      <c r="E54" s="26" t="s">
        <v>60</v>
      </c>
      <c r="F54" s="99" t="str">
        <f>HYPERLINK("https://docs.co2mpas.io/en/latest/glossary.html#term-f1-nedc-l",G54)</f>
        <v>F1 road load coefficient NEDC-L</v>
      </c>
      <c r="G54" s="19" t="s">
        <v>181</v>
      </c>
    </row>
    <row r="55" spans="1:7" x14ac:dyDescent="0.25">
      <c r="A55" s="20" t="s">
        <v>169</v>
      </c>
      <c r="B55" s="107" t="s">
        <v>172</v>
      </c>
      <c r="C55" s="46"/>
      <c r="D55" s="18" t="s">
        <v>8</v>
      </c>
      <c r="E55" s="26" t="s">
        <v>60</v>
      </c>
      <c r="F55" s="99" t="str">
        <f>HYPERLINK("https://docs.co2mpas.io/en/latest/glossary.html#term-f1-nedc-l",G55)</f>
        <v>F2 road load coefficient NEDC-L</v>
      </c>
      <c r="G55" s="19" t="s">
        <v>182</v>
      </c>
    </row>
    <row r="56" spans="1:7" x14ac:dyDescent="0.25">
      <c r="A56" s="68"/>
      <c r="B56" s="69"/>
      <c r="C56" s="68"/>
      <c r="D56" s="70"/>
      <c r="E56" s="71"/>
      <c r="F56" s="72"/>
      <c r="G56" s="72"/>
    </row>
    <row r="57" spans="1:7" x14ac:dyDescent="0.25">
      <c r="A57" s="67" t="s">
        <v>12</v>
      </c>
      <c r="B57" s="9"/>
      <c r="C57" s="14"/>
      <c r="D57" s="14"/>
      <c r="E57" s="25"/>
      <c r="F57" s="104"/>
      <c r="G57" s="24"/>
    </row>
    <row r="58" spans="1:7" ht="18" x14ac:dyDescent="0.25">
      <c r="A58" s="20" t="s">
        <v>135</v>
      </c>
      <c r="B58" s="105" t="s">
        <v>44</v>
      </c>
      <c r="C58" s="45">
        <v>191.34778662114601</v>
      </c>
      <c r="D58" s="18" t="s">
        <v>139</v>
      </c>
      <c r="E58" s="26" t="s">
        <v>60</v>
      </c>
      <c r="F58" s="99" t="str">
        <f>HYPERLINK("https://docs.co2mpas.io/en/latest/glossary.html#term-co2-emissions-low-wltp-h",G58)</f>
        <v>Phase low, bag values not corrected for RCB, not rounded WLTP-H test measurements</v>
      </c>
      <c r="G58" s="19" t="s">
        <v>148</v>
      </c>
    </row>
    <row r="59" spans="1:7" ht="18" x14ac:dyDescent="0.25">
      <c r="A59" s="20" t="s">
        <v>136</v>
      </c>
      <c r="B59" s="105" t="s">
        <v>43</v>
      </c>
      <c r="C59" s="45">
        <v>153.740818487186</v>
      </c>
      <c r="D59" s="18" t="s">
        <v>139</v>
      </c>
      <c r="E59" s="26" t="s">
        <v>60</v>
      </c>
      <c r="F59" s="99" t="str">
        <f>HYPERLINK("https://docs.co2mpas.io/en/latest/glossary.html#term-co2-emissions-medium-wltp-h",G59)</f>
        <v>Phase medium, bag values not corrected for RCB, not rounded WLTP-H test measurements</v>
      </c>
      <c r="G59" s="19" t="s">
        <v>149</v>
      </c>
    </row>
    <row r="60" spans="1:7" ht="18" x14ac:dyDescent="0.25">
      <c r="A60" s="20" t="s">
        <v>137</v>
      </c>
      <c r="B60" s="105" t="s">
        <v>42</v>
      </c>
      <c r="C60" s="45">
        <v>145.04091847006401</v>
      </c>
      <c r="D60" s="18" t="s">
        <v>139</v>
      </c>
      <c r="E60" s="26" t="s">
        <v>60</v>
      </c>
      <c r="F60" s="99" t="str">
        <f>HYPERLINK("https://docs.co2mpas.io/en/latest/glossary.html#term-co2-emissions-high-wltp-h",G60)</f>
        <v>Phase high, bag values not corrected for RCB, not rounded WLTP-H test measurements</v>
      </c>
      <c r="G60" s="19" t="s">
        <v>150</v>
      </c>
    </row>
    <row r="61" spans="1:7" ht="18" x14ac:dyDescent="0.25">
      <c r="A61" s="20" t="s">
        <v>138</v>
      </c>
      <c r="B61" s="105" t="s">
        <v>41</v>
      </c>
      <c r="C61" s="45">
        <v>175.31895129996599</v>
      </c>
      <c r="D61" s="18" t="s">
        <v>139</v>
      </c>
      <c r="E61" s="26" t="s">
        <v>60</v>
      </c>
      <c r="F61" s="99" t="str">
        <f>HYPERLINK("https://docs.co2mpas.io/en/latest/glossary.html#term-co2-emissions-extra-high-wltp-h",G61)</f>
        <v>Phase extra high, bag values not corrected for RCB, not rounded WLTP-H test measurements</v>
      </c>
      <c r="G61" s="19" t="s">
        <v>151</v>
      </c>
    </row>
    <row r="62" spans="1:7" x14ac:dyDescent="0.25">
      <c r="A62" s="129" t="s">
        <v>362</v>
      </c>
      <c r="B62" s="96" t="s">
        <v>375</v>
      </c>
      <c r="C62" s="45">
        <v>7.0051424416661403</v>
      </c>
      <c r="D62" s="18" t="s">
        <v>300</v>
      </c>
      <c r="E62" s="26" t="s">
        <v>60</v>
      </c>
      <c r="F62" s="99" t="str">
        <f>HYPERLINK("https://docs.co2mpas.io/en/latest/glossary.html#term-target-fuel-consumption-value-wltp-h",G62)</f>
        <v>Combined fuel consumption for WLTP-H test [l/100 km]</v>
      </c>
      <c r="G62" t="s">
        <v>302</v>
      </c>
    </row>
    <row r="63" spans="1:7" x14ac:dyDescent="0.25">
      <c r="A63" s="128" t="s">
        <v>363</v>
      </c>
      <c r="B63" s="96" t="s">
        <v>360</v>
      </c>
      <c r="C63" s="12">
        <v>0</v>
      </c>
      <c r="D63"/>
      <c r="E63" s="26" t="s">
        <v>72</v>
      </c>
      <c r="F63" s="99" t="str">
        <f>HYPERLINK("https://docs.co2mpas.io/en/latest/glossary.html#term-rcb-correction",G63)</f>
        <v>0 = No | 1 = Yes - Correction performed?  (default: 0)</v>
      </c>
      <c r="G63" t="s">
        <v>321</v>
      </c>
    </row>
    <row r="64" spans="1:7" x14ac:dyDescent="0.25">
      <c r="A64" s="128" t="s">
        <v>364</v>
      </c>
      <c r="B64" s="96" t="s">
        <v>361</v>
      </c>
      <c r="C64" s="12">
        <v>1</v>
      </c>
      <c r="D64"/>
      <c r="E64" s="26" t="s">
        <v>72</v>
      </c>
      <c r="F64" s="99" t="str">
        <f>HYPERLINK("https://docs.co2mpas.io/en/latest/glossary.html#term-speed-distance-correction",G64)</f>
        <v>0 = No | 1 = Yes - Correction performed?  (default: 0)</v>
      </c>
      <c r="G64" t="s">
        <v>321</v>
      </c>
    </row>
    <row r="65" spans="1:7" ht="38.25" x14ac:dyDescent="0.25">
      <c r="A65" s="129" t="s">
        <v>365</v>
      </c>
      <c r="B65" s="96" t="s">
        <v>374</v>
      </c>
      <c r="C65" s="45">
        <v>168.03585431946601</v>
      </c>
      <c r="D65" s="18" t="s">
        <v>139</v>
      </c>
      <c r="E65" s="26" t="s">
        <v>60</v>
      </c>
      <c r="F65" s="99" t="str">
        <f>HYPERLINK("https://docs.co2mpas.io/en/latest/glossary.html#term-target-corrected-co2-emission-value-wltp-h",G65)</f>
        <v>Combined bag values corrected for RCB (if applicable), speed and distance (if applicable), Ki (if applicable), and ATCT (MCO2,C,5 values from appendix 4 to Annex I to Regulation (EU) 2017/1151)</v>
      </c>
      <c r="G65" t="s">
        <v>337</v>
      </c>
    </row>
    <row r="66" spans="1:7" ht="18" x14ac:dyDescent="0.25">
      <c r="A66" s="20" t="s">
        <v>140</v>
      </c>
      <c r="B66" s="105" t="s">
        <v>49</v>
      </c>
      <c r="C66" s="45"/>
      <c r="D66" s="18" t="s">
        <v>139</v>
      </c>
      <c r="E66" s="26" t="s">
        <v>60</v>
      </c>
      <c r="F66" s="99" t="str">
        <f>HYPERLINK("https://docs.co2mpas.io/en/latest/glossary.html#term-co2-emissions-low-wltp-l",G66)</f>
        <v>Phase low, bag values not corrected for RCB, not rounded WLTP-L test measurements</v>
      </c>
      <c r="G66" s="19" t="s">
        <v>144</v>
      </c>
    </row>
    <row r="67" spans="1:7" ht="18" x14ac:dyDescent="0.25">
      <c r="A67" s="20" t="s">
        <v>141</v>
      </c>
      <c r="B67" s="105" t="s">
        <v>50</v>
      </c>
      <c r="C67" s="45"/>
      <c r="D67" s="18" t="s">
        <v>139</v>
      </c>
      <c r="E67" s="26" t="s">
        <v>60</v>
      </c>
      <c r="F67" s="99" t="str">
        <f>HYPERLINK("https://docs.co2mpas.io/en/latest/glossary.html#term-co2-emissions-medium-wltp-l",G67)</f>
        <v>Phase medium, bag values not corrected for RCB, not rounded WLTP-L test measurements</v>
      </c>
      <c r="G67" s="19" t="s">
        <v>145</v>
      </c>
    </row>
    <row r="68" spans="1:7" ht="18" x14ac:dyDescent="0.25">
      <c r="A68" s="20" t="s">
        <v>142</v>
      </c>
      <c r="B68" s="105" t="s">
        <v>51</v>
      </c>
      <c r="C68" s="45"/>
      <c r="D68" s="18" t="s">
        <v>139</v>
      </c>
      <c r="E68" s="26" t="s">
        <v>60</v>
      </c>
      <c r="F68" s="99" t="str">
        <f>HYPERLINK("https://docs.co2mpas.io/en/latest/glossary.html#term-co2-emissions-high-wltp-l",G68)</f>
        <v>Phase high, bag values not corrected for RCB, not rounded WLTP-L test measurements</v>
      </c>
      <c r="G68" s="19" t="s">
        <v>146</v>
      </c>
    </row>
    <row r="69" spans="1:7" ht="18" x14ac:dyDescent="0.25">
      <c r="A69" s="20" t="s">
        <v>143</v>
      </c>
      <c r="B69" s="105" t="s">
        <v>52</v>
      </c>
      <c r="C69" s="45"/>
      <c r="D69" s="18" t="s">
        <v>139</v>
      </c>
      <c r="E69" s="26" t="s">
        <v>60</v>
      </c>
      <c r="F69" s="99" t="str">
        <f>HYPERLINK("https://docs.co2mpas.io/en/latest/glossary.html#term-co2-emissions-extra-high-wltp-l",G69)</f>
        <v>Phase extra high, bag values not corrected for RCB, not rounded WLTP-L test measurements</v>
      </c>
      <c r="G69" s="19" t="s">
        <v>147</v>
      </c>
    </row>
    <row r="70" spans="1:7" x14ac:dyDescent="0.25">
      <c r="A70" s="129" t="s">
        <v>366</v>
      </c>
      <c r="B70" s="96" t="s">
        <v>373</v>
      </c>
      <c r="C70" s="45"/>
      <c r="D70" s="18" t="s">
        <v>300</v>
      </c>
      <c r="E70" s="26" t="s">
        <v>60</v>
      </c>
      <c r="F70" s="99" t="str">
        <f>HYPERLINK("https://docs.co2mpas.io/en/latest/glossary.html#term-target-fuel-consumption-value-wltp-l",G70)</f>
        <v>Combined fuel consumption for WLTP-L test [l/100 km]</v>
      </c>
      <c r="G70" t="s">
        <v>301</v>
      </c>
    </row>
    <row r="71" spans="1:7" x14ac:dyDescent="0.25">
      <c r="A71" s="128" t="s">
        <v>367</v>
      </c>
      <c r="B71" s="96" t="s">
        <v>370</v>
      </c>
      <c r="C71" s="12"/>
      <c r="D71"/>
      <c r="E71" s="26" t="s">
        <v>72</v>
      </c>
      <c r="F71" s="99" t="str">
        <f>HYPERLINK("https://docs.co2mpas.io/en/latest/glossary.html#term-rcb-correction",G71)</f>
        <v>0 = No | 1 = Yes - Correction performed?  (default: 0)</v>
      </c>
      <c r="G71" t="s">
        <v>321</v>
      </c>
    </row>
    <row r="72" spans="1:7" x14ac:dyDescent="0.25">
      <c r="A72" s="128" t="s">
        <v>368</v>
      </c>
      <c r="B72" s="96" t="s">
        <v>371</v>
      </c>
      <c r="C72" s="12"/>
      <c r="D72"/>
      <c r="E72" s="26" t="s">
        <v>72</v>
      </c>
      <c r="F72" s="99" t="str">
        <f>HYPERLINK("https://docs.co2mpas.io/en/latest/glossary.html#term-speed-distance-correction",G72)</f>
        <v>0 = No | 1 = Yes - Correction performed?  (default: 0)</v>
      </c>
      <c r="G72" t="s">
        <v>321</v>
      </c>
    </row>
    <row r="73" spans="1:7" ht="38.25" x14ac:dyDescent="0.25">
      <c r="A73" s="129" t="s">
        <v>369</v>
      </c>
      <c r="B73" s="96" t="s">
        <v>372</v>
      </c>
      <c r="C73" s="45"/>
      <c r="D73" s="18" t="s">
        <v>139</v>
      </c>
      <c r="E73" s="26" t="s">
        <v>60</v>
      </c>
      <c r="F73" s="99" t="str">
        <f>HYPERLINK("https://docs.co2mpas.io/en/latest/glossary.html#term-target-corrected-co2-emission-value-wltp-l",G73)</f>
        <v>Combined bag values corrected for RCB (if applicable), speed and distance (if applicable), Ki (if applicable), and ATCT (MCO2,C,5 values from appendix 4 to Annex I to Regulation (EU) 2017/1151)</v>
      </c>
      <c r="G73" t="s">
        <v>337</v>
      </c>
    </row>
    <row r="74" spans="1:7" ht="18" x14ac:dyDescent="0.25">
      <c r="A74" s="15" t="s">
        <v>219</v>
      </c>
      <c r="B74" s="105" t="s">
        <v>233</v>
      </c>
      <c r="C74" s="45">
        <v>145.6</v>
      </c>
      <c r="D74" s="18" t="s">
        <v>139</v>
      </c>
      <c r="E74" s="26" t="s">
        <v>60</v>
      </c>
      <c r="F74" s="99" t="str">
        <f>HYPERLINK("https://docs.co2mpas.io/en/latest/glossary.html#term-target-declared-co2-emission-value-nedc-h",G74)</f>
        <v>Declared value for NEDC vehicle H. Value should be Ki factor corrected.</v>
      </c>
      <c r="G74" s="19" t="s">
        <v>229</v>
      </c>
    </row>
    <row r="75" spans="1:7" ht="18" x14ac:dyDescent="0.25">
      <c r="A75" s="15" t="s">
        <v>220</v>
      </c>
      <c r="B75" s="105" t="s">
        <v>234</v>
      </c>
      <c r="C75" s="45"/>
      <c r="D75" s="18" t="s">
        <v>139</v>
      </c>
      <c r="E75" s="26" t="s">
        <v>60</v>
      </c>
      <c r="F75" s="99" t="str">
        <f>HYPERLINK("https://docs.co2mpas.io/en/latest/glossary.html#term-target-declared-co2-emission-value-nedc-l",G75)</f>
        <v>Declared value for NEDC vehicle L. Value should be Ki factor corrected.</v>
      </c>
      <c r="G75" s="19" t="s">
        <v>230</v>
      </c>
    </row>
    <row r="76" spans="1:7" ht="18" x14ac:dyDescent="0.25">
      <c r="A76" s="15" t="s">
        <v>342</v>
      </c>
      <c r="B76" s="105" t="s">
        <v>333</v>
      </c>
      <c r="C76" s="45">
        <v>171.9</v>
      </c>
      <c r="D76" s="18" t="s">
        <v>139</v>
      </c>
      <c r="E76" s="26" t="s">
        <v>60</v>
      </c>
      <c r="F76" s="99" t="str">
        <f>HYPERLINK("https://docs.co2mpas.io/en/latest/glossary.html#term-target-declared-co2-emission-value-wltp-h",G76)</f>
        <v>Declared value for WLTP vehicle H. Value should be Ki factor and ATCT factor corrected.</v>
      </c>
      <c r="G76" s="19" t="s">
        <v>335</v>
      </c>
    </row>
    <row r="77" spans="1:7" ht="18" x14ac:dyDescent="0.25">
      <c r="A77" s="15" t="s">
        <v>343</v>
      </c>
      <c r="B77" s="105" t="s">
        <v>334</v>
      </c>
      <c r="C77" s="45"/>
      <c r="D77" s="18" t="s">
        <v>139</v>
      </c>
      <c r="E77" s="26" t="s">
        <v>60</v>
      </c>
      <c r="F77" s="99" t="str">
        <f>HYPERLINK("https://docs.co2mpas.io/en/latest/glossary.html#term-target-declared-co2-emission-value-wltp-l",G77)</f>
        <v>Declared value for WLTP vehicle L. Value should be Ki factor and ATCT factor corrected.</v>
      </c>
      <c r="G77" s="19" t="s">
        <v>336</v>
      </c>
    </row>
    <row r="78" spans="1:7" x14ac:dyDescent="0.25">
      <c r="C78" s="10"/>
      <c r="D78" s="18"/>
      <c r="F78" s="19"/>
      <c r="G78" s="19"/>
    </row>
    <row r="79" spans="1:7" x14ac:dyDescent="0.25">
      <c r="A79" s="67" t="s">
        <v>193</v>
      </c>
      <c r="B79" s="9"/>
      <c r="C79" s="14"/>
      <c r="D79" s="14"/>
      <c r="E79" s="25"/>
      <c r="F79" s="104"/>
      <c r="G79" s="24"/>
    </row>
    <row r="80" spans="1:7" x14ac:dyDescent="0.25">
      <c r="A80" s="20" t="s">
        <v>159</v>
      </c>
      <c r="B80" s="105" t="s">
        <v>85</v>
      </c>
      <c r="C80" s="45">
        <v>4</v>
      </c>
      <c r="D80" s="18"/>
      <c r="E80" s="26" t="s">
        <v>84</v>
      </c>
      <c r="F80" s="99" t="str">
        <f>HYPERLINK("https://docs.co2mpas.io/en/latest/glossary.html#term-n-wheel-drive-wltp-h",G80)</f>
        <v>Specify 2-wheel driving or 4-wheel driving WLTP-H test (default:2)</v>
      </c>
      <c r="G80" s="19" t="s">
        <v>161</v>
      </c>
    </row>
    <row r="81" spans="1:9" x14ac:dyDescent="0.25">
      <c r="A81" s="20" t="s">
        <v>160</v>
      </c>
      <c r="B81" s="105" t="s">
        <v>86</v>
      </c>
      <c r="C81" s="45"/>
      <c r="D81" s="18"/>
      <c r="E81" s="26" t="s">
        <v>84</v>
      </c>
      <c r="F81" s="99" t="str">
        <f>HYPERLINK("https://docs.co2mpas.io/en/latest/glossary.html#term-n-wheel-drive-wltp-l",G81)</f>
        <v>Specify 2-wheel driving or 4-wheel driving WLTP-L test (default:2)</v>
      </c>
      <c r="G81" s="19" t="s">
        <v>162</v>
      </c>
    </row>
    <row r="82" spans="1:9" x14ac:dyDescent="0.25">
      <c r="A82" s="20" t="s">
        <v>192</v>
      </c>
      <c r="B82" s="105" t="s">
        <v>205</v>
      </c>
      <c r="C82" s="45">
        <v>2</v>
      </c>
      <c r="D82" s="18"/>
      <c r="E82" s="26" t="s">
        <v>84</v>
      </c>
      <c r="F82" s="99" t="str">
        <f>HYPERLINK("https://docs.co2mpas.io/en/latest/glossary.html#term-n-wheel-drive-nedc-h",G82)</f>
        <v>Specify 2-wheel driving or 4-wheel driving during NEDC-H test (default:2)</v>
      </c>
      <c r="G82" s="19" t="s">
        <v>191</v>
      </c>
    </row>
    <row r="83" spans="1:9" x14ac:dyDescent="0.25">
      <c r="A83" s="20" t="s">
        <v>188</v>
      </c>
      <c r="B83" s="107" t="s">
        <v>189</v>
      </c>
      <c r="C83" s="45"/>
      <c r="D83" s="18"/>
      <c r="E83" s="26" t="s">
        <v>84</v>
      </c>
      <c r="F83" s="99" t="str">
        <f>HYPERLINK("https://docs.co2mpas.io/en/latest/glossary.html#term-n-wheel-drive-nedc-l",G83)</f>
        <v>Specify 2-wheel driving or 4-wheel driving during NEDC-L test (default:2)</v>
      </c>
      <c r="G83" s="19" t="s">
        <v>190</v>
      </c>
    </row>
    <row r="84" spans="1:9" x14ac:dyDescent="0.25">
      <c r="D84" s="18"/>
      <c r="F84" s="19"/>
      <c r="G84" s="19"/>
    </row>
    <row r="85" spans="1:9" x14ac:dyDescent="0.25">
      <c r="A85" s="67" t="s">
        <v>275</v>
      </c>
      <c r="B85" s="9"/>
      <c r="C85" s="14"/>
      <c r="D85" s="14"/>
      <c r="E85" s="25"/>
      <c r="F85" s="104"/>
      <c r="G85" s="24"/>
    </row>
    <row r="86" spans="1:9" x14ac:dyDescent="0.25">
      <c r="A86" s="20" t="s">
        <v>152</v>
      </c>
      <c r="B86" s="96" t="s">
        <v>66</v>
      </c>
      <c r="C86" s="12">
        <v>1</v>
      </c>
      <c r="D86" s="18"/>
      <c r="E86" s="26" t="s">
        <v>72</v>
      </c>
      <c r="F86" s="98" t="str">
        <f>HYPERLINK("https://docs.co2mpas.io/en/latest/glossary.html#term-engine-is-turbo",G86)</f>
        <v>0 = No | 1 = Yes - Is the engine equipped with any kind of charging system? (default: 1)</v>
      </c>
      <c r="G86" s="19" t="s">
        <v>251</v>
      </c>
      <c r="H86" s="36"/>
      <c r="I86" s="21"/>
    </row>
    <row r="87" spans="1:9" x14ac:dyDescent="0.25">
      <c r="A87" s="20" t="s">
        <v>153</v>
      </c>
      <c r="B87" s="96" t="s">
        <v>67</v>
      </c>
      <c r="C87" s="12">
        <v>1</v>
      </c>
      <c r="D87" s="18"/>
      <c r="E87" s="26" t="s">
        <v>72</v>
      </c>
      <c r="F87" s="98" t="str">
        <f>HYPERLINK("https://docs.co2mpas.io/en/latest/glossary.html#term-has-start-stop",G87)</f>
        <v>0 = No | 1 = Yes - Does the vehicle have start-stop system? (default: 1)</v>
      </c>
      <c r="G87" s="19" t="s">
        <v>252</v>
      </c>
      <c r="H87" s="36"/>
      <c r="I87" s="21"/>
    </row>
    <row r="88" spans="1:9" x14ac:dyDescent="0.25">
      <c r="A88" s="20" t="s">
        <v>154</v>
      </c>
      <c r="B88" s="96" t="s">
        <v>65</v>
      </c>
      <c r="C88" s="12">
        <v>0</v>
      </c>
      <c r="D88" s="18"/>
      <c r="E88" s="26" t="s">
        <v>72</v>
      </c>
      <c r="F88" s="98" t="str">
        <f>HYPERLINK("https://docs.co2mpas.io/en/latest/glossary.html#term-has-energy-recuperation",G88)</f>
        <v>0 = No | 1 = Yes - Does the vehicle have brake energy recuperation technologies? (default: 1)</v>
      </c>
      <c r="G88" s="19" t="s">
        <v>253</v>
      </c>
      <c r="H88" s="36"/>
      <c r="I88" s="21"/>
    </row>
    <row r="89" spans="1:9" ht="25.5" x14ac:dyDescent="0.25">
      <c r="A89" s="20" t="s">
        <v>87</v>
      </c>
      <c r="B89" s="105" t="s">
        <v>88</v>
      </c>
      <c r="C89" s="12">
        <v>1</v>
      </c>
      <c r="D89" s="18"/>
      <c r="E89" s="26" t="s">
        <v>72</v>
      </c>
      <c r="F89" s="98" t="str">
        <f>HYPERLINK("https://docs.co2mpas.io/en/latest/glossary.html#term-has-torque-converter",G89)</f>
        <v>0 = No | 1 = Yes - Does the vehicle use torque converter? (default: 1 if gear_box_type=='automatic' else 0)</v>
      </c>
      <c r="G89" s="19" t="s">
        <v>255</v>
      </c>
    </row>
    <row r="90" spans="1:9" ht="45" x14ac:dyDescent="0.25">
      <c r="A90" s="73" t="s">
        <v>199</v>
      </c>
      <c r="B90" s="106" t="s">
        <v>207</v>
      </c>
      <c r="C90" s="12">
        <v>1</v>
      </c>
      <c r="D90" s="18"/>
      <c r="E90" s="26" t="s">
        <v>72</v>
      </c>
      <c r="F90" s="98" t="str">
        <f>HYPERLINK("https://docs.co2mpas.io/en/latest/glossary.html#term-fuel-saving-at-strategy",G90)</f>
        <v>0 = No | 1 = Yes - Relevant for A/T Gearbox types. Setting this value to 1 will allow the correlation tool to use a higher gear at constant speed driving than in the case of transient conditions (default: 1)</v>
      </c>
      <c r="G90" s="19" t="s">
        <v>254</v>
      </c>
      <c r="H90" s="36"/>
    </row>
    <row r="91" spans="1:9" x14ac:dyDescent="0.25">
      <c r="A91" s="156" t="s">
        <v>235</v>
      </c>
      <c r="B91" s="106" t="s">
        <v>236</v>
      </c>
      <c r="C91" s="12">
        <v>0</v>
      </c>
      <c r="D91" s="18"/>
      <c r="E91" s="26" t="s">
        <v>72</v>
      </c>
      <c r="F91" s="98" t="str">
        <f>HYPERLINK("https://docs.co2mpas.io/en/latest/glossary.html#term-has-periodically-regenerating-systems",G91)</f>
        <v>0 = No | 1 = Yes - Does the vehicle have periodically regenerating systems?  (default:0)</v>
      </c>
      <c r="G91" s="19" t="s">
        <v>237</v>
      </c>
      <c r="H91" s="36"/>
    </row>
    <row r="92" spans="1:9" ht="21" customHeight="1" x14ac:dyDescent="0.25">
      <c r="A92" s="156"/>
      <c r="B92" s="113" t="s">
        <v>289</v>
      </c>
      <c r="C92" s="147"/>
      <c r="D92" s="18"/>
      <c r="E92" s="26" t="s">
        <v>60</v>
      </c>
      <c r="F92" s="157" t="str">
        <f>HYPERLINK("https://docs.co2mpas.io/en/latest/glossary.html#term-ki-factor",G92)</f>
        <v>For vehicles without periodically regenerating systems ki_multiplicative and ki_additive are equal to 1 and 0. Otherwise, if not provided ki_multiplicative or ki_additive, ki_multiplicative is set to 1.05 and ki_additive to 0.</v>
      </c>
      <c r="G92" s="154" t="s">
        <v>276</v>
      </c>
      <c r="H92" s="36"/>
    </row>
    <row r="93" spans="1:9" ht="21" customHeight="1" x14ac:dyDescent="0.25">
      <c r="A93" s="156"/>
      <c r="B93" s="113" t="s">
        <v>290</v>
      </c>
      <c r="C93" s="147"/>
      <c r="D93" s="18"/>
      <c r="E93" s="26" t="s">
        <v>60</v>
      </c>
      <c r="F93" s="157"/>
      <c r="G93" s="154"/>
      <c r="H93" s="36"/>
    </row>
    <row r="94" spans="1:9" ht="21" customHeight="1" x14ac:dyDescent="0.25">
      <c r="A94" s="156"/>
      <c r="B94" s="113" t="s">
        <v>291</v>
      </c>
      <c r="C94" s="147"/>
      <c r="D94" s="18" t="s">
        <v>139</v>
      </c>
      <c r="E94" s="26" t="s">
        <v>60</v>
      </c>
      <c r="F94" s="157"/>
      <c r="G94" s="154"/>
      <c r="H94" s="36"/>
    </row>
    <row r="95" spans="1:9" ht="21" customHeight="1" x14ac:dyDescent="0.25">
      <c r="A95" s="156"/>
      <c r="B95" s="27" t="s">
        <v>292</v>
      </c>
      <c r="C95" s="147"/>
      <c r="D95" s="18" t="s">
        <v>139</v>
      </c>
      <c r="E95" s="26" t="s">
        <v>60</v>
      </c>
      <c r="F95" s="157"/>
      <c r="G95" s="154"/>
      <c r="H95" s="36"/>
    </row>
    <row r="96" spans="1:9" ht="25.5" x14ac:dyDescent="0.25">
      <c r="A96" s="20" t="s">
        <v>155</v>
      </c>
      <c r="B96" s="96" t="s">
        <v>70</v>
      </c>
      <c r="C96" s="12">
        <v>0</v>
      </c>
      <c r="D96" s="18"/>
      <c r="E96" s="26" t="s">
        <v>72</v>
      </c>
      <c r="F96" s="98" t="str">
        <f>HYPERLINK("https://docs.co2mpas.io/en/latest/glossary.html#term-engine-has-variable-valve-actuation",G96)</f>
        <v>0 = No | 1 = Yes - Does the engine feature variable valve actuation (VVT, VVL or combinations)? (default: 0)</v>
      </c>
      <c r="G96" s="19" t="s">
        <v>256</v>
      </c>
      <c r="I96" s="21"/>
    </row>
    <row r="97" spans="1:9" ht="18.75" customHeight="1" x14ac:dyDescent="0.25">
      <c r="A97" s="155" t="s">
        <v>156</v>
      </c>
      <c r="B97" s="96" t="s">
        <v>71</v>
      </c>
      <c r="C97" s="12">
        <v>0</v>
      </c>
      <c r="D97" s="18"/>
      <c r="E97" s="26" t="s">
        <v>72</v>
      </c>
      <c r="F97" s="157" t="str">
        <f>HYPERLINK("https://docs.co2mpas.io/en/latest/glossary.html#term-engine-has-cylinder-deactivation",G97)</f>
        <v>0 = No | 1 = Yes - Does the engine feature a cylinder deactivation system? If yes provide the active cylinder ratios in the tab 'active_cylinder_ratios'. (default: 0)</v>
      </c>
      <c r="G97" s="158" t="s">
        <v>257</v>
      </c>
      <c r="I97" s="21"/>
    </row>
    <row r="98" spans="1:9" ht="17.25" customHeight="1" x14ac:dyDescent="0.25">
      <c r="A98" s="155"/>
      <c r="B98" s="96" t="s">
        <v>221</v>
      </c>
      <c r="C98" s="38" t="s">
        <v>243</v>
      </c>
      <c r="D98" s="18"/>
      <c r="E98" s="26" t="s">
        <v>62</v>
      </c>
      <c r="F98" s="157"/>
      <c r="G98" s="158"/>
      <c r="I98" s="21"/>
    </row>
    <row r="99" spans="1:9" ht="25.5" x14ac:dyDescent="0.25">
      <c r="A99" s="144" t="s">
        <v>246</v>
      </c>
      <c r="B99" s="96" t="s">
        <v>247</v>
      </c>
      <c r="C99" s="12">
        <v>0</v>
      </c>
      <c r="D99" s="18"/>
      <c r="E99" s="26" t="s">
        <v>72</v>
      </c>
      <c r="F99" s="98" t="str">
        <f>HYPERLINK("https://docs.co2mpas.io/en/latest/glossary.html#term-has-lean-burn",G99)</f>
        <v>0 = No | 1 = Yes - Relevant only for positive ignition engines (gasoline engines). It refers to the burning of fuel with an excess of air in an internal combustion engine (default: 0)</v>
      </c>
      <c r="G99" s="19" t="s">
        <v>258</v>
      </c>
      <c r="I99" s="21"/>
    </row>
    <row r="100" spans="1:9" ht="45.75" customHeight="1" x14ac:dyDescent="0.25">
      <c r="A100" s="144" t="s">
        <v>248</v>
      </c>
      <c r="B100" s="96" t="s">
        <v>249</v>
      </c>
      <c r="C100" s="12">
        <v>0</v>
      </c>
      <c r="D100" s="18"/>
      <c r="E100" s="26" t="s">
        <v>72</v>
      </c>
      <c r="F100"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0" s="19" t="s">
        <v>259</v>
      </c>
      <c r="I100" s="21"/>
    </row>
    <row r="101" spans="1:9" ht="44.25" customHeight="1" x14ac:dyDescent="0.25">
      <c r="A101" s="144" t="s">
        <v>260</v>
      </c>
      <c r="B101" s="96" t="s">
        <v>261</v>
      </c>
      <c r="C101" s="12">
        <v>0</v>
      </c>
      <c r="D101" s="18"/>
      <c r="E101" s="26" t="s">
        <v>72</v>
      </c>
      <c r="F101"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1" s="19" t="s">
        <v>265</v>
      </c>
      <c r="I101" s="21"/>
    </row>
    <row r="102" spans="1:9" ht="25.5" x14ac:dyDescent="0.25">
      <c r="A102" s="95" t="s">
        <v>263</v>
      </c>
      <c r="B102" s="96" t="s">
        <v>262</v>
      </c>
      <c r="C102" s="12">
        <v>0</v>
      </c>
      <c r="D102" s="18"/>
      <c r="E102" s="26" t="s">
        <v>72</v>
      </c>
      <c r="F102" s="98" t="str">
        <f>HYPERLINK("https://docs.co2mpas.io/en/latest/glossary.html#term-has-selective-catalytic-reduction",G102)</f>
        <v>0 = No | 1 = Yes -  Is the vehicle equipped with selective catalytic reduction system? SCR uses urea to reduce NOx emissions (default: 0 and it is valid for compression engines)</v>
      </c>
      <c r="G102" s="19" t="s">
        <v>264</v>
      </c>
      <c r="I102" s="21"/>
    </row>
    <row r="103" spans="1:9" x14ac:dyDescent="0.25">
      <c r="C103" s="10"/>
      <c r="D103" s="18"/>
      <c r="F103" s="19"/>
      <c r="G103" s="19"/>
    </row>
    <row r="104" spans="1:9" x14ac:dyDescent="0.25">
      <c r="A104" s="67" t="s">
        <v>194</v>
      </c>
      <c r="B104" s="9"/>
      <c r="C104" s="14"/>
      <c r="D104" s="14"/>
      <c r="E104" s="25"/>
      <c r="F104" s="104"/>
      <c r="G104" s="24"/>
    </row>
    <row r="105" spans="1:9" x14ac:dyDescent="0.25">
      <c r="A105" s="20" t="s">
        <v>95</v>
      </c>
      <c r="B105" s="105" t="s">
        <v>82</v>
      </c>
      <c r="C105" s="45">
        <v>2</v>
      </c>
      <c r="D105" s="18"/>
      <c r="E105" s="26" t="s">
        <v>84</v>
      </c>
      <c r="F105" s="151" t="str">
        <f>HYPERLINK("https://docs.co2mpas.io/en/latest/glossary.html#term-n-dyno-axes-wltp-h",G105)</f>
        <v>Number of rotating axes of the dyno (default is calculated as function of `n_wheel_drive` for wltp: 4wd--&gt;2d, 2wd--&gt;1d. If `n_wheel_drive` not specified, default :1)</v>
      </c>
      <c r="G105" s="153" t="s">
        <v>332</v>
      </c>
    </row>
    <row r="106" spans="1:9" x14ac:dyDescent="0.25">
      <c r="A106" s="20" t="s">
        <v>95</v>
      </c>
      <c r="B106" s="105" t="s">
        <v>83</v>
      </c>
      <c r="C106" s="45"/>
      <c r="D106" s="18"/>
      <c r="E106" s="26" t="s">
        <v>84</v>
      </c>
      <c r="F106" s="152"/>
      <c r="G106" s="154"/>
    </row>
    <row r="107" spans="1:9" x14ac:dyDescent="0.25">
      <c r="A107" s="20"/>
      <c r="B107" s="105"/>
      <c r="C107" s="105"/>
      <c r="D107" s="18"/>
      <c r="F107" s="142"/>
      <c r="G107" s="143"/>
    </row>
    <row r="108" spans="1:9" x14ac:dyDescent="0.25">
      <c r="A108" s="67" t="s">
        <v>13</v>
      </c>
      <c r="B108" s="9"/>
      <c r="C108" s="14"/>
      <c r="D108" s="14"/>
      <c r="E108" s="25"/>
      <c r="F108" s="104"/>
    </row>
    <row r="109" spans="1:9" ht="179.25" customHeight="1" x14ac:dyDescent="0.25">
      <c r="A109" s="137" t="s">
        <v>405</v>
      </c>
      <c r="B109" s="138" t="s">
        <v>406</v>
      </c>
      <c r="C109" s="139"/>
      <c r="D109" s="137"/>
      <c r="E109" s="26" t="s">
        <v>61</v>
      </c>
      <c r="F109" s="98" t="str">
        <f>HYPERLINK("https://docs.co2mpas.io/en/latest/glossary.html#term-dice-comments",G109)</f>
        <v>In this field you may add comments regarding the DICE procedure. In case of an extension, or an error, please provide a detailed description.</v>
      </c>
      <c r="G109" s="139" t="s">
        <v>417</v>
      </c>
    </row>
    <row r="110" spans="1:9" x14ac:dyDescent="0.25">
      <c r="A110" s="137"/>
      <c r="B110" s="138"/>
      <c r="C110" s="137"/>
      <c r="D110" s="137"/>
      <c r="E110" s="140"/>
      <c r="F110" s="99"/>
      <c r="G110" s="139"/>
    </row>
    <row r="111" spans="1:9" x14ac:dyDescent="0.25">
      <c r="A111" s="137"/>
      <c r="B111" s="138"/>
      <c r="C111" s="137"/>
      <c r="D111" s="137"/>
      <c r="E111" s="140"/>
      <c r="F111" s="141"/>
      <c r="G111" s="139"/>
    </row>
    <row r="112" spans="1:9" x14ac:dyDescent="0.25">
      <c r="A112" s="137"/>
      <c r="B112" s="138"/>
      <c r="C112" s="137"/>
      <c r="D112" s="137"/>
      <c r="E112" s="140"/>
      <c r="F112" s="139"/>
      <c r="G112" s="139"/>
    </row>
    <row r="113" spans="1:7" x14ac:dyDescent="0.25">
      <c r="A113" s="137"/>
      <c r="B113" s="138"/>
      <c r="C113" s="137"/>
      <c r="D113" s="137"/>
      <c r="E113" s="140"/>
      <c r="F113" s="139"/>
      <c r="G113" s="139"/>
    </row>
    <row r="114" spans="1:7" x14ac:dyDescent="0.25">
      <c r="A114" s="137"/>
      <c r="B114" s="138"/>
      <c r="C114" s="137"/>
      <c r="D114" s="137"/>
      <c r="E114" s="140"/>
      <c r="F114" s="139"/>
      <c r="G114" s="139"/>
    </row>
    <row r="115" spans="1:7" x14ac:dyDescent="0.25">
      <c r="A115" s="137"/>
      <c r="B115" s="138"/>
      <c r="C115" s="137"/>
      <c r="D115" s="137"/>
      <c r="E115" s="140"/>
      <c r="F115" s="139"/>
      <c r="G115" s="139"/>
    </row>
    <row r="116" spans="1:7" x14ac:dyDescent="0.25">
      <c r="A116" s="137"/>
      <c r="B116" s="138"/>
      <c r="C116" s="137"/>
      <c r="D116" s="137"/>
      <c r="E116" s="140"/>
      <c r="F116" s="139"/>
      <c r="G116" s="139"/>
    </row>
    <row r="117" spans="1:7" x14ac:dyDescent="0.25">
      <c r="A117" s="137"/>
      <c r="B117" s="138"/>
      <c r="C117" s="137"/>
      <c r="D117" s="137"/>
      <c r="E117" s="140"/>
      <c r="F117" s="139"/>
      <c r="G117" s="139"/>
    </row>
    <row r="118" spans="1:7" x14ac:dyDescent="0.25">
      <c r="A118" s="137"/>
      <c r="B118" s="138"/>
      <c r="C118" s="137"/>
      <c r="D118" s="137"/>
      <c r="E118" s="140"/>
      <c r="F118" s="139"/>
      <c r="G118" s="139"/>
    </row>
    <row r="119" spans="1:7" x14ac:dyDescent="0.25">
      <c r="A119" s="137"/>
      <c r="B119" s="138"/>
      <c r="C119" s="137"/>
      <c r="D119" s="137"/>
      <c r="E119" s="140"/>
      <c r="F119" s="139"/>
      <c r="G119" s="139"/>
    </row>
    <row r="120" spans="1:7" x14ac:dyDescent="0.25">
      <c r="A120" s="137"/>
      <c r="B120" s="138"/>
      <c r="C120" s="137"/>
      <c r="D120" s="137"/>
      <c r="E120" s="140"/>
      <c r="F120" s="139"/>
      <c r="G120" s="139"/>
    </row>
    <row r="121" spans="1:7" x14ac:dyDescent="0.25">
      <c r="A121" s="137"/>
      <c r="B121" s="138"/>
      <c r="C121" s="137"/>
      <c r="D121" s="137"/>
      <c r="E121" s="140"/>
      <c r="F121" s="139"/>
      <c r="G121" s="139"/>
    </row>
    <row r="122" spans="1:7" x14ac:dyDescent="0.25">
      <c r="A122" s="137"/>
      <c r="B122" s="138"/>
      <c r="C122" s="137"/>
      <c r="D122" s="137"/>
      <c r="E122" s="140"/>
      <c r="F122" s="139"/>
      <c r="G122" s="139"/>
    </row>
    <row r="123" spans="1:7" x14ac:dyDescent="0.25">
      <c r="A123" s="137"/>
      <c r="B123" s="138"/>
      <c r="C123" s="137"/>
      <c r="D123" s="137"/>
      <c r="E123" s="140"/>
      <c r="F123" s="139"/>
      <c r="G123" s="139"/>
    </row>
    <row r="124" spans="1:7" x14ac:dyDescent="0.25">
      <c r="A124" s="137"/>
      <c r="B124" s="138"/>
      <c r="C124" s="137"/>
      <c r="D124" s="137"/>
      <c r="E124" s="140"/>
      <c r="F124" s="139"/>
      <c r="G124" s="139"/>
    </row>
    <row r="125" spans="1:7" x14ac:dyDescent="0.25">
      <c r="A125" s="137"/>
      <c r="B125" s="138"/>
      <c r="C125" s="137"/>
      <c r="D125" s="137"/>
      <c r="E125" s="140"/>
      <c r="F125" s="139"/>
      <c r="G125" s="139"/>
    </row>
    <row r="126" spans="1:7" x14ac:dyDescent="0.25">
      <c r="A126" s="137"/>
      <c r="B126" s="138"/>
      <c r="C126" s="137"/>
      <c r="D126" s="137"/>
      <c r="E126" s="140"/>
      <c r="F126" s="139"/>
      <c r="G126" s="139"/>
    </row>
    <row r="127" spans="1:7" x14ac:dyDescent="0.25">
      <c r="A127" s="137"/>
      <c r="B127" s="138"/>
      <c r="C127" s="137"/>
      <c r="D127" s="137"/>
      <c r="E127" s="140"/>
      <c r="F127" s="139"/>
      <c r="G127" s="139"/>
    </row>
  </sheetData>
  <sheetProtection sheet="1" objects="1" scenarios="1" formatCells="0" formatColumns="0" formatRows="0" insertColumns="0" insertRows="0" insertHyperlinks="0" deleteColumns="0" deleteRows="0" sort="0" autoFilter="0" pivotTables="0"/>
  <dataConsolidate/>
  <mergeCells count="9">
    <mergeCell ref="F105:F106"/>
    <mergeCell ref="G105:G106"/>
    <mergeCell ref="A22:A23"/>
    <mergeCell ref="A91:A95"/>
    <mergeCell ref="F92:F95"/>
    <mergeCell ref="G92:G95"/>
    <mergeCell ref="A97:A98"/>
    <mergeCell ref="F97:F98"/>
    <mergeCell ref="G97:G98"/>
  </mergeCells>
  <conditionalFormatting sqref="C101:C102">
    <cfRule type="expression" dxfId="63" priority="6">
      <formula>#REF!=1</formula>
    </cfRule>
  </conditionalFormatting>
  <conditionalFormatting sqref="C101:C102">
    <cfRule type="expression" dxfId="62" priority="7">
      <formula>AND(#REF!=0,#REF!=1)</formula>
    </cfRule>
  </conditionalFormatting>
  <conditionalFormatting sqref="C7">
    <cfRule type="cellIs" dxfId="61" priority="5" operator="equal">
      <formula>""</formula>
    </cfRule>
  </conditionalFormatting>
  <conditionalFormatting sqref="C95">
    <cfRule type="expression" dxfId="60" priority="4">
      <formula>"OR(AND($C$70=1;$C$71="""");AND($C$70=0;$C$71&gt;1))"</formula>
    </cfRule>
  </conditionalFormatting>
  <conditionalFormatting sqref="C93">
    <cfRule type="expression" dxfId="59" priority="3">
      <formula>"OR(AND($C$70=1;$C$71="""");AND($C$70=0;$C$71&gt;1))"</formula>
    </cfRule>
  </conditionalFormatting>
  <conditionalFormatting sqref="C92">
    <cfRule type="expression" dxfId="58" priority="2">
      <formula>"OR(AND($C$70=1;$C$71="""");AND($C$70=0;$C$71&gt;1))"</formula>
    </cfRule>
  </conditionalFormatting>
  <conditionalFormatting sqref="C94">
    <cfRule type="expression" dxfId="57" priority="1">
      <formula>"OR(AND($C$70=1;$C$71="""");AND($C$70=0;$C$71&gt;1))"</formula>
    </cfRule>
  </conditionalFormatting>
  <dataValidations count="21">
    <dataValidation type="list" allowBlank="1" showInputMessage="1" showErrorMessage="1" sqref="C5">
      <formula1>"-,a,b,c,d,ab,ac,ad,bc,bd,cd,abc,abd,bcd,abcd"</formula1>
    </dataValidation>
    <dataValidation type="list" allowBlank="1" showInputMessage="1" showErrorMessage="1" sqref="C110">
      <formula1>$G$111:$G$125</formula1>
    </dataValidation>
    <dataValidation type="decimal" allowBlank="1" showInputMessage="1" showErrorMessage="1" sqref="C31">
      <formula1>0</formula1>
      <formula2>2</formula2>
    </dataValidation>
    <dataValidation type="textLength" allowBlank="1" showInputMessage="1" showErrorMessage="1" errorTitle="Label string: invalid value" error="`Label string` must be between 2 and 15 chars of A-Z, 0-9, or underscore('_')._x000a_" sqref="C8">
      <formula1>2</formula1>
      <formula2>15</formula2>
    </dataValidation>
    <dataValidation type="textLength" operator="equal" showInputMessage="1" showErrorMessage="1" errorTitle="WMI: invalid value" error="`WMI` must be exactly 3 chars long, using only letters and numbers." sqref="C9">
      <formula1>3</formula1>
    </dataValidation>
    <dataValidation type="whole" allowBlank="1" showInputMessage="1" showErrorMessage="1" errorTitle="WMI flag: invalid value" error="`WMI flag` must be 0 or 1." sqref="C10">
      <formula1>0</formula1>
      <formula2>1</formula2>
    </dataValidation>
    <dataValidation type="decimal" operator="greaterThanOrEqual" allowBlank="1" showInputMessage="1" showErrorMessage="1" error="Should be greater than or equal to one!" sqref="C92:C95">
      <formula1>1</formula1>
    </dataValidation>
    <dataValidation type="list" allowBlank="1" showInputMessage="1" showErrorMessage="1" sqref="C96:C97 C99:C102 C86:C91 C63:C64 C71:C72 C3:C4">
      <formula1>"0,1"</formula1>
    </dataValidation>
    <dataValidation type="decimal" allowBlank="1" showInputMessage="1" showErrorMessage="1" sqref="C40 C44 C48 C52">
      <formula1>100</formula1>
      <formula2>3500</formula2>
    </dataValidation>
    <dataValidation type="decimal" allowBlank="1" showInputMessage="1" showErrorMessage="1" sqref="C32:C33">
      <formula1>20</formula1>
      <formula2>25</formula2>
    </dataValidation>
    <dataValidation type="decimal" allowBlank="1" showInputMessage="1" showErrorMessage="1" sqref="C21">
      <formula1>0</formula1>
      <formula2>100000</formula2>
    </dataValidation>
    <dataValidation type="decimal" allowBlank="1" showInputMessage="1" showErrorMessage="1" sqref="C18 C58:C62 C65:C70 C73:C77">
      <formula1>0</formula1>
      <formula2>1000</formula2>
    </dataValidation>
    <dataValidation type="list" allowBlank="1" showInputMessage="1" showErrorMessage="1" sqref="C80:C83">
      <formula1>"2,4"</formula1>
    </dataValidation>
    <dataValidation type="decimal" allowBlank="1" showInputMessage="1" showErrorMessage="1" sqref="C13:C14">
      <formula1>0.01</formula1>
      <formula2>100000</formula2>
    </dataValidation>
    <dataValidation type="list" allowBlank="1" showInputMessage="1" showErrorMessage="1" sqref="C105:C106">
      <formula1>"1,2"</formula1>
    </dataValidation>
    <dataValidation type="list" allowBlank="1" showInputMessage="1" showErrorMessage="1" sqref="C16">
      <formula1>"positive, compression"</formula1>
    </dataValidation>
    <dataValidation type="decimal" allowBlank="1" showInputMessage="1" showErrorMessage="1" sqref="C17 C19:C20 C26:C30">
      <formula1>0</formula1>
      <formula2>10000</formula2>
    </dataValidation>
    <dataValidation type="decimal" allowBlank="1" showInputMessage="1" showErrorMessage="1" sqref="C15">
      <formula1>0</formula1>
      <formula2>100</formula2>
    </dataValidation>
    <dataValidation type="decimal" allowBlank="1" showInputMessage="1" showErrorMessage="1" error="Numerical Value Between 0-1" sqref="C34">
      <formula1>0</formula1>
      <formula2>1</formula2>
    </dataValidation>
    <dataValidation type="list" allowBlank="1" showInputMessage="1" showErrorMessage="1" sqref="C12">
      <formula1>"diesel,gasoline,LPG,NG,ethanol,methanol,biodiesel,propane,"</formula1>
    </dataValidation>
    <dataValidation type="list" allowBlank="1" showInputMessage="1" showErrorMessage="1" sqref="C25">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385</v>
      </c>
      <c r="K1" s="30" t="s">
        <v>386</v>
      </c>
      <c r="L1" s="30" t="s">
        <v>387</v>
      </c>
    </row>
    <row r="2" spans="1:12" s="8" customFormat="1" ht="12.75" x14ac:dyDescent="0.2">
      <c r="A2" s="86" t="s">
        <v>53</v>
      </c>
      <c r="B2" s="86" t="s">
        <v>54</v>
      </c>
      <c r="C2" s="86" t="s">
        <v>231</v>
      </c>
      <c r="D2" s="86" t="s">
        <v>217</v>
      </c>
      <c r="E2" s="86" t="s">
        <v>388</v>
      </c>
      <c r="F2" s="32" t="s">
        <v>395</v>
      </c>
      <c r="G2" s="32" t="s">
        <v>394</v>
      </c>
      <c r="H2" s="32" t="s">
        <v>393</v>
      </c>
      <c r="I2" s="32" t="s">
        <v>392</v>
      </c>
      <c r="J2" s="32" t="s">
        <v>389</v>
      </c>
      <c r="K2" s="32" t="s">
        <v>390</v>
      </c>
      <c r="L2" s="32" t="s">
        <v>391</v>
      </c>
    </row>
    <row r="3" spans="1:12" s="8" customFormat="1" x14ac:dyDescent="0.25">
      <c r="A3" s="88">
        <v>0</v>
      </c>
      <c r="B3" s="88">
        <v>0</v>
      </c>
      <c r="C3" s="88"/>
      <c r="D3" s="88"/>
      <c r="E3" s="134">
        <v>0</v>
      </c>
      <c r="F3" s="134">
        <v>800</v>
      </c>
      <c r="G3" s="134">
        <v>25</v>
      </c>
      <c r="H3" s="134">
        <v>0</v>
      </c>
      <c r="I3" s="134">
        <v>-6.7199315199413396</v>
      </c>
      <c r="J3" s="134">
        <v>9.4723761067675258E-2</v>
      </c>
      <c r="K3" s="134">
        <v>0.29866401864638009</v>
      </c>
      <c r="L3" s="134">
        <v>4.1887902047863898E-2</v>
      </c>
    </row>
    <row r="4" spans="1:12" s="8" customFormat="1" x14ac:dyDescent="0.25">
      <c r="A4" s="88">
        <v>1</v>
      </c>
      <c r="B4" s="88">
        <v>0</v>
      </c>
      <c r="C4" s="88"/>
      <c r="D4" s="88"/>
      <c r="E4" s="134">
        <v>0</v>
      </c>
      <c r="F4" s="134">
        <v>800</v>
      </c>
      <c r="G4" s="134">
        <v>25</v>
      </c>
      <c r="H4" s="134">
        <v>0</v>
      </c>
      <c r="I4" s="134">
        <v>-6.7199315199413396</v>
      </c>
      <c r="J4" s="134">
        <v>9.4723761067675258E-2</v>
      </c>
      <c r="K4" s="134">
        <v>0.29866401864638009</v>
      </c>
      <c r="L4" s="134">
        <v>4.1887902047863898E-2</v>
      </c>
    </row>
    <row r="5" spans="1:12" s="8" customFormat="1" x14ac:dyDescent="0.25">
      <c r="A5" s="88">
        <v>2</v>
      </c>
      <c r="B5" s="88">
        <v>0</v>
      </c>
      <c r="C5" s="88"/>
      <c r="D5" s="88"/>
      <c r="E5" s="134">
        <v>0</v>
      </c>
      <c r="F5" s="134">
        <v>800</v>
      </c>
      <c r="G5" s="134">
        <v>25.087103000069298</v>
      </c>
      <c r="H5" s="134">
        <v>0</v>
      </c>
      <c r="I5" s="134">
        <v>-6.7199315199413396</v>
      </c>
      <c r="J5" s="134">
        <v>9.4712336638416245E-2</v>
      </c>
      <c r="K5" s="134">
        <v>0.29862799742092638</v>
      </c>
      <c r="L5" s="134">
        <v>4.1887902047863898E-2</v>
      </c>
    </row>
    <row r="6" spans="1:12" s="8" customFormat="1" x14ac:dyDescent="0.25">
      <c r="A6" s="88">
        <v>3</v>
      </c>
      <c r="B6" s="88">
        <v>0</v>
      </c>
      <c r="C6" s="88"/>
      <c r="D6" s="88"/>
      <c r="E6" s="134">
        <v>0</v>
      </c>
      <c r="F6" s="134">
        <v>800</v>
      </c>
      <c r="G6" s="134">
        <v>25.182605554188999</v>
      </c>
      <c r="H6" s="134">
        <v>0</v>
      </c>
      <c r="I6" s="134">
        <v>-6.7199315199413396</v>
      </c>
      <c r="J6" s="134">
        <v>9.4700914639787595E-2</v>
      </c>
      <c r="K6" s="134">
        <v>0.29859198385925029</v>
      </c>
      <c r="L6" s="134">
        <v>4.1887902047863898E-2</v>
      </c>
    </row>
    <row r="7" spans="1:12" s="8" customFormat="1" x14ac:dyDescent="0.25">
      <c r="A7" s="88">
        <v>4</v>
      </c>
      <c r="B7" s="88">
        <v>0</v>
      </c>
      <c r="C7" s="88"/>
      <c r="D7" s="88"/>
      <c r="E7" s="134">
        <v>0</v>
      </c>
      <c r="F7" s="134">
        <v>800</v>
      </c>
      <c r="G7" s="134">
        <v>25.2781081083087</v>
      </c>
      <c r="H7" s="134">
        <v>0</v>
      </c>
      <c r="I7" s="134">
        <v>-6.7199315199413396</v>
      </c>
      <c r="J7" s="134">
        <v>9.468949507104818E-2</v>
      </c>
      <c r="K7" s="134">
        <v>0.2985559779590149</v>
      </c>
      <c r="L7" s="134">
        <v>4.1887902047863898E-2</v>
      </c>
    </row>
    <row r="8" spans="1:12" s="8" customFormat="1" x14ac:dyDescent="0.25">
      <c r="A8" s="88">
        <v>5</v>
      </c>
      <c r="B8" s="88">
        <v>0</v>
      </c>
      <c r="C8" s="88"/>
      <c r="D8" s="88"/>
      <c r="E8" s="134">
        <v>0</v>
      </c>
      <c r="F8" s="134">
        <v>800</v>
      </c>
      <c r="G8" s="134">
        <v>25.387227199857101</v>
      </c>
      <c r="H8" s="134">
        <v>0</v>
      </c>
      <c r="I8" s="134">
        <v>-6.7199315199413396</v>
      </c>
      <c r="J8" s="134">
        <v>9.4678077931457313E-2</v>
      </c>
      <c r="K8" s="134">
        <v>0.29851997971788491</v>
      </c>
      <c r="L8" s="134">
        <v>4.1887902047863898E-2</v>
      </c>
    </row>
    <row r="9" spans="1:12" s="8" customFormat="1" x14ac:dyDescent="0.25">
      <c r="A9" s="88">
        <v>6</v>
      </c>
      <c r="B9" s="88">
        <v>0</v>
      </c>
      <c r="C9" s="88"/>
      <c r="D9" s="88"/>
      <c r="E9" s="134">
        <v>0</v>
      </c>
      <c r="F9" s="134">
        <v>800</v>
      </c>
      <c r="G9" s="134">
        <v>25.496346291405501</v>
      </c>
      <c r="H9" s="134">
        <v>0</v>
      </c>
      <c r="I9" s="134">
        <v>-6.7199315199413396</v>
      </c>
      <c r="J9" s="134">
        <v>9.466666322027445E-2</v>
      </c>
      <c r="K9" s="134">
        <v>0.29848398913352542</v>
      </c>
      <c r="L9" s="134">
        <v>4.1887902047863898E-2</v>
      </c>
    </row>
    <row r="10" spans="1:12" s="8" customFormat="1" x14ac:dyDescent="0.25">
      <c r="A10" s="88">
        <v>7</v>
      </c>
      <c r="B10" s="88">
        <v>0</v>
      </c>
      <c r="C10" s="88"/>
      <c r="D10" s="88"/>
      <c r="E10" s="134">
        <v>0</v>
      </c>
      <c r="F10" s="134">
        <v>800</v>
      </c>
      <c r="G10" s="134">
        <v>25.608221442403899</v>
      </c>
      <c r="H10" s="134">
        <v>0</v>
      </c>
      <c r="I10" s="134">
        <v>-6.7199315199413396</v>
      </c>
      <c r="J10" s="134">
        <v>9.4655250936759375E-2</v>
      </c>
      <c r="K10" s="134">
        <v>0.29844800620360229</v>
      </c>
      <c r="L10" s="134">
        <v>4.1887902047863898E-2</v>
      </c>
    </row>
    <row r="11" spans="1:12" s="8" customFormat="1" x14ac:dyDescent="0.25">
      <c r="A11" s="88">
        <v>8</v>
      </c>
      <c r="B11" s="88">
        <v>0</v>
      </c>
      <c r="C11" s="88"/>
      <c r="D11" s="88"/>
      <c r="E11" s="134">
        <v>0</v>
      </c>
      <c r="F11" s="134">
        <v>800</v>
      </c>
      <c r="G11" s="134">
        <v>25.7200965934022</v>
      </c>
      <c r="H11" s="134">
        <v>0</v>
      </c>
      <c r="I11" s="134">
        <v>-6.7199315199413396</v>
      </c>
      <c r="J11" s="134">
        <v>9.4643841080172236E-2</v>
      </c>
      <c r="K11" s="134">
        <v>0.29841203092578311</v>
      </c>
      <c r="L11" s="134">
        <v>4.1887902047863898E-2</v>
      </c>
    </row>
    <row r="12" spans="1:12" s="8" customFormat="1" x14ac:dyDescent="0.25">
      <c r="A12" s="88">
        <v>9</v>
      </c>
      <c r="B12" s="88">
        <v>0</v>
      </c>
      <c r="C12" s="88"/>
      <c r="D12" s="88"/>
      <c r="E12" s="134">
        <v>0</v>
      </c>
      <c r="F12" s="134">
        <v>800</v>
      </c>
      <c r="G12" s="134">
        <v>25.831971744400601</v>
      </c>
      <c r="H12" s="134">
        <v>0</v>
      </c>
      <c r="I12" s="134">
        <v>-6.7199315199413396</v>
      </c>
      <c r="J12" s="134">
        <v>9.4610988868946921E-2</v>
      </c>
      <c r="K12" s="134">
        <v>0.29830844790378958</v>
      </c>
      <c r="L12" s="134">
        <v>4.1887902047863898E-2</v>
      </c>
    </row>
    <row r="13" spans="1:12" s="8" customFormat="1" x14ac:dyDescent="0.25">
      <c r="A13" s="88">
        <v>10</v>
      </c>
      <c r="B13" s="88">
        <v>0</v>
      </c>
      <c r="C13" s="88"/>
      <c r="D13" s="88"/>
      <c r="E13" s="134">
        <v>0</v>
      </c>
      <c r="F13" s="134">
        <v>800</v>
      </c>
      <c r="G13" s="134">
        <v>25.943846895398998</v>
      </c>
      <c r="H13" s="134">
        <v>0</v>
      </c>
      <c r="I13" s="134">
        <v>-6.7199315199413396</v>
      </c>
      <c r="J13" s="134">
        <v>9.4590815244339876E-2</v>
      </c>
      <c r="K13" s="134">
        <v>0.29824484046540362</v>
      </c>
      <c r="L13" s="134">
        <v>4.1887902047863898E-2</v>
      </c>
    </row>
    <row r="14" spans="1:12" s="8" customFormat="1" x14ac:dyDescent="0.25">
      <c r="A14" s="88">
        <v>11</v>
      </c>
      <c r="B14" s="88">
        <v>0</v>
      </c>
      <c r="C14" s="88"/>
      <c r="D14" s="88"/>
      <c r="E14" s="134">
        <v>1</v>
      </c>
      <c r="F14" s="134">
        <v>800</v>
      </c>
      <c r="G14" s="134">
        <v>26.055722046397399</v>
      </c>
      <c r="H14" s="134">
        <v>0</v>
      </c>
      <c r="I14" s="134">
        <v>-6.7199315199413396</v>
      </c>
      <c r="J14" s="134">
        <v>9.4576616440296385E-2</v>
      </c>
      <c r="K14" s="134">
        <v>0.2982000716362545</v>
      </c>
      <c r="L14" s="134">
        <v>4.1887902047863898E-2</v>
      </c>
    </row>
    <row r="15" spans="1:12" s="8" customFormat="1" x14ac:dyDescent="0.25">
      <c r="A15" s="88">
        <v>12</v>
      </c>
      <c r="B15" s="88">
        <v>2</v>
      </c>
      <c r="C15" s="88"/>
      <c r="D15" s="88"/>
      <c r="E15" s="134">
        <v>1</v>
      </c>
      <c r="F15" s="134">
        <v>800</v>
      </c>
      <c r="G15" s="134">
        <v>26.1675971973958</v>
      </c>
      <c r="H15" s="134">
        <v>0</v>
      </c>
      <c r="I15" s="134">
        <v>-6.7199315199413396</v>
      </c>
      <c r="J15" s="134">
        <v>9.4560980457336546E-2</v>
      </c>
      <c r="K15" s="134">
        <v>0.29815077138198209</v>
      </c>
      <c r="L15" s="134">
        <v>1.3752926799657139</v>
      </c>
    </row>
    <row r="16" spans="1:12" s="8" customFormat="1" x14ac:dyDescent="0.25">
      <c r="A16" s="88">
        <v>13</v>
      </c>
      <c r="B16" s="88">
        <v>7</v>
      </c>
      <c r="C16" s="88"/>
      <c r="D16" s="88"/>
      <c r="E16" s="134">
        <v>1</v>
      </c>
      <c r="F16" s="134">
        <v>833.72158218565505</v>
      </c>
      <c r="G16" s="134">
        <v>26.2898412250271</v>
      </c>
      <c r="H16" s="134">
        <v>0</v>
      </c>
      <c r="I16" s="134">
        <v>-6.7199315199413396</v>
      </c>
      <c r="J16" s="134">
        <v>0.48239354411220747</v>
      </c>
      <c r="K16" s="134">
        <v>1.5209868445857899</v>
      </c>
      <c r="L16" s="134">
        <v>5.4067847769091042</v>
      </c>
    </row>
    <row r="17" spans="1:12" s="8" customFormat="1" x14ac:dyDescent="0.25">
      <c r="A17" s="88">
        <v>14</v>
      </c>
      <c r="B17" s="88">
        <v>10</v>
      </c>
      <c r="C17" s="88"/>
      <c r="D17" s="88"/>
      <c r="E17" s="134">
        <v>1</v>
      </c>
      <c r="F17" s="134">
        <v>1191.0308316937901</v>
      </c>
      <c r="G17" s="134">
        <v>26.4813342764594</v>
      </c>
      <c r="H17" s="134">
        <v>0</v>
      </c>
      <c r="I17" s="134">
        <v>-6.7199315199413396</v>
      </c>
      <c r="J17" s="134">
        <v>0.49477121663526241</v>
      </c>
      <c r="K17" s="134">
        <v>1.5600136460509819</v>
      </c>
      <c r="L17" s="134">
        <v>4.2754523123031207</v>
      </c>
    </row>
    <row r="18" spans="1:12" s="8" customFormat="1" x14ac:dyDescent="0.25">
      <c r="A18" s="88">
        <v>15</v>
      </c>
      <c r="B18" s="88">
        <v>12</v>
      </c>
      <c r="C18" s="88"/>
      <c r="D18" s="88"/>
      <c r="E18" s="134">
        <v>1</v>
      </c>
      <c r="F18" s="134">
        <v>1429.23699803255</v>
      </c>
      <c r="G18" s="134">
        <v>26.6717744412753</v>
      </c>
      <c r="H18" s="134">
        <v>0</v>
      </c>
      <c r="I18" s="134">
        <v>-6.7199315199413396</v>
      </c>
      <c r="J18" s="134">
        <v>0.67428679982664919</v>
      </c>
      <c r="K18" s="134">
        <v>2.1260262798534248</v>
      </c>
      <c r="L18" s="134">
        <v>6.7789988041572196</v>
      </c>
    </row>
    <row r="19" spans="1:12" s="8" customFormat="1" x14ac:dyDescent="0.25">
      <c r="A19" s="88">
        <v>16</v>
      </c>
      <c r="B19" s="88">
        <v>15</v>
      </c>
      <c r="C19" s="88"/>
      <c r="D19" s="88"/>
      <c r="E19" s="134">
        <v>2</v>
      </c>
      <c r="F19" s="134">
        <v>924.17713628958199</v>
      </c>
      <c r="G19" s="134">
        <v>26.8032303990516</v>
      </c>
      <c r="H19" s="134">
        <v>0</v>
      </c>
      <c r="I19" s="134">
        <v>-6.7199315199413396</v>
      </c>
      <c r="J19" s="134">
        <v>0.72075794946731608</v>
      </c>
      <c r="K19" s="134">
        <v>2.2725498146704481</v>
      </c>
      <c r="L19" s="134">
        <v>5.8668737666692374</v>
      </c>
    </row>
    <row r="20" spans="1:12" s="8" customFormat="1" x14ac:dyDescent="0.25">
      <c r="A20" s="88">
        <v>17</v>
      </c>
      <c r="B20" s="88">
        <v>15</v>
      </c>
      <c r="C20" s="88"/>
      <c r="D20" s="88"/>
      <c r="E20" s="134">
        <v>2</v>
      </c>
      <c r="F20" s="134">
        <v>924.17713628958199</v>
      </c>
      <c r="G20" s="134">
        <v>26.929593839697699</v>
      </c>
      <c r="H20" s="134">
        <v>0</v>
      </c>
      <c r="I20" s="134">
        <v>-6.7199315199413396</v>
      </c>
      <c r="J20" s="134">
        <v>0.53036246708983537</v>
      </c>
      <c r="K20" s="134">
        <v>1.672232858734251</v>
      </c>
      <c r="L20" s="134">
        <v>1.9393654863065319</v>
      </c>
    </row>
    <row r="21" spans="1:12" customFormat="1" x14ac:dyDescent="0.25">
      <c r="A21" s="88">
        <v>18</v>
      </c>
      <c r="B21" s="88">
        <v>15</v>
      </c>
      <c r="C21" s="88"/>
      <c r="D21" s="88"/>
      <c r="E21" s="134">
        <v>2</v>
      </c>
      <c r="F21" s="134">
        <v>924.17713628958199</v>
      </c>
      <c r="G21" s="134">
        <v>27.057073544933399</v>
      </c>
      <c r="H21" s="134">
        <v>0</v>
      </c>
      <c r="I21" s="134">
        <v>-6.7199315199413396</v>
      </c>
      <c r="J21" s="134">
        <v>0.44283880488454003</v>
      </c>
      <c r="K21" s="134">
        <v>1.3962707518009549</v>
      </c>
      <c r="L21" s="134">
        <v>0.12508410406524381</v>
      </c>
    </row>
    <row r="22" spans="1:12" customFormat="1" x14ac:dyDescent="0.25">
      <c r="A22" s="88">
        <v>19</v>
      </c>
      <c r="B22" s="88">
        <v>14</v>
      </c>
      <c r="C22" s="88"/>
      <c r="D22" s="88"/>
      <c r="E22" s="134">
        <v>2</v>
      </c>
      <c r="F22" s="134">
        <v>862.56532720360997</v>
      </c>
      <c r="G22" s="134">
        <v>27.176735681808101</v>
      </c>
      <c r="H22" s="134">
        <v>0</v>
      </c>
      <c r="I22" s="134">
        <v>-6.7199315199413396</v>
      </c>
      <c r="J22" s="134">
        <v>0.37621753085456799</v>
      </c>
      <c r="K22" s="134">
        <v>1.1862138747844531</v>
      </c>
      <c r="L22" s="134">
        <v>-0.53634525675095535</v>
      </c>
    </row>
    <row r="23" spans="1:12" customFormat="1" x14ac:dyDescent="0.25">
      <c r="A23" s="88">
        <v>20</v>
      </c>
      <c r="B23" s="88">
        <v>14</v>
      </c>
      <c r="C23" s="88"/>
      <c r="D23" s="88"/>
      <c r="E23" s="134">
        <v>2</v>
      </c>
      <c r="F23" s="134">
        <v>862.56532720360997</v>
      </c>
      <c r="G23" s="134">
        <v>27.295281554093201</v>
      </c>
      <c r="H23" s="134">
        <v>0</v>
      </c>
      <c r="I23" s="134">
        <v>-6.7199315199413396</v>
      </c>
      <c r="J23" s="134">
        <v>0.58756933793937571</v>
      </c>
      <c r="K23" s="134">
        <v>1.8526061225228521</v>
      </c>
      <c r="L23" s="134">
        <v>3.8417733609025611</v>
      </c>
    </row>
    <row r="24" spans="1:12" customFormat="1" x14ac:dyDescent="0.25">
      <c r="A24" s="88">
        <v>21</v>
      </c>
      <c r="B24" s="88">
        <v>15</v>
      </c>
      <c r="C24" s="88"/>
      <c r="D24" s="88"/>
      <c r="E24" s="134">
        <v>2</v>
      </c>
      <c r="F24" s="134">
        <v>924.17713628958199</v>
      </c>
      <c r="G24" s="134">
        <v>27.416893215716001</v>
      </c>
      <c r="H24" s="134">
        <v>0</v>
      </c>
      <c r="I24" s="134">
        <v>-6.7199315199413396</v>
      </c>
      <c r="J24" s="134">
        <v>0.62020069383192733</v>
      </c>
      <c r="K24" s="134">
        <v>1.9554927876520669</v>
      </c>
      <c r="L24" s="134">
        <v>3.837238502387712</v>
      </c>
    </row>
    <row r="25" spans="1:12" customFormat="1" x14ac:dyDescent="0.25">
      <c r="A25" s="88">
        <v>22</v>
      </c>
      <c r="B25" s="88">
        <v>15</v>
      </c>
      <c r="C25" s="88"/>
      <c r="D25" s="88"/>
      <c r="E25" s="134">
        <v>2</v>
      </c>
      <c r="F25" s="134">
        <v>924.17713628958199</v>
      </c>
      <c r="G25" s="134">
        <v>27.539621141928301</v>
      </c>
      <c r="H25" s="134">
        <v>0</v>
      </c>
      <c r="I25" s="134">
        <v>-6.7199315199413396</v>
      </c>
      <c r="J25" s="134">
        <v>0.45158999634780372</v>
      </c>
      <c r="K25" s="134">
        <v>1.4238632584846249</v>
      </c>
      <c r="L25" s="134">
        <v>0.3422911650547068</v>
      </c>
    </row>
    <row r="26" spans="1:12" customFormat="1" x14ac:dyDescent="0.25">
      <c r="A26" s="88">
        <v>23</v>
      </c>
      <c r="B26" s="88">
        <v>15</v>
      </c>
      <c r="C26" s="88"/>
      <c r="D26" s="88"/>
      <c r="E26" s="134">
        <v>2</v>
      </c>
      <c r="F26" s="134">
        <v>924.17713628958199</v>
      </c>
      <c r="G26" s="134">
        <v>27.661232803551101</v>
      </c>
      <c r="H26" s="134">
        <v>0</v>
      </c>
      <c r="I26" s="134">
        <v>-6.7199315199413396</v>
      </c>
      <c r="J26" s="134">
        <v>0.63289601398620676</v>
      </c>
      <c r="K26" s="134">
        <v>1.99552113209851</v>
      </c>
      <c r="L26" s="134">
        <v>4.1163816707787184</v>
      </c>
    </row>
    <row r="27" spans="1:12" customFormat="1" x14ac:dyDescent="0.25">
      <c r="A27" s="88">
        <v>24</v>
      </c>
      <c r="B27" s="88">
        <v>15</v>
      </c>
      <c r="C27" s="88"/>
      <c r="D27" s="88"/>
      <c r="E27" s="134">
        <v>2</v>
      </c>
      <c r="F27" s="134">
        <v>924.17713628958199</v>
      </c>
      <c r="G27" s="134">
        <v>27.7750321202161</v>
      </c>
      <c r="H27" s="134">
        <v>0</v>
      </c>
      <c r="I27" s="134">
        <v>-6.7199315199413396</v>
      </c>
      <c r="J27" s="134">
        <v>0</v>
      </c>
      <c r="K27" s="134">
        <v>0</v>
      </c>
      <c r="L27" s="134">
        <v>-4.1019946507300933</v>
      </c>
    </row>
    <row r="28" spans="1:12" customFormat="1" x14ac:dyDescent="0.25">
      <c r="A28" s="88">
        <v>25</v>
      </c>
      <c r="B28" s="88">
        <v>10</v>
      </c>
      <c r="C28" s="88"/>
      <c r="D28" s="88"/>
      <c r="E28" s="134">
        <v>1</v>
      </c>
      <c r="F28" s="134">
        <v>1191.0308316937901</v>
      </c>
      <c r="G28" s="134">
        <v>27.949096070179401</v>
      </c>
      <c r="H28" s="134">
        <v>0</v>
      </c>
      <c r="I28" s="134">
        <v>-6.7199315199413396</v>
      </c>
      <c r="J28" s="134">
        <v>0</v>
      </c>
      <c r="K28" s="134">
        <v>0</v>
      </c>
      <c r="L28" s="134">
        <v>-5.0027807312765544</v>
      </c>
    </row>
    <row r="29" spans="1:12" customFormat="1" x14ac:dyDescent="0.25">
      <c r="A29" s="88">
        <v>26</v>
      </c>
      <c r="B29" s="88">
        <v>7</v>
      </c>
      <c r="C29" s="88"/>
      <c r="D29" s="88"/>
      <c r="E29" s="134">
        <v>1</v>
      </c>
      <c r="F29" s="134">
        <v>833.72158218565505</v>
      </c>
      <c r="G29" s="134">
        <v>28.053611527669698</v>
      </c>
      <c r="H29" s="134">
        <v>0</v>
      </c>
      <c r="I29" s="134">
        <v>-6.7199315199413396</v>
      </c>
      <c r="J29" s="134">
        <v>0.115826935540319</v>
      </c>
      <c r="K29" s="134">
        <v>0.36520232775862571</v>
      </c>
      <c r="L29" s="134">
        <v>-1.525845436366196</v>
      </c>
    </row>
    <row r="30" spans="1:12" customFormat="1" x14ac:dyDescent="0.25">
      <c r="A30" s="88">
        <v>27</v>
      </c>
      <c r="B30" s="88">
        <v>4</v>
      </c>
      <c r="C30" s="88"/>
      <c r="D30" s="88"/>
      <c r="E30" s="134">
        <v>1</v>
      </c>
      <c r="F30" s="134">
        <v>800</v>
      </c>
      <c r="G30" s="134">
        <v>28.147758108527</v>
      </c>
      <c r="H30" s="134">
        <v>0</v>
      </c>
      <c r="I30" s="134">
        <v>-6.7199315199413396</v>
      </c>
      <c r="J30" s="134">
        <v>9.3572424914439956E-2</v>
      </c>
      <c r="K30" s="134">
        <v>0.29503385575522922</v>
      </c>
      <c r="L30" s="134">
        <v>-1.858005805200992</v>
      </c>
    </row>
    <row r="31" spans="1:12" customFormat="1" x14ac:dyDescent="0.25">
      <c r="A31" s="88">
        <v>28</v>
      </c>
      <c r="B31" s="88">
        <v>0</v>
      </c>
      <c r="C31" s="88"/>
      <c r="D31" s="88"/>
      <c r="E31" s="134">
        <v>0</v>
      </c>
      <c r="F31" s="134">
        <v>0</v>
      </c>
      <c r="G31" s="134">
        <v>28.2407884247949</v>
      </c>
      <c r="H31" s="134">
        <v>0</v>
      </c>
      <c r="I31" s="134">
        <v>-6.7199315199413396</v>
      </c>
      <c r="J31" s="134">
        <v>9.355567750754136E-2</v>
      </c>
      <c r="K31" s="134">
        <v>0.29498105118127788</v>
      </c>
      <c r="L31" s="134">
        <v>4.1887902047863898E-2</v>
      </c>
    </row>
    <row r="32" spans="1:12" customFormat="1" x14ac:dyDescent="0.25">
      <c r="A32" s="88">
        <v>29</v>
      </c>
      <c r="B32" s="88">
        <v>0</v>
      </c>
      <c r="C32" s="88"/>
      <c r="D32" s="88"/>
      <c r="E32" s="134">
        <v>0</v>
      </c>
      <c r="F32" s="134">
        <v>0</v>
      </c>
      <c r="G32" s="134">
        <v>28.3338187410627</v>
      </c>
      <c r="H32" s="134">
        <v>0</v>
      </c>
      <c r="I32" s="134">
        <v>-6.7199315199413396</v>
      </c>
      <c r="J32" s="134">
        <v>9.353715039884658E-2</v>
      </c>
      <c r="K32" s="134">
        <v>0.29492263520756329</v>
      </c>
      <c r="L32" s="134">
        <v>4.1887902047863898E-2</v>
      </c>
    </row>
    <row r="33" spans="1:12" customFormat="1" x14ac:dyDescent="0.25">
      <c r="A33" s="88">
        <v>30</v>
      </c>
      <c r="B33" s="88">
        <v>0</v>
      </c>
      <c r="C33" s="88"/>
      <c r="D33" s="88"/>
      <c r="E33" s="134">
        <v>0</v>
      </c>
      <c r="F33" s="134">
        <v>0</v>
      </c>
      <c r="G33" s="134">
        <v>28.4268490573305</v>
      </c>
      <c r="H33" s="134">
        <v>0</v>
      </c>
      <c r="I33" s="134">
        <v>-6.7199315199413396</v>
      </c>
      <c r="J33" s="134">
        <v>9.3521811159791524E-2</v>
      </c>
      <c r="K33" s="134">
        <v>0.2948742705868227</v>
      </c>
      <c r="L33" s="134">
        <v>0.32209693722190308</v>
      </c>
    </row>
    <row r="34" spans="1:12" customFormat="1" x14ac:dyDescent="0.25">
      <c r="A34" s="88">
        <v>31</v>
      </c>
      <c r="B34" s="88">
        <v>0</v>
      </c>
      <c r="C34" s="88"/>
      <c r="D34" s="88"/>
      <c r="E34" s="134">
        <v>0</v>
      </c>
      <c r="F34" s="134">
        <v>0</v>
      </c>
      <c r="G34" s="134">
        <v>28.5198793735983</v>
      </c>
      <c r="H34" s="134">
        <v>0</v>
      </c>
      <c r="I34" s="134">
        <v>-3.1029485636939911</v>
      </c>
      <c r="J34" s="134">
        <v>0</v>
      </c>
      <c r="K34" s="134">
        <v>0</v>
      </c>
      <c r="L34" s="134">
        <v>0.28020903517403922</v>
      </c>
    </row>
    <row r="35" spans="1:12" customFormat="1" x14ac:dyDescent="0.25">
      <c r="A35" s="88">
        <v>32</v>
      </c>
      <c r="B35" s="88">
        <v>0</v>
      </c>
      <c r="C35" s="88"/>
      <c r="D35" s="88"/>
      <c r="E35" s="134">
        <v>0</v>
      </c>
      <c r="F35" s="134">
        <v>0</v>
      </c>
      <c r="G35" s="134">
        <v>28.6129096898661</v>
      </c>
      <c r="H35" s="134">
        <v>0</v>
      </c>
      <c r="I35" s="134">
        <v>-3.1029485636939911</v>
      </c>
      <c r="J35" s="134">
        <v>0</v>
      </c>
      <c r="K35" s="134">
        <v>0</v>
      </c>
      <c r="L35" s="134">
        <v>0</v>
      </c>
    </row>
    <row r="36" spans="1:12" customFormat="1" x14ac:dyDescent="0.25">
      <c r="A36" s="88">
        <v>33</v>
      </c>
      <c r="B36" s="88">
        <v>0</v>
      </c>
      <c r="C36" s="88"/>
      <c r="D36" s="88"/>
      <c r="E36" s="134">
        <v>0</v>
      </c>
      <c r="F36" s="134">
        <v>0</v>
      </c>
      <c r="G36" s="134">
        <v>28.705940006134</v>
      </c>
      <c r="H36" s="134">
        <v>0</v>
      </c>
      <c r="I36" s="134">
        <v>-3.1029485636939911</v>
      </c>
      <c r="J36" s="134">
        <v>0</v>
      </c>
      <c r="K36" s="134">
        <v>0</v>
      </c>
      <c r="L36" s="134">
        <v>0</v>
      </c>
    </row>
    <row r="37" spans="1:12" customFormat="1" x14ac:dyDescent="0.25">
      <c r="A37" s="88">
        <v>34</v>
      </c>
      <c r="B37" s="88">
        <v>0</v>
      </c>
      <c r="C37" s="88"/>
      <c r="D37" s="88"/>
      <c r="E37" s="134">
        <v>0</v>
      </c>
      <c r="F37" s="134">
        <v>0</v>
      </c>
      <c r="G37" s="134">
        <v>28.7989703224018</v>
      </c>
      <c r="H37" s="134">
        <v>0</v>
      </c>
      <c r="I37" s="134">
        <v>-3.1029485636939911</v>
      </c>
      <c r="J37" s="134">
        <v>0</v>
      </c>
      <c r="K37" s="134">
        <v>0</v>
      </c>
      <c r="L37" s="134">
        <v>0</v>
      </c>
    </row>
    <row r="38" spans="1:12" customFormat="1" x14ac:dyDescent="0.25">
      <c r="A38" s="88">
        <v>35</v>
      </c>
      <c r="B38" s="88">
        <v>0</v>
      </c>
      <c r="C38" s="88"/>
      <c r="D38" s="88"/>
      <c r="E38" s="134">
        <v>0</v>
      </c>
      <c r="F38" s="134">
        <v>0</v>
      </c>
      <c r="G38" s="134">
        <v>28.8920006386696</v>
      </c>
      <c r="H38" s="134">
        <v>0</v>
      </c>
      <c r="I38" s="134">
        <v>-3.1029485636939911</v>
      </c>
      <c r="J38" s="134">
        <v>0</v>
      </c>
      <c r="K38" s="134">
        <v>0</v>
      </c>
      <c r="L38" s="134">
        <v>0</v>
      </c>
    </row>
    <row r="39" spans="1:12" customFormat="1" x14ac:dyDescent="0.25">
      <c r="A39" s="88">
        <v>36</v>
      </c>
      <c r="B39" s="88">
        <v>0</v>
      </c>
      <c r="C39" s="88"/>
      <c r="D39" s="88"/>
      <c r="E39" s="134">
        <v>0</v>
      </c>
      <c r="F39" s="134">
        <v>0</v>
      </c>
      <c r="G39" s="134">
        <v>28.9838343627362</v>
      </c>
      <c r="H39" s="134">
        <v>0</v>
      </c>
      <c r="I39" s="134">
        <v>-3.1029485636939911</v>
      </c>
      <c r="J39" s="134">
        <v>0</v>
      </c>
      <c r="K39" s="134">
        <v>0</v>
      </c>
      <c r="L39" s="134">
        <v>0</v>
      </c>
    </row>
    <row r="40" spans="1:12" customFormat="1" x14ac:dyDescent="0.25">
      <c r="A40" s="88">
        <v>37</v>
      </c>
      <c r="B40" s="88">
        <v>0</v>
      </c>
      <c r="C40" s="88"/>
      <c r="D40" s="88"/>
      <c r="E40" s="134">
        <v>0</v>
      </c>
      <c r="F40" s="134">
        <v>0</v>
      </c>
      <c r="G40" s="134">
        <v>29.0756680868028</v>
      </c>
      <c r="H40" s="134">
        <v>0</v>
      </c>
      <c r="I40" s="134">
        <v>-3.1029485636939911</v>
      </c>
      <c r="J40" s="134">
        <v>0</v>
      </c>
      <c r="K40" s="134">
        <v>0</v>
      </c>
      <c r="L40" s="134">
        <v>0</v>
      </c>
    </row>
    <row r="41" spans="1:12" customFormat="1" x14ac:dyDescent="0.25">
      <c r="A41" s="88">
        <v>38</v>
      </c>
      <c r="B41" s="88">
        <v>0</v>
      </c>
      <c r="C41" s="88"/>
      <c r="D41" s="88"/>
      <c r="E41" s="134">
        <v>0</v>
      </c>
      <c r="F41" s="134">
        <v>0</v>
      </c>
      <c r="G41" s="134">
        <v>29.1675018108694</v>
      </c>
      <c r="H41" s="134">
        <v>0</v>
      </c>
      <c r="I41" s="134">
        <v>-3.1029485636939911</v>
      </c>
      <c r="J41" s="134">
        <v>0</v>
      </c>
      <c r="K41" s="134">
        <v>0</v>
      </c>
      <c r="L41" s="134">
        <v>0</v>
      </c>
    </row>
    <row r="42" spans="1:12" customFormat="1" x14ac:dyDescent="0.25">
      <c r="A42" s="88">
        <v>39</v>
      </c>
      <c r="B42" s="88">
        <v>0</v>
      </c>
      <c r="C42" s="88"/>
      <c r="D42" s="88"/>
      <c r="E42" s="134">
        <v>0</v>
      </c>
      <c r="F42" s="134">
        <v>0</v>
      </c>
      <c r="G42" s="134">
        <v>29.259335534936</v>
      </c>
      <c r="H42" s="134">
        <v>0</v>
      </c>
      <c r="I42" s="134">
        <v>-3.1029485636939911</v>
      </c>
      <c r="J42" s="134">
        <v>0</v>
      </c>
      <c r="K42" s="134">
        <v>0</v>
      </c>
      <c r="L42" s="134">
        <v>0</v>
      </c>
    </row>
    <row r="43" spans="1:12" customFormat="1" x14ac:dyDescent="0.25">
      <c r="A43" s="88">
        <v>40</v>
      </c>
      <c r="B43" s="88">
        <v>0</v>
      </c>
      <c r="C43" s="88"/>
      <c r="D43" s="88"/>
      <c r="E43" s="134">
        <v>0</v>
      </c>
      <c r="F43" s="134">
        <v>0</v>
      </c>
      <c r="G43" s="134">
        <v>29.3401690002942</v>
      </c>
      <c r="H43" s="134">
        <v>0</v>
      </c>
      <c r="I43" s="134">
        <v>-3.1029485636939911</v>
      </c>
      <c r="J43" s="134">
        <v>0</v>
      </c>
      <c r="K43" s="134">
        <v>0</v>
      </c>
      <c r="L43" s="134">
        <v>0</v>
      </c>
    </row>
    <row r="44" spans="1:12" customFormat="1" x14ac:dyDescent="0.25">
      <c r="A44" s="88">
        <v>41</v>
      </c>
      <c r="B44" s="88">
        <v>0</v>
      </c>
      <c r="C44" s="88"/>
      <c r="D44" s="88"/>
      <c r="E44" s="134">
        <v>0</v>
      </c>
      <c r="F44" s="134">
        <v>0</v>
      </c>
      <c r="G44" s="134">
        <v>29.4210024656524</v>
      </c>
      <c r="H44" s="134">
        <v>0</v>
      </c>
      <c r="I44" s="134">
        <v>-3.1029485636939911</v>
      </c>
      <c r="J44" s="134">
        <v>0</v>
      </c>
      <c r="K44" s="134">
        <v>0</v>
      </c>
      <c r="L44" s="134">
        <v>0</v>
      </c>
    </row>
    <row r="45" spans="1:12" customFormat="1" x14ac:dyDescent="0.25">
      <c r="A45" s="88">
        <v>42</v>
      </c>
      <c r="B45" s="88">
        <v>0</v>
      </c>
      <c r="C45" s="88"/>
      <c r="D45" s="88"/>
      <c r="E45" s="134">
        <v>0</v>
      </c>
      <c r="F45" s="134">
        <v>0</v>
      </c>
      <c r="G45" s="134">
        <v>29.5018359310106</v>
      </c>
      <c r="H45" s="134">
        <v>0</v>
      </c>
      <c r="I45" s="134">
        <v>-3.1029485636939911</v>
      </c>
      <c r="J45" s="134">
        <v>0</v>
      </c>
      <c r="K45" s="134">
        <v>0</v>
      </c>
      <c r="L45" s="134">
        <v>0</v>
      </c>
    </row>
    <row r="46" spans="1:12" customFormat="1" x14ac:dyDescent="0.25">
      <c r="A46" s="88">
        <v>43</v>
      </c>
      <c r="B46" s="88">
        <v>0</v>
      </c>
      <c r="C46" s="88"/>
      <c r="D46" s="88"/>
      <c r="E46" s="134">
        <v>0</v>
      </c>
      <c r="F46" s="134">
        <v>0</v>
      </c>
      <c r="G46" s="134">
        <v>29.5826693963689</v>
      </c>
      <c r="H46" s="134">
        <v>0</v>
      </c>
      <c r="I46" s="134">
        <v>-3.1029485636939911</v>
      </c>
      <c r="J46" s="134">
        <v>0</v>
      </c>
      <c r="K46" s="134">
        <v>0</v>
      </c>
      <c r="L46" s="134">
        <v>0</v>
      </c>
    </row>
    <row r="47" spans="1:12" customFormat="1" x14ac:dyDescent="0.25">
      <c r="A47" s="88">
        <v>44</v>
      </c>
      <c r="B47" s="88">
        <v>0</v>
      </c>
      <c r="C47" s="88"/>
      <c r="D47" s="88"/>
      <c r="E47" s="134">
        <v>0</v>
      </c>
      <c r="F47" s="134">
        <v>0</v>
      </c>
      <c r="G47" s="134">
        <v>29.637832034785301</v>
      </c>
      <c r="H47" s="134">
        <v>0</v>
      </c>
      <c r="I47" s="134">
        <v>-3.1029485636939911</v>
      </c>
      <c r="J47" s="134">
        <v>0</v>
      </c>
      <c r="K47" s="134">
        <v>0</v>
      </c>
      <c r="L47" s="134">
        <v>0</v>
      </c>
    </row>
    <row r="48" spans="1:12" customFormat="1" x14ac:dyDescent="0.25">
      <c r="A48" s="88">
        <v>45</v>
      </c>
      <c r="B48" s="88">
        <v>0</v>
      </c>
      <c r="C48" s="88"/>
      <c r="D48" s="88"/>
      <c r="E48" s="134">
        <v>0</v>
      </c>
      <c r="F48" s="134">
        <v>0</v>
      </c>
      <c r="G48" s="134">
        <v>29.692994673201699</v>
      </c>
      <c r="H48" s="134">
        <v>0</v>
      </c>
      <c r="I48" s="134">
        <v>-3.1029485636939911</v>
      </c>
      <c r="J48" s="134">
        <v>0</v>
      </c>
      <c r="K48" s="134">
        <v>0</v>
      </c>
      <c r="L48" s="134">
        <v>0</v>
      </c>
    </row>
    <row r="49" spans="1:12" customFormat="1" x14ac:dyDescent="0.25">
      <c r="A49" s="88">
        <v>46</v>
      </c>
      <c r="B49" s="88">
        <v>0</v>
      </c>
      <c r="C49" s="88"/>
      <c r="D49" s="88"/>
      <c r="E49" s="134">
        <v>0</v>
      </c>
      <c r="F49" s="134">
        <v>0</v>
      </c>
      <c r="G49" s="134">
        <v>29.748157311618101</v>
      </c>
      <c r="H49" s="134">
        <v>0</v>
      </c>
      <c r="I49" s="134">
        <v>-3.1029485636939911</v>
      </c>
      <c r="J49" s="134">
        <v>0</v>
      </c>
      <c r="K49" s="134">
        <v>0</v>
      </c>
      <c r="L49" s="134">
        <v>0</v>
      </c>
    </row>
    <row r="50" spans="1:12" customFormat="1" x14ac:dyDescent="0.25">
      <c r="A50" s="88">
        <v>47</v>
      </c>
      <c r="B50" s="88">
        <v>0</v>
      </c>
      <c r="C50" s="88"/>
      <c r="D50" s="88"/>
      <c r="E50" s="134">
        <v>0</v>
      </c>
      <c r="F50" s="134">
        <v>0</v>
      </c>
      <c r="G50" s="134">
        <v>29.8033199500344</v>
      </c>
      <c r="H50" s="134">
        <v>0</v>
      </c>
      <c r="I50" s="134">
        <v>-3.1029485636939911</v>
      </c>
      <c r="J50" s="134">
        <v>0</v>
      </c>
      <c r="K50" s="134">
        <v>0</v>
      </c>
      <c r="L50" s="134">
        <v>0</v>
      </c>
    </row>
    <row r="51" spans="1:12" customFormat="1" x14ac:dyDescent="0.25">
      <c r="A51" s="88">
        <v>48</v>
      </c>
      <c r="B51" s="88">
        <v>0</v>
      </c>
      <c r="C51" s="88"/>
      <c r="D51" s="88"/>
      <c r="E51" s="134">
        <v>0</v>
      </c>
      <c r="F51" s="134">
        <v>0</v>
      </c>
      <c r="G51" s="134">
        <v>29.858482588450801</v>
      </c>
      <c r="H51" s="134">
        <v>0</v>
      </c>
      <c r="I51" s="134">
        <v>-3.1029485636939911</v>
      </c>
      <c r="J51" s="134">
        <v>0</v>
      </c>
      <c r="K51" s="134">
        <v>0</v>
      </c>
      <c r="L51" s="134">
        <v>0.28020903517403922</v>
      </c>
    </row>
    <row r="52" spans="1:12" customFormat="1" x14ac:dyDescent="0.25">
      <c r="A52" s="88">
        <v>49</v>
      </c>
      <c r="B52" s="88">
        <v>0</v>
      </c>
      <c r="C52" s="88"/>
      <c r="D52" s="88"/>
      <c r="E52" s="134">
        <v>1</v>
      </c>
      <c r="F52" s="134">
        <v>0</v>
      </c>
      <c r="G52" s="134">
        <v>29.9136452268672</v>
      </c>
      <c r="H52" s="134">
        <v>0</v>
      </c>
      <c r="I52" s="134">
        <v>-6.7199315199413396</v>
      </c>
      <c r="J52" s="134">
        <v>9.3281789692077746E-2</v>
      </c>
      <c r="K52" s="134">
        <v>0.29411748289912121</v>
      </c>
      <c r="L52" s="134">
        <v>0.32209693722190308</v>
      </c>
    </row>
    <row r="53" spans="1:12" customFormat="1" x14ac:dyDescent="0.25">
      <c r="A53" s="88">
        <v>50</v>
      </c>
      <c r="B53" s="88">
        <v>2</v>
      </c>
      <c r="C53" s="88"/>
      <c r="D53" s="88"/>
      <c r="E53" s="134">
        <v>1</v>
      </c>
      <c r="F53" s="134">
        <v>800</v>
      </c>
      <c r="G53" s="134">
        <v>29.968807865283601</v>
      </c>
      <c r="H53" s="134">
        <v>0</v>
      </c>
      <c r="I53" s="134">
        <v>-6.7199315199413396</v>
      </c>
      <c r="J53" s="134">
        <v>9.3260625420855114E-2</v>
      </c>
      <c r="K53" s="134">
        <v>0.29405075195195618</v>
      </c>
      <c r="L53" s="134">
        <v>1.0879711360367339</v>
      </c>
    </row>
    <row r="54" spans="1:12" customFormat="1" x14ac:dyDescent="0.25">
      <c r="A54" s="88">
        <v>51</v>
      </c>
      <c r="B54" s="88">
        <v>5</v>
      </c>
      <c r="C54" s="88"/>
      <c r="D54" s="88"/>
      <c r="E54" s="134">
        <v>1</v>
      </c>
      <c r="F54" s="134">
        <v>800</v>
      </c>
      <c r="G54" s="134">
        <v>30.023970503699999</v>
      </c>
      <c r="H54" s="134">
        <v>0</v>
      </c>
      <c r="I54" s="134">
        <v>-6.7199315199413396</v>
      </c>
      <c r="J54" s="134">
        <v>9.3262556119730888E-2</v>
      </c>
      <c r="K54" s="134">
        <v>0.29405683944551148</v>
      </c>
      <c r="L54" s="134">
        <v>2.3531927385656251</v>
      </c>
    </row>
    <row r="55" spans="1:12" customFormat="1" x14ac:dyDescent="0.25">
      <c r="A55" s="88">
        <v>52</v>
      </c>
      <c r="B55" s="88">
        <v>7</v>
      </c>
      <c r="C55" s="88"/>
      <c r="D55" s="88"/>
      <c r="E55" s="134">
        <v>1</v>
      </c>
      <c r="F55" s="134">
        <v>833.72158218565505</v>
      </c>
      <c r="G55" s="134">
        <v>30.0895020187493</v>
      </c>
      <c r="H55" s="134">
        <v>0</v>
      </c>
      <c r="I55" s="134">
        <v>-6.7199315199413396</v>
      </c>
      <c r="J55" s="134">
        <v>0.36764939127042667</v>
      </c>
      <c r="K55" s="134">
        <v>1.1591985306756549</v>
      </c>
      <c r="L55" s="134">
        <v>3.316581727158201</v>
      </c>
    </row>
    <row r="56" spans="1:12" customFormat="1" x14ac:dyDescent="0.25">
      <c r="A56" s="88">
        <v>53</v>
      </c>
      <c r="B56" s="88">
        <v>10</v>
      </c>
      <c r="C56" s="88"/>
      <c r="D56" s="88"/>
      <c r="E56" s="134">
        <v>1</v>
      </c>
      <c r="F56" s="134">
        <v>1191.0308316937901</v>
      </c>
      <c r="G56" s="134">
        <v>30.224282557599601</v>
      </c>
      <c r="H56" s="134">
        <v>0</v>
      </c>
      <c r="I56" s="134">
        <v>-6.7199315199413396</v>
      </c>
      <c r="J56" s="134">
        <v>0.58233129136693429</v>
      </c>
      <c r="K56" s="134">
        <v>1.8360905616799441</v>
      </c>
      <c r="L56" s="134">
        <v>6.0699432345130058</v>
      </c>
    </row>
    <row r="57" spans="1:12" customFormat="1" x14ac:dyDescent="0.25">
      <c r="A57" s="88">
        <v>54</v>
      </c>
      <c r="B57" s="88">
        <v>13</v>
      </c>
      <c r="C57" s="88"/>
      <c r="D57" s="88"/>
      <c r="E57" s="134">
        <v>1</v>
      </c>
      <c r="F57" s="134">
        <v>1548.3400812019299</v>
      </c>
      <c r="G57" s="134">
        <v>30.356471261414601</v>
      </c>
      <c r="H57" s="134">
        <v>0</v>
      </c>
      <c r="I57" s="134">
        <v>-6.7199315199413396</v>
      </c>
      <c r="J57" s="134">
        <v>0.73091661618168857</v>
      </c>
      <c r="K57" s="134">
        <v>2.3045800908208638</v>
      </c>
      <c r="L57" s="134">
        <v>7.4542759146905126</v>
      </c>
    </row>
    <row r="58" spans="1:12" customFormat="1" x14ac:dyDescent="0.25">
      <c r="A58" s="88">
        <v>55</v>
      </c>
      <c r="B58" s="88">
        <v>15</v>
      </c>
      <c r="C58" s="88"/>
      <c r="D58" s="88"/>
      <c r="E58" s="134">
        <v>1</v>
      </c>
      <c r="F58" s="134">
        <v>1786.54624754069</v>
      </c>
      <c r="G58" s="134">
        <v>30.484502806848401</v>
      </c>
      <c r="H58" s="134">
        <v>0</v>
      </c>
      <c r="I58" s="134">
        <v>-6.7199315199413396</v>
      </c>
      <c r="J58" s="134">
        <v>0.28360537678967968</v>
      </c>
      <c r="K58" s="134">
        <v>0.89420775301786004</v>
      </c>
      <c r="L58" s="134">
        <v>1.3573807490485379</v>
      </c>
    </row>
    <row r="59" spans="1:12" customFormat="1" x14ac:dyDescent="0.25">
      <c r="A59" s="88">
        <v>56</v>
      </c>
      <c r="B59" s="88">
        <v>14</v>
      </c>
      <c r="C59" s="88"/>
      <c r="D59" s="88"/>
      <c r="E59" s="134">
        <v>2</v>
      </c>
      <c r="F59" s="134">
        <v>862.56532720360997</v>
      </c>
      <c r="G59" s="134">
        <v>30.553484412628102</v>
      </c>
      <c r="H59" s="134">
        <v>0</v>
      </c>
      <c r="I59" s="134">
        <v>-6.7199315199413396</v>
      </c>
      <c r="J59" s="134">
        <v>0.32564758804528671</v>
      </c>
      <c r="K59" s="134">
        <v>1.0267668451067891</v>
      </c>
      <c r="L59" s="134">
        <v>2.4170103379228411</v>
      </c>
    </row>
    <row r="60" spans="1:12" customFormat="1" x14ac:dyDescent="0.25">
      <c r="A60" s="88">
        <v>57</v>
      </c>
      <c r="B60" s="88">
        <v>17</v>
      </c>
      <c r="C60" s="88"/>
      <c r="D60" s="88"/>
      <c r="E60" s="134">
        <v>2</v>
      </c>
      <c r="F60" s="134">
        <v>1047.4007544615299</v>
      </c>
      <c r="G60" s="134">
        <v>30.636296502769898</v>
      </c>
      <c r="H60" s="134">
        <v>0</v>
      </c>
      <c r="I60" s="134">
        <v>-6.7199315199413396</v>
      </c>
      <c r="J60" s="134">
        <v>0.80188289451717942</v>
      </c>
      <c r="K60" s="134">
        <v>2.528336766412667</v>
      </c>
      <c r="L60" s="134">
        <v>10.755412683169389</v>
      </c>
    </row>
    <row r="61" spans="1:12" customFormat="1" x14ac:dyDescent="0.25">
      <c r="A61" s="88">
        <v>58</v>
      </c>
      <c r="B61" s="88">
        <v>20</v>
      </c>
      <c r="C61" s="88"/>
      <c r="D61" s="88"/>
      <c r="E61" s="134">
        <v>2</v>
      </c>
      <c r="F61" s="134">
        <v>1232.2361817194401</v>
      </c>
      <c r="G61" s="134">
        <v>30.7744844408363</v>
      </c>
      <c r="H61" s="134">
        <v>0</v>
      </c>
      <c r="I61" s="134">
        <v>-6.7199315199413396</v>
      </c>
      <c r="J61" s="134">
        <v>0.65781807041923446</v>
      </c>
      <c r="K61" s="134">
        <v>2.0741003760318462</v>
      </c>
      <c r="L61" s="134">
        <v>7.3924864646472352</v>
      </c>
    </row>
    <row r="62" spans="1:12" customFormat="1" x14ac:dyDescent="0.25">
      <c r="A62" s="88">
        <v>59</v>
      </c>
      <c r="B62" s="88">
        <v>22</v>
      </c>
      <c r="C62" s="88"/>
      <c r="D62" s="88"/>
      <c r="E62" s="134">
        <v>2</v>
      </c>
      <c r="F62" s="134">
        <v>1355.45979989139</v>
      </c>
      <c r="G62" s="134">
        <v>30.9119708572163</v>
      </c>
      <c r="H62" s="134">
        <v>0</v>
      </c>
      <c r="I62" s="134">
        <v>-6.7199315199413396</v>
      </c>
      <c r="J62" s="134">
        <v>0.9504860389022699</v>
      </c>
      <c r="K62" s="134">
        <v>2.996882480658857</v>
      </c>
      <c r="L62" s="134">
        <v>12.616443431942299</v>
      </c>
    </row>
    <row r="63" spans="1:12" customFormat="1" x14ac:dyDescent="0.25">
      <c r="A63" s="88">
        <v>60</v>
      </c>
      <c r="B63" s="88">
        <v>27</v>
      </c>
      <c r="C63" s="88"/>
      <c r="D63" s="88"/>
      <c r="E63" s="134">
        <v>2</v>
      </c>
      <c r="F63" s="134">
        <v>1663.51884532125</v>
      </c>
      <c r="G63" s="134">
        <v>31.051442548595201</v>
      </c>
      <c r="H63" s="134">
        <v>0</v>
      </c>
      <c r="I63" s="134">
        <v>-6.7199315199413396</v>
      </c>
      <c r="J63" s="134">
        <v>1.5735582644337709</v>
      </c>
      <c r="K63" s="134">
        <v>4.9614292077596787</v>
      </c>
      <c r="L63" s="134">
        <v>23.552132117618662</v>
      </c>
    </row>
    <row r="64" spans="1:12" customFormat="1" x14ac:dyDescent="0.25">
      <c r="A64" s="88">
        <v>61</v>
      </c>
      <c r="B64" s="88">
        <v>31</v>
      </c>
      <c r="C64" s="88"/>
      <c r="D64" s="88"/>
      <c r="E64" s="134">
        <v>3</v>
      </c>
      <c r="F64" s="134">
        <v>1195.2494746726099</v>
      </c>
      <c r="G64" s="134">
        <v>31.185867380897701</v>
      </c>
      <c r="H64" s="134">
        <v>0</v>
      </c>
      <c r="I64" s="134">
        <v>-6.7199315199413396</v>
      </c>
      <c r="J64" s="134">
        <v>0.97243496839665655</v>
      </c>
      <c r="K64" s="134">
        <v>3.066087455354658</v>
      </c>
      <c r="L64" s="134">
        <v>10.455213969687559</v>
      </c>
    </row>
    <row r="65" spans="1:12" customFormat="1" x14ac:dyDescent="0.25">
      <c r="A65" s="88">
        <v>62</v>
      </c>
      <c r="B65" s="88">
        <v>31</v>
      </c>
      <c r="C65" s="88"/>
      <c r="D65" s="88"/>
      <c r="E65" s="134">
        <v>3</v>
      </c>
      <c r="F65" s="134">
        <v>1195.2494746726099</v>
      </c>
      <c r="G65" s="134">
        <v>31.320647919748001</v>
      </c>
      <c r="H65" s="134">
        <v>0</v>
      </c>
      <c r="I65" s="134">
        <v>-6.7199315199413396</v>
      </c>
      <c r="J65" s="134">
        <v>0.67867287540174459</v>
      </c>
      <c r="K65" s="134">
        <v>2.1398555761417009</v>
      </c>
      <c r="L65" s="134">
        <v>4.4161896000375389</v>
      </c>
    </row>
    <row r="66" spans="1:12" customFormat="1" x14ac:dyDescent="0.25">
      <c r="A66" s="88">
        <v>63</v>
      </c>
      <c r="B66" s="88">
        <v>32</v>
      </c>
      <c r="C66" s="88"/>
      <c r="D66" s="88"/>
      <c r="E66" s="134">
        <v>3</v>
      </c>
      <c r="F66" s="134">
        <v>1233.80590933947</v>
      </c>
      <c r="G66" s="134">
        <v>31.4588358578144</v>
      </c>
      <c r="H66" s="134">
        <v>0</v>
      </c>
      <c r="I66" s="134">
        <v>-6.7199315199413396</v>
      </c>
      <c r="J66" s="134">
        <v>0.83170081038945676</v>
      </c>
      <c r="K66" s="134">
        <v>2.622352655157957</v>
      </c>
      <c r="L66" s="134">
        <v>7.2029143627433996</v>
      </c>
    </row>
    <row r="67" spans="1:12" customFormat="1" x14ac:dyDescent="0.25">
      <c r="A67" s="88">
        <v>64</v>
      </c>
      <c r="B67" s="88">
        <v>32</v>
      </c>
      <c r="C67" s="88"/>
      <c r="D67" s="88"/>
      <c r="E67" s="134">
        <v>3</v>
      </c>
      <c r="F67" s="134">
        <v>1233.80590933947</v>
      </c>
      <c r="G67" s="134">
        <v>31.597023795880698</v>
      </c>
      <c r="H67" s="134">
        <v>0</v>
      </c>
      <c r="I67" s="134">
        <v>-6.7199315199413396</v>
      </c>
      <c r="J67" s="134">
        <v>0.63085993211189717</v>
      </c>
      <c r="K67" s="134">
        <v>1.9891013659488119</v>
      </c>
      <c r="L67" s="134">
        <v>3.0419053895104482</v>
      </c>
    </row>
    <row r="68" spans="1:12" customFormat="1" x14ac:dyDescent="0.25">
      <c r="A68" s="88">
        <v>65</v>
      </c>
      <c r="B68" s="88">
        <v>32</v>
      </c>
      <c r="C68" s="88"/>
      <c r="D68" s="88"/>
      <c r="E68" s="134">
        <v>3</v>
      </c>
      <c r="F68" s="134">
        <v>1233.80590933947</v>
      </c>
      <c r="G68" s="134">
        <v>31.7352117339471</v>
      </c>
      <c r="H68" s="134">
        <v>0</v>
      </c>
      <c r="I68" s="134">
        <v>-6.7199315199413396</v>
      </c>
      <c r="J68" s="134">
        <v>0.67338132744281576</v>
      </c>
      <c r="K68" s="134">
        <v>2.1231713254271982</v>
      </c>
      <c r="L68" s="134">
        <v>3.9374896461691939</v>
      </c>
    </row>
    <row r="69" spans="1:12" customFormat="1" x14ac:dyDescent="0.25">
      <c r="A69" s="88">
        <v>66</v>
      </c>
      <c r="B69" s="88">
        <v>32</v>
      </c>
      <c r="C69" s="88"/>
      <c r="D69" s="88"/>
      <c r="E69" s="134">
        <v>3</v>
      </c>
      <c r="F69" s="134">
        <v>1233.80590933947</v>
      </c>
      <c r="G69" s="134">
        <v>31.873399672013399</v>
      </c>
      <c r="H69" s="134">
        <v>0</v>
      </c>
      <c r="I69" s="134">
        <v>-6.7199315199413396</v>
      </c>
      <c r="J69" s="134">
        <v>0.70049965716749985</v>
      </c>
      <c r="K69" s="134">
        <v>2.2086754190491269</v>
      </c>
      <c r="L69" s="134">
        <v>4.5094006134833871</v>
      </c>
    </row>
    <row r="70" spans="1:12" customFormat="1" x14ac:dyDescent="0.25">
      <c r="A70" s="88">
        <v>67</v>
      </c>
      <c r="B70" s="88">
        <v>32</v>
      </c>
      <c r="C70" s="88"/>
      <c r="D70" s="88"/>
      <c r="E70" s="134">
        <v>3</v>
      </c>
      <c r="F70" s="134">
        <v>1233.80590933947</v>
      </c>
      <c r="G70" s="134">
        <v>32.012703874669398</v>
      </c>
      <c r="H70" s="134">
        <v>0</v>
      </c>
      <c r="I70" s="134">
        <v>-6.7199315199413396</v>
      </c>
      <c r="J70" s="134">
        <v>0.49390875140213553</v>
      </c>
      <c r="K70" s="134">
        <v>1.557294293170933</v>
      </c>
      <c r="L70" s="134">
        <v>0.19950720900271501</v>
      </c>
    </row>
    <row r="71" spans="1:12" customFormat="1" x14ac:dyDescent="0.25">
      <c r="A71" s="88">
        <v>68</v>
      </c>
      <c r="B71" s="88">
        <v>31</v>
      </c>
      <c r="C71" s="88"/>
      <c r="D71" s="88"/>
      <c r="E71" s="134">
        <v>3</v>
      </c>
      <c r="F71" s="134">
        <v>1195.2494746726099</v>
      </c>
      <c r="G71" s="134">
        <v>32.148600678109197</v>
      </c>
      <c r="H71" s="134">
        <v>0</v>
      </c>
      <c r="I71" s="134">
        <v>-6.7199315199413396</v>
      </c>
      <c r="J71" s="134">
        <v>0.43079943399582388</v>
      </c>
      <c r="K71" s="134">
        <v>1.3583106153888329</v>
      </c>
      <c r="L71" s="134">
        <v>-0.71213958206336436</v>
      </c>
    </row>
    <row r="72" spans="1:12" customFormat="1" x14ac:dyDescent="0.25">
      <c r="A72" s="88">
        <v>69</v>
      </c>
      <c r="B72" s="88">
        <v>31</v>
      </c>
      <c r="C72" s="88"/>
      <c r="D72" s="88"/>
      <c r="E72" s="134">
        <v>3</v>
      </c>
      <c r="F72" s="134">
        <v>1195.2494746726099</v>
      </c>
      <c r="G72" s="134">
        <v>32.283381216959498</v>
      </c>
      <c r="H72" s="134">
        <v>0</v>
      </c>
      <c r="I72" s="134">
        <v>-6.7199315199413396</v>
      </c>
      <c r="J72" s="134">
        <v>0.80645900469666065</v>
      </c>
      <c r="K72" s="134">
        <v>2.5427652418085711</v>
      </c>
      <c r="L72" s="134">
        <v>7.1212303965471184</v>
      </c>
    </row>
    <row r="73" spans="1:12" customFormat="1" x14ac:dyDescent="0.25">
      <c r="A73" s="88">
        <v>70</v>
      </c>
      <c r="B73" s="88">
        <v>32</v>
      </c>
      <c r="C73" s="88"/>
      <c r="D73" s="88"/>
      <c r="E73" s="134">
        <v>3</v>
      </c>
      <c r="F73" s="134">
        <v>1233.80590933947</v>
      </c>
      <c r="G73" s="134">
        <v>32.4215691550258</v>
      </c>
      <c r="H73" s="134">
        <v>0</v>
      </c>
      <c r="I73" s="134">
        <v>-6.7199315199413396</v>
      </c>
      <c r="J73" s="134">
        <v>0.79224768424725167</v>
      </c>
      <c r="K73" s="134">
        <v>2.4979569484315851</v>
      </c>
      <c r="L73" s="134">
        <v>6.4584794218767616</v>
      </c>
    </row>
    <row r="74" spans="1:12" customFormat="1" x14ac:dyDescent="0.25">
      <c r="A74" s="88">
        <v>71</v>
      </c>
      <c r="B74" s="88">
        <v>32</v>
      </c>
      <c r="C74" s="88"/>
      <c r="D74" s="88"/>
      <c r="E74" s="134">
        <v>3</v>
      </c>
      <c r="F74" s="134">
        <v>1233.80590933947</v>
      </c>
      <c r="G74" s="134">
        <v>32.559757093092202</v>
      </c>
      <c r="H74" s="134">
        <v>0</v>
      </c>
      <c r="I74" s="134">
        <v>-6.7199315199413396</v>
      </c>
      <c r="J74" s="134">
        <v>0.63404610955938701</v>
      </c>
      <c r="K74" s="134">
        <v>1.9991473834407469</v>
      </c>
      <c r="L74" s="134">
        <v>3.186727766529907</v>
      </c>
    </row>
    <row r="75" spans="1:12" customFormat="1" x14ac:dyDescent="0.25">
      <c r="A75" s="88">
        <v>72</v>
      </c>
      <c r="B75" s="88">
        <v>32</v>
      </c>
      <c r="C75" s="88"/>
      <c r="D75" s="88"/>
      <c r="E75" s="134">
        <v>3</v>
      </c>
      <c r="F75" s="134">
        <v>1233.80590933947</v>
      </c>
      <c r="G75" s="134">
        <v>32.697945031158497</v>
      </c>
      <c r="H75" s="134">
        <v>0</v>
      </c>
      <c r="I75" s="134">
        <v>-6.7199315199413396</v>
      </c>
      <c r="J75" s="134">
        <v>0.67518304587901645</v>
      </c>
      <c r="K75" s="134">
        <v>2.1288521436565389</v>
      </c>
      <c r="L75" s="134">
        <v>4.0618412114774829</v>
      </c>
    </row>
    <row r="76" spans="1:12" customFormat="1" x14ac:dyDescent="0.25">
      <c r="A76" s="88">
        <v>73</v>
      </c>
      <c r="B76" s="88">
        <v>32</v>
      </c>
      <c r="C76" s="88"/>
      <c r="D76" s="88"/>
      <c r="E76" s="134">
        <v>3</v>
      </c>
      <c r="F76" s="134">
        <v>1233.80590933947</v>
      </c>
      <c r="G76" s="134">
        <v>32.836132969224899</v>
      </c>
      <c r="H76" s="134">
        <v>0</v>
      </c>
      <c r="I76" s="134">
        <v>-6.7199315199413396</v>
      </c>
      <c r="J76" s="134">
        <v>0.66276795113750786</v>
      </c>
      <c r="K76" s="134">
        <v>2.0897073499365622</v>
      </c>
      <c r="L76" s="134">
        <v>3.8261412567110802</v>
      </c>
    </row>
    <row r="77" spans="1:12" customFormat="1" x14ac:dyDescent="0.25">
      <c r="A77" s="88">
        <v>74</v>
      </c>
      <c r="B77" s="88">
        <v>32</v>
      </c>
      <c r="C77" s="88"/>
      <c r="D77" s="88"/>
      <c r="E77" s="134">
        <v>3</v>
      </c>
      <c r="F77" s="134">
        <v>1233.80590933947</v>
      </c>
      <c r="G77" s="134">
        <v>32.9743209072913</v>
      </c>
      <c r="H77" s="134">
        <v>0</v>
      </c>
      <c r="I77" s="134">
        <v>-6.7199315199413396</v>
      </c>
      <c r="J77" s="134">
        <v>0.66409511927301057</v>
      </c>
      <c r="K77" s="134">
        <v>2.0938919110678018</v>
      </c>
      <c r="L77" s="134">
        <v>3.8880649757765089</v>
      </c>
    </row>
    <row r="78" spans="1:12" customFormat="1" x14ac:dyDescent="0.25">
      <c r="A78" s="88">
        <v>75</v>
      </c>
      <c r="B78" s="88">
        <v>32</v>
      </c>
      <c r="C78" s="88"/>
      <c r="D78" s="88"/>
      <c r="E78" s="134">
        <v>3</v>
      </c>
      <c r="F78" s="134">
        <v>1233.80590933947</v>
      </c>
      <c r="G78" s="134">
        <v>33.112508845357603</v>
      </c>
      <c r="H78" s="134">
        <v>0</v>
      </c>
      <c r="I78" s="134">
        <v>-6.7199315199413396</v>
      </c>
      <c r="J78" s="134">
        <v>0.66177737788751145</v>
      </c>
      <c r="K78" s="134">
        <v>2.0865840724793241</v>
      </c>
      <c r="L78" s="134">
        <v>3.870256909731022</v>
      </c>
    </row>
    <row r="79" spans="1:12" customFormat="1" x14ac:dyDescent="0.25">
      <c r="A79" s="88">
        <v>76</v>
      </c>
      <c r="B79" s="88">
        <v>32</v>
      </c>
      <c r="C79" s="88"/>
      <c r="D79" s="88"/>
      <c r="E79" s="134">
        <v>3</v>
      </c>
      <c r="F79" s="134">
        <v>1233.80590933947</v>
      </c>
      <c r="G79" s="134">
        <v>33.250696783423997</v>
      </c>
      <c r="H79" s="134">
        <v>0</v>
      </c>
      <c r="I79" s="134">
        <v>-6.7199315199413396</v>
      </c>
      <c r="J79" s="134">
        <v>0.66022865739715908</v>
      </c>
      <c r="K79" s="134">
        <v>2.081700956773243</v>
      </c>
      <c r="L79" s="134">
        <v>3.8737504812643588</v>
      </c>
    </row>
    <row r="80" spans="1:12" customFormat="1" x14ac:dyDescent="0.25">
      <c r="A80" s="88">
        <v>77</v>
      </c>
      <c r="B80" s="88">
        <v>32</v>
      </c>
      <c r="C80" s="88"/>
      <c r="D80" s="88"/>
      <c r="E80" s="134">
        <v>3</v>
      </c>
      <c r="F80" s="134">
        <v>1233.80590933947</v>
      </c>
      <c r="G80" s="134">
        <v>33.3888847214903</v>
      </c>
      <c r="H80" s="134">
        <v>0</v>
      </c>
      <c r="I80" s="134">
        <v>-6.7199315199413396</v>
      </c>
      <c r="J80" s="134">
        <v>0.65814205742141052</v>
      </c>
      <c r="K80" s="134">
        <v>2.075121907049708</v>
      </c>
      <c r="L80" s="134">
        <v>3.8717702236400702</v>
      </c>
    </row>
    <row r="81" spans="1:12" customFormat="1" x14ac:dyDescent="0.25">
      <c r="A81" s="88">
        <v>78</v>
      </c>
      <c r="B81" s="88">
        <v>32</v>
      </c>
      <c r="C81" s="88"/>
      <c r="D81" s="88"/>
      <c r="E81" s="134">
        <v>3</v>
      </c>
      <c r="F81" s="134">
        <v>1233.80590933947</v>
      </c>
      <c r="G81" s="134">
        <v>33.527072659556701</v>
      </c>
      <c r="H81" s="134">
        <v>0</v>
      </c>
      <c r="I81" s="134">
        <v>-6.7199315199413396</v>
      </c>
      <c r="J81" s="134">
        <v>0.65545058315883531</v>
      </c>
      <c r="K81" s="134">
        <v>2.0666356886998081</v>
      </c>
      <c r="L81" s="134">
        <v>3.870384802405284</v>
      </c>
    </row>
    <row r="82" spans="1:12" customFormat="1" x14ac:dyDescent="0.25">
      <c r="A82" s="88">
        <v>79</v>
      </c>
      <c r="B82" s="88">
        <v>32</v>
      </c>
      <c r="C82" s="88"/>
      <c r="D82" s="88"/>
      <c r="E82" s="134">
        <v>3</v>
      </c>
      <c r="F82" s="134">
        <v>1233.80590933947</v>
      </c>
      <c r="G82" s="134">
        <v>33.665260597623103</v>
      </c>
      <c r="H82" s="134">
        <v>0</v>
      </c>
      <c r="I82" s="134">
        <v>-6.7199315199413396</v>
      </c>
      <c r="J82" s="134">
        <v>0.65252954590733903</v>
      </c>
      <c r="K82" s="134">
        <v>2.0574256582458399</v>
      </c>
      <c r="L82" s="134">
        <v>3.872095034920235</v>
      </c>
    </row>
    <row r="83" spans="1:12" customFormat="1" x14ac:dyDescent="0.25">
      <c r="A83" s="88">
        <v>80</v>
      </c>
      <c r="B83" s="88">
        <v>32</v>
      </c>
      <c r="C83" s="88"/>
      <c r="D83" s="88"/>
      <c r="E83" s="134">
        <v>3</v>
      </c>
      <c r="F83" s="134">
        <v>1233.80590933947</v>
      </c>
      <c r="G83" s="134">
        <v>33.803448535689398</v>
      </c>
      <c r="H83" s="134">
        <v>0</v>
      </c>
      <c r="I83" s="134">
        <v>-6.7199315199413396</v>
      </c>
      <c r="J83" s="134">
        <v>0.64862663327579484</v>
      </c>
      <c r="K83" s="134">
        <v>2.045119774718581</v>
      </c>
      <c r="L83" s="134">
        <v>3.8608289891084029</v>
      </c>
    </row>
    <row r="84" spans="1:12" customFormat="1" x14ac:dyDescent="0.25">
      <c r="A84" s="88">
        <v>81</v>
      </c>
      <c r="B84" s="88">
        <v>32</v>
      </c>
      <c r="C84" s="88"/>
      <c r="D84" s="88"/>
      <c r="E84" s="134">
        <v>3</v>
      </c>
      <c r="F84" s="134">
        <v>1233.80590933947</v>
      </c>
      <c r="G84" s="134">
        <v>33.9416364737558</v>
      </c>
      <c r="H84" s="134">
        <v>0</v>
      </c>
      <c r="I84" s="134">
        <v>-6.7199315199413396</v>
      </c>
      <c r="J84" s="134">
        <v>0.64674692884542695</v>
      </c>
      <c r="K84" s="134">
        <v>2.0391930666496312</v>
      </c>
      <c r="L84" s="134">
        <v>3.8983735803207442</v>
      </c>
    </row>
    <row r="85" spans="1:12" customFormat="1" x14ac:dyDescent="0.25">
      <c r="A85" s="88">
        <v>82</v>
      </c>
      <c r="B85" s="88">
        <v>32</v>
      </c>
      <c r="C85" s="88"/>
      <c r="D85" s="88"/>
      <c r="E85" s="134">
        <v>3</v>
      </c>
      <c r="F85" s="134">
        <v>1233.80590933947</v>
      </c>
      <c r="G85" s="134">
        <v>34.079824411822102</v>
      </c>
      <c r="H85" s="134">
        <v>0</v>
      </c>
      <c r="I85" s="134">
        <v>-6.7199315199413396</v>
      </c>
      <c r="J85" s="134">
        <v>0.63587431194430144</v>
      </c>
      <c r="K85" s="134">
        <v>2.004911705560382</v>
      </c>
      <c r="L85" s="134">
        <v>3.7536531631627921</v>
      </c>
    </row>
    <row r="86" spans="1:12" customFormat="1" x14ac:dyDescent="0.25">
      <c r="A86" s="88">
        <v>83</v>
      </c>
      <c r="B86" s="88">
        <v>32</v>
      </c>
      <c r="C86" s="88"/>
      <c r="D86" s="88"/>
      <c r="E86" s="134">
        <v>3</v>
      </c>
      <c r="F86" s="134">
        <v>1233.80590933947</v>
      </c>
      <c r="G86" s="134">
        <v>34.218012349888497</v>
      </c>
      <c r="H86" s="134">
        <v>0</v>
      </c>
      <c r="I86" s="134">
        <v>-6.7199315199413396</v>
      </c>
      <c r="J86" s="134">
        <v>0.65757980296757246</v>
      </c>
      <c r="K86" s="134">
        <v>2.0733491187567559</v>
      </c>
      <c r="L86" s="134">
        <v>4.2891845048220514</v>
      </c>
    </row>
    <row r="87" spans="1:12" customFormat="1" x14ac:dyDescent="0.25">
      <c r="A87" s="88">
        <v>84</v>
      </c>
      <c r="B87" s="88">
        <v>32</v>
      </c>
      <c r="C87" s="88"/>
      <c r="D87" s="88"/>
      <c r="E87" s="134">
        <v>3</v>
      </c>
      <c r="F87" s="134">
        <v>1233.80590933947</v>
      </c>
      <c r="G87" s="134">
        <v>34.356200287954898</v>
      </c>
      <c r="H87" s="134">
        <v>0</v>
      </c>
      <c r="I87" s="134">
        <v>-6.7199315199413396</v>
      </c>
      <c r="J87" s="134">
        <v>0.55766151970261246</v>
      </c>
      <c r="K87" s="134">
        <v>1.7583067716223371</v>
      </c>
      <c r="L87" s="134">
        <v>2.2876521514129902</v>
      </c>
    </row>
    <row r="88" spans="1:12" customFormat="1" x14ac:dyDescent="0.25">
      <c r="A88" s="88">
        <v>85</v>
      </c>
      <c r="B88" s="88">
        <v>31</v>
      </c>
      <c r="C88" s="88"/>
      <c r="D88" s="88"/>
      <c r="E88" s="134">
        <v>3</v>
      </c>
      <c r="F88" s="134">
        <v>1195.2494746726099</v>
      </c>
      <c r="G88" s="134">
        <v>34.492169020424399</v>
      </c>
      <c r="H88" s="134">
        <v>0</v>
      </c>
      <c r="I88" s="134">
        <v>-6.7199315199413396</v>
      </c>
      <c r="J88" s="134">
        <v>0</v>
      </c>
      <c r="K88" s="134">
        <v>0</v>
      </c>
      <c r="L88" s="134">
        <v>-4.0657937141196694</v>
      </c>
    </row>
    <row r="89" spans="1:12" customFormat="1" x14ac:dyDescent="0.25">
      <c r="A89" s="88">
        <v>86</v>
      </c>
      <c r="B89" s="88">
        <v>29</v>
      </c>
      <c r="C89" s="88"/>
      <c r="D89" s="88"/>
      <c r="E89" s="134">
        <v>3</v>
      </c>
      <c r="F89" s="134">
        <v>1118.1366053388899</v>
      </c>
      <c r="G89" s="134">
        <v>34.612161542926998</v>
      </c>
      <c r="H89" s="134">
        <v>0</v>
      </c>
      <c r="I89" s="134">
        <v>-6.7199315199413396</v>
      </c>
      <c r="J89" s="134">
        <v>0</v>
      </c>
      <c r="K89" s="134">
        <v>0</v>
      </c>
      <c r="L89" s="134">
        <v>-5.2026464259643026</v>
      </c>
    </row>
    <row r="90" spans="1:12" customFormat="1" x14ac:dyDescent="0.25">
      <c r="A90" s="88">
        <v>87</v>
      </c>
      <c r="B90" s="88">
        <v>27</v>
      </c>
      <c r="C90" s="88"/>
      <c r="D90" s="88"/>
      <c r="E90" s="134">
        <v>2</v>
      </c>
      <c r="F90" s="134">
        <v>1663.51884532125</v>
      </c>
      <c r="G90" s="134">
        <v>34.732929730229202</v>
      </c>
      <c r="H90" s="134">
        <v>0</v>
      </c>
      <c r="I90" s="134">
        <v>-6.7199315199413396</v>
      </c>
      <c r="J90" s="134">
        <v>0</v>
      </c>
      <c r="K90" s="134">
        <v>0</v>
      </c>
      <c r="L90" s="134">
        <v>-5.7464089832957388</v>
      </c>
    </row>
    <row r="91" spans="1:12" customFormat="1" x14ac:dyDescent="0.25">
      <c r="A91" s="88">
        <v>88</v>
      </c>
      <c r="B91" s="88">
        <v>25</v>
      </c>
      <c r="C91" s="88"/>
      <c r="D91" s="88"/>
      <c r="E91" s="134">
        <v>2</v>
      </c>
      <c r="F91" s="134">
        <v>1540.2952271493</v>
      </c>
      <c r="G91" s="134">
        <v>34.845729853304597</v>
      </c>
      <c r="H91" s="134">
        <v>0</v>
      </c>
      <c r="I91" s="134">
        <v>-6.7199315199413396</v>
      </c>
      <c r="J91" s="134">
        <v>0.27026943238311879</v>
      </c>
      <c r="K91" s="134">
        <v>0.85215952030397368</v>
      </c>
      <c r="L91" s="134">
        <v>-1.0767008404054561</v>
      </c>
    </row>
    <row r="92" spans="1:12" customFormat="1" x14ac:dyDescent="0.25">
      <c r="A92" s="88">
        <v>89</v>
      </c>
      <c r="B92" s="88">
        <v>24</v>
      </c>
      <c r="C92" s="88"/>
      <c r="D92" s="88"/>
      <c r="E92" s="134">
        <v>2</v>
      </c>
      <c r="F92" s="134">
        <v>1478.68341806333</v>
      </c>
      <c r="G92" s="134">
        <v>34.962265668259299</v>
      </c>
      <c r="H92" s="134">
        <v>0</v>
      </c>
      <c r="I92" s="134">
        <v>-6.7199315199413396</v>
      </c>
      <c r="J92" s="134">
        <v>0</v>
      </c>
      <c r="K92" s="134">
        <v>0</v>
      </c>
      <c r="L92" s="134">
        <v>-7.603855251471642</v>
      </c>
    </row>
    <row r="93" spans="1:12" customFormat="1" x14ac:dyDescent="0.25">
      <c r="A93" s="88">
        <v>90</v>
      </c>
      <c r="B93" s="88">
        <v>19</v>
      </c>
      <c r="C93" s="88"/>
      <c r="D93" s="88"/>
      <c r="E93" s="134">
        <v>2</v>
      </c>
      <c r="F93" s="134">
        <v>1170.6243726334701</v>
      </c>
      <c r="G93" s="134">
        <v>35.074874416094197</v>
      </c>
      <c r="H93" s="134">
        <v>0</v>
      </c>
      <c r="I93" s="134">
        <v>-6.7199315199413396</v>
      </c>
      <c r="J93" s="134">
        <v>0</v>
      </c>
      <c r="K93" s="134">
        <v>0</v>
      </c>
      <c r="L93" s="134">
        <v>-6.6444978904887204</v>
      </c>
    </row>
    <row r="94" spans="1:12" customFormat="1" x14ac:dyDescent="0.25">
      <c r="A94" s="88">
        <v>91</v>
      </c>
      <c r="B94" s="88">
        <v>16</v>
      </c>
      <c r="C94" s="88"/>
      <c r="D94" s="88"/>
      <c r="E94" s="134">
        <v>2</v>
      </c>
      <c r="F94" s="134">
        <v>985.78894537555402</v>
      </c>
      <c r="G94" s="134">
        <v>35.139307312543202</v>
      </c>
      <c r="H94" s="134">
        <v>0</v>
      </c>
      <c r="I94" s="134">
        <v>-6.7199315199413396</v>
      </c>
      <c r="J94" s="134">
        <v>7.7985006999925152E-2</v>
      </c>
      <c r="K94" s="134">
        <v>0.24588672707076401</v>
      </c>
      <c r="L94" s="134">
        <v>-2.4203145025583419</v>
      </c>
    </row>
    <row r="95" spans="1:12" customFormat="1" x14ac:dyDescent="0.25">
      <c r="A95" s="88">
        <v>92</v>
      </c>
      <c r="B95" s="88">
        <v>14</v>
      </c>
      <c r="C95" s="88"/>
      <c r="D95" s="88"/>
      <c r="E95" s="134">
        <v>1</v>
      </c>
      <c r="F95" s="134">
        <v>1667.4431643713101</v>
      </c>
      <c r="G95" s="134">
        <v>35.255530012903897</v>
      </c>
      <c r="H95" s="134">
        <v>0</v>
      </c>
      <c r="I95" s="134">
        <v>-6.7199315199413396</v>
      </c>
      <c r="J95" s="134">
        <v>0</v>
      </c>
      <c r="K95" s="134">
        <v>0</v>
      </c>
      <c r="L95" s="134">
        <v>-4.8698552750077866</v>
      </c>
    </row>
    <row r="96" spans="1:12" customFormat="1" x14ac:dyDescent="0.25">
      <c r="A96" s="88">
        <v>93</v>
      </c>
      <c r="B96" s="88">
        <v>10</v>
      </c>
      <c r="C96" s="88"/>
      <c r="D96" s="88"/>
      <c r="E96" s="134">
        <v>1</v>
      </c>
      <c r="F96" s="134">
        <v>1191.0308316937901</v>
      </c>
      <c r="G96" s="134">
        <v>35.377189316082301</v>
      </c>
      <c r="H96" s="134">
        <v>0</v>
      </c>
      <c r="I96" s="134">
        <v>-6.7199315199413396</v>
      </c>
      <c r="J96" s="134">
        <v>8.1591741310198418E-2</v>
      </c>
      <c r="K96" s="134">
        <v>0.2572587603510556</v>
      </c>
      <c r="L96" s="134">
        <v>-3.1868191441886009</v>
      </c>
    </row>
    <row r="97" spans="1:12" customFormat="1" x14ac:dyDescent="0.25">
      <c r="A97" s="88">
        <v>94</v>
      </c>
      <c r="B97" s="88">
        <v>8</v>
      </c>
      <c r="C97" s="88"/>
      <c r="D97" s="88"/>
      <c r="E97" s="134">
        <v>1</v>
      </c>
      <c r="F97" s="134">
        <v>952.82466535503397</v>
      </c>
      <c r="G97" s="134">
        <v>35.4416222125313</v>
      </c>
      <c r="H97" s="134">
        <v>0</v>
      </c>
      <c r="I97" s="134">
        <v>-6.7199315199413396</v>
      </c>
      <c r="J97" s="134">
        <v>8.1486328995425947E-2</v>
      </c>
      <c r="K97" s="134">
        <v>0.25692639532257799</v>
      </c>
      <c r="L97" s="134">
        <v>-2.2914620242829828</v>
      </c>
    </row>
    <row r="98" spans="1:12" customFormat="1" x14ac:dyDescent="0.25">
      <c r="A98" s="88">
        <v>95</v>
      </c>
      <c r="B98" s="88">
        <v>4</v>
      </c>
      <c r="C98" s="88"/>
      <c r="D98" s="88"/>
      <c r="E98" s="134">
        <v>1</v>
      </c>
      <c r="F98" s="134">
        <v>800</v>
      </c>
      <c r="G98" s="134">
        <v>35.477651997309003</v>
      </c>
      <c r="H98" s="134">
        <v>0</v>
      </c>
      <c r="I98" s="134">
        <v>-6.7199315199413396</v>
      </c>
      <c r="J98" s="134">
        <v>8.1384567519593456E-2</v>
      </c>
      <c r="K98" s="134">
        <v>0.25660554138927821</v>
      </c>
      <c r="L98" s="134">
        <v>-1.8277739780686579</v>
      </c>
    </row>
    <row r="99" spans="1:12" customFormat="1" x14ac:dyDescent="0.25">
      <c r="A99" s="88">
        <v>96</v>
      </c>
      <c r="B99" s="88">
        <v>1</v>
      </c>
      <c r="C99" s="88"/>
      <c r="D99" s="88"/>
      <c r="E99" s="134">
        <v>0</v>
      </c>
      <c r="F99" s="134">
        <v>800</v>
      </c>
      <c r="G99" s="134">
        <v>35.513681782086699</v>
      </c>
      <c r="H99" s="134">
        <v>0</v>
      </c>
      <c r="I99" s="134">
        <v>-6.7199315199413396</v>
      </c>
      <c r="J99" s="134">
        <v>8.128643975309971E-2</v>
      </c>
      <c r="K99" s="134">
        <v>0.25629614454152339</v>
      </c>
      <c r="L99" s="134">
        <v>-0.14804210293157141</v>
      </c>
    </row>
    <row r="100" spans="1:12" customFormat="1" x14ac:dyDescent="0.25">
      <c r="A100" s="88">
        <v>97</v>
      </c>
      <c r="B100" s="88">
        <v>0</v>
      </c>
      <c r="C100" s="88"/>
      <c r="D100" s="88"/>
      <c r="E100" s="134">
        <v>0</v>
      </c>
      <c r="F100" s="134">
        <v>0</v>
      </c>
      <c r="G100" s="134">
        <v>35.548595302274798</v>
      </c>
      <c r="H100" s="134">
        <v>0</v>
      </c>
      <c r="I100" s="134">
        <v>-6.7199315199413396</v>
      </c>
      <c r="J100" s="134">
        <v>8.1252991233146776E-2</v>
      </c>
      <c r="K100" s="134">
        <v>0.25619068135811179</v>
      </c>
      <c r="L100" s="134">
        <v>0.32209693722190308</v>
      </c>
    </row>
    <row r="101" spans="1:12" customFormat="1" x14ac:dyDescent="0.25">
      <c r="A101" s="88">
        <v>98</v>
      </c>
      <c r="B101" s="88">
        <v>0</v>
      </c>
      <c r="C101" s="88"/>
      <c r="D101" s="88"/>
      <c r="E101" s="134">
        <v>0</v>
      </c>
      <c r="F101" s="134">
        <v>0</v>
      </c>
      <c r="G101" s="134">
        <v>35.583508822463003</v>
      </c>
      <c r="H101" s="134">
        <v>0</v>
      </c>
      <c r="I101" s="134">
        <v>-3.1029485636939911</v>
      </c>
      <c r="J101" s="134">
        <v>0</v>
      </c>
      <c r="K101" s="134">
        <v>0</v>
      </c>
      <c r="L101" s="134">
        <v>0.28020903517403922</v>
      </c>
    </row>
    <row r="102" spans="1:12" customFormat="1" x14ac:dyDescent="0.25">
      <c r="A102" s="88">
        <v>99</v>
      </c>
      <c r="B102" s="88">
        <v>0</v>
      </c>
      <c r="C102" s="88"/>
      <c r="D102" s="88"/>
      <c r="E102" s="134">
        <v>0</v>
      </c>
      <c r="F102" s="134">
        <v>0</v>
      </c>
      <c r="G102" s="134">
        <v>35.618422342651101</v>
      </c>
      <c r="H102" s="134">
        <v>0</v>
      </c>
      <c r="I102" s="134">
        <v>-3.1029485636939911</v>
      </c>
      <c r="J102" s="134">
        <v>0</v>
      </c>
      <c r="K102" s="134">
        <v>0</v>
      </c>
      <c r="L102" s="134">
        <v>0</v>
      </c>
    </row>
    <row r="103" spans="1:12" customFormat="1" x14ac:dyDescent="0.25">
      <c r="A103" s="88">
        <v>100</v>
      </c>
      <c r="B103" s="88">
        <v>0</v>
      </c>
      <c r="C103" s="88"/>
      <c r="D103" s="88"/>
      <c r="E103" s="134">
        <v>0</v>
      </c>
      <c r="F103" s="134">
        <v>0</v>
      </c>
      <c r="G103" s="134">
        <v>35.653335862839299</v>
      </c>
      <c r="H103" s="134">
        <v>0</v>
      </c>
      <c r="I103" s="134">
        <v>-3.1029485636939911</v>
      </c>
      <c r="J103" s="134">
        <v>0</v>
      </c>
      <c r="K103" s="134">
        <v>0</v>
      </c>
      <c r="L103" s="134">
        <v>0</v>
      </c>
    </row>
    <row r="104" spans="1:12" customFormat="1" x14ac:dyDescent="0.25">
      <c r="A104" s="88">
        <v>101</v>
      </c>
      <c r="B104" s="88">
        <v>0</v>
      </c>
      <c r="C104" s="88"/>
      <c r="D104" s="88"/>
      <c r="E104" s="134">
        <v>0</v>
      </c>
      <c r="F104" s="134">
        <v>0</v>
      </c>
      <c r="G104" s="134">
        <v>35.688249383027397</v>
      </c>
      <c r="H104" s="134">
        <v>0</v>
      </c>
      <c r="I104" s="134">
        <v>-3.1029485636939911</v>
      </c>
      <c r="J104" s="134">
        <v>0</v>
      </c>
      <c r="K104" s="134">
        <v>0</v>
      </c>
      <c r="L104" s="134">
        <v>0</v>
      </c>
    </row>
    <row r="105" spans="1:12" customFormat="1" x14ac:dyDescent="0.25">
      <c r="A105" s="88">
        <v>102</v>
      </c>
      <c r="B105" s="88">
        <v>0</v>
      </c>
      <c r="C105" s="88"/>
      <c r="D105" s="88"/>
      <c r="E105" s="134">
        <v>0</v>
      </c>
      <c r="F105" s="134">
        <v>0</v>
      </c>
      <c r="G105" s="134">
        <v>35.723162903215602</v>
      </c>
      <c r="H105" s="134">
        <v>0</v>
      </c>
      <c r="I105" s="134">
        <v>-3.1029485636939911</v>
      </c>
      <c r="J105" s="134">
        <v>0</v>
      </c>
      <c r="K105" s="134">
        <v>0</v>
      </c>
      <c r="L105" s="134">
        <v>0</v>
      </c>
    </row>
    <row r="106" spans="1:12" customFormat="1" x14ac:dyDescent="0.25">
      <c r="A106" s="88">
        <v>103</v>
      </c>
      <c r="B106" s="88">
        <v>0</v>
      </c>
      <c r="C106" s="88"/>
      <c r="D106" s="88"/>
      <c r="E106" s="134">
        <v>0</v>
      </c>
      <c r="F106" s="134">
        <v>0</v>
      </c>
      <c r="G106" s="134">
        <v>35.754137038895301</v>
      </c>
      <c r="H106" s="134">
        <v>0</v>
      </c>
      <c r="I106" s="134">
        <v>-3.1029485636939911</v>
      </c>
      <c r="J106" s="134">
        <v>0</v>
      </c>
      <c r="K106" s="134">
        <v>0</v>
      </c>
      <c r="L106" s="134">
        <v>0</v>
      </c>
    </row>
    <row r="107" spans="1:12" customFormat="1" x14ac:dyDescent="0.25">
      <c r="A107" s="88">
        <v>104</v>
      </c>
      <c r="B107" s="88">
        <v>0</v>
      </c>
      <c r="C107" s="88"/>
      <c r="D107" s="88"/>
      <c r="E107" s="134">
        <v>0</v>
      </c>
      <c r="F107" s="134">
        <v>0</v>
      </c>
      <c r="G107" s="134">
        <v>35.785111174575</v>
      </c>
      <c r="H107" s="134">
        <v>0</v>
      </c>
      <c r="I107" s="134">
        <v>-3.1029485636939911</v>
      </c>
      <c r="J107" s="134">
        <v>0</v>
      </c>
      <c r="K107" s="134">
        <v>0</v>
      </c>
      <c r="L107" s="134">
        <v>0</v>
      </c>
    </row>
    <row r="108" spans="1:12" customFormat="1" x14ac:dyDescent="0.25">
      <c r="A108" s="88">
        <v>105</v>
      </c>
      <c r="B108" s="88">
        <v>0</v>
      </c>
      <c r="C108" s="88"/>
      <c r="D108" s="88"/>
      <c r="E108" s="134">
        <v>0</v>
      </c>
      <c r="F108" s="134">
        <v>0</v>
      </c>
      <c r="G108" s="134">
        <v>35.812808244202103</v>
      </c>
      <c r="H108" s="134">
        <v>0</v>
      </c>
      <c r="I108" s="134">
        <v>-3.1029485636939911</v>
      </c>
      <c r="J108" s="134">
        <v>0</v>
      </c>
      <c r="K108" s="134">
        <v>0</v>
      </c>
      <c r="L108" s="134">
        <v>0</v>
      </c>
    </row>
    <row r="109" spans="1:12" customFormat="1" x14ac:dyDescent="0.25">
      <c r="A109" s="88">
        <v>106</v>
      </c>
      <c r="B109" s="88">
        <v>0</v>
      </c>
      <c r="C109" s="88"/>
      <c r="D109" s="88"/>
      <c r="E109" s="134">
        <v>0</v>
      </c>
      <c r="F109" s="134">
        <v>0</v>
      </c>
      <c r="G109" s="134">
        <v>35.840505313829198</v>
      </c>
      <c r="H109" s="134">
        <v>0</v>
      </c>
      <c r="I109" s="134">
        <v>-3.1029485636939911</v>
      </c>
      <c r="J109" s="134">
        <v>0</v>
      </c>
      <c r="K109" s="134">
        <v>0</v>
      </c>
      <c r="L109" s="134">
        <v>0</v>
      </c>
    </row>
    <row r="110" spans="1:12" customFormat="1" x14ac:dyDescent="0.25">
      <c r="A110" s="88">
        <v>107</v>
      </c>
      <c r="B110" s="88">
        <v>0</v>
      </c>
      <c r="C110" s="88"/>
      <c r="D110" s="88"/>
      <c r="E110" s="134">
        <v>0</v>
      </c>
      <c r="F110" s="134">
        <v>0</v>
      </c>
      <c r="G110" s="134">
        <v>35.8682023834563</v>
      </c>
      <c r="H110" s="134">
        <v>0</v>
      </c>
      <c r="I110" s="134">
        <v>-3.1029485636939911</v>
      </c>
      <c r="J110" s="134">
        <v>0</v>
      </c>
      <c r="K110" s="134">
        <v>0</v>
      </c>
      <c r="L110" s="134">
        <v>0</v>
      </c>
    </row>
    <row r="111" spans="1:12" customFormat="1" x14ac:dyDescent="0.25">
      <c r="A111" s="88">
        <v>108</v>
      </c>
      <c r="B111" s="88">
        <v>0</v>
      </c>
      <c r="C111" s="88"/>
      <c r="D111" s="88"/>
      <c r="E111" s="134">
        <v>0</v>
      </c>
      <c r="F111" s="134">
        <v>0</v>
      </c>
      <c r="G111" s="134">
        <v>35.895899453083402</v>
      </c>
      <c r="H111" s="134">
        <v>0</v>
      </c>
      <c r="I111" s="134">
        <v>-3.1029485636939911</v>
      </c>
      <c r="J111" s="134">
        <v>0</v>
      </c>
      <c r="K111" s="134">
        <v>0</v>
      </c>
      <c r="L111" s="134">
        <v>0</v>
      </c>
    </row>
    <row r="112" spans="1:12" customFormat="1" x14ac:dyDescent="0.25">
      <c r="A112" s="88">
        <v>109</v>
      </c>
      <c r="B112" s="88">
        <v>0</v>
      </c>
      <c r="C112" s="88"/>
      <c r="D112" s="88"/>
      <c r="E112" s="134">
        <v>0</v>
      </c>
      <c r="F112" s="134">
        <v>0</v>
      </c>
      <c r="G112" s="134">
        <v>35.923596522710497</v>
      </c>
      <c r="H112" s="134">
        <v>0</v>
      </c>
      <c r="I112" s="134">
        <v>-3.1029485636939911</v>
      </c>
      <c r="J112" s="134">
        <v>0</v>
      </c>
      <c r="K112" s="134">
        <v>0</v>
      </c>
      <c r="L112" s="134">
        <v>0</v>
      </c>
    </row>
    <row r="113" spans="1:12" customFormat="1" x14ac:dyDescent="0.25">
      <c r="A113" s="88">
        <v>110</v>
      </c>
      <c r="B113" s="88">
        <v>0</v>
      </c>
      <c r="C113" s="88"/>
      <c r="D113" s="88"/>
      <c r="E113" s="134">
        <v>0</v>
      </c>
      <c r="F113" s="134">
        <v>0</v>
      </c>
      <c r="G113" s="134">
        <v>35.951293592337599</v>
      </c>
      <c r="H113" s="134">
        <v>0</v>
      </c>
      <c r="I113" s="134">
        <v>-3.1029485636939911</v>
      </c>
      <c r="J113" s="134">
        <v>0</v>
      </c>
      <c r="K113" s="134">
        <v>0</v>
      </c>
      <c r="L113" s="134">
        <v>0</v>
      </c>
    </row>
    <row r="114" spans="1:12" customFormat="1" x14ac:dyDescent="0.25">
      <c r="A114" s="88">
        <v>111</v>
      </c>
      <c r="B114" s="88">
        <v>0</v>
      </c>
      <c r="C114" s="88"/>
      <c r="D114" s="88"/>
      <c r="E114" s="134">
        <v>0</v>
      </c>
      <c r="F114" s="134">
        <v>0</v>
      </c>
      <c r="G114" s="134">
        <v>35.978990661964701</v>
      </c>
      <c r="H114" s="134">
        <v>0</v>
      </c>
      <c r="I114" s="134">
        <v>-3.1029485636939911</v>
      </c>
      <c r="J114" s="134">
        <v>0</v>
      </c>
      <c r="K114" s="134">
        <v>0</v>
      </c>
      <c r="L114" s="134">
        <v>0</v>
      </c>
    </row>
    <row r="115" spans="1:12" customFormat="1" x14ac:dyDescent="0.25">
      <c r="A115" s="88">
        <v>112</v>
      </c>
      <c r="B115" s="88">
        <v>0</v>
      </c>
      <c r="C115" s="88"/>
      <c r="D115" s="88"/>
      <c r="E115" s="134">
        <v>0</v>
      </c>
      <c r="F115" s="134">
        <v>0</v>
      </c>
      <c r="G115" s="134">
        <v>36.006687731591903</v>
      </c>
      <c r="H115" s="134">
        <v>0</v>
      </c>
      <c r="I115" s="134">
        <v>-3.1029485636939911</v>
      </c>
      <c r="J115" s="134">
        <v>0</v>
      </c>
      <c r="K115" s="134">
        <v>0</v>
      </c>
      <c r="L115" s="134">
        <v>0</v>
      </c>
    </row>
    <row r="116" spans="1:12" customFormat="1" x14ac:dyDescent="0.25">
      <c r="A116" s="88">
        <v>113</v>
      </c>
      <c r="B116" s="88">
        <v>0</v>
      </c>
      <c r="C116" s="88"/>
      <c r="D116" s="88"/>
      <c r="E116" s="134">
        <v>0</v>
      </c>
      <c r="F116" s="134">
        <v>0</v>
      </c>
      <c r="G116" s="134">
        <v>36.034384801218998</v>
      </c>
      <c r="H116" s="134">
        <v>0</v>
      </c>
      <c r="I116" s="134">
        <v>-3.1029485636939911</v>
      </c>
      <c r="J116" s="134">
        <v>0</v>
      </c>
      <c r="K116" s="134">
        <v>0</v>
      </c>
      <c r="L116" s="134">
        <v>0</v>
      </c>
    </row>
    <row r="117" spans="1:12" customFormat="1" x14ac:dyDescent="0.25">
      <c r="A117" s="88">
        <v>114</v>
      </c>
      <c r="B117" s="88">
        <v>0</v>
      </c>
      <c r="C117" s="88"/>
      <c r="D117" s="88"/>
      <c r="E117" s="134">
        <v>0</v>
      </c>
      <c r="F117" s="134">
        <v>0</v>
      </c>
      <c r="G117" s="134">
        <v>36.0620818708461</v>
      </c>
      <c r="H117" s="134">
        <v>0</v>
      </c>
      <c r="I117" s="134">
        <v>-3.1029485636939911</v>
      </c>
      <c r="J117" s="134">
        <v>0</v>
      </c>
      <c r="K117" s="134">
        <v>0</v>
      </c>
      <c r="L117" s="134">
        <v>0</v>
      </c>
    </row>
    <row r="118" spans="1:12" customFormat="1" x14ac:dyDescent="0.25">
      <c r="A118" s="88">
        <v>115</v>
      </c>
      <c r="B118" s="88">
        <v>0</v>
      </c>
      <c r="C118" s="88"/>
      <c r="D118" s="88"/>
      <c r="E118" s="134">
        <v>0</v>
      </c>
      <c r="F118" s="134">
        <v>0</v>
      </c>
      <c r="G118" s="134">
        <v>36.089778940473202</v>
      </c>
      <c r="H118" s="134">
        <v>0</v>
      </c>
      <c r="I118" s="134">
        <v>-3.1029485636939911</v>
      </c>
      <c r="J118" s="134">
        <v>0</v>
      </c>
      <c r="K118" s="134">
        <v>0</v>
      </c>
      <c r="L118" s="134">
        <v>0.28020903517403922</v>
      </c>
    </row>
    <row r="119" spans="1:12" customFormat="1" x14ac:dyDescent="0.25">
      <c r="A119" s="88">
        <v>116</v>
      </c>
      <c r="B119" s="88">
        <v>0</v>
      </c>
      <c r="C119" s="88"/>
      <c r="D119" s="88"/>
      <c r="E119" s="134">
        <v>0</v>
      </c>
      <c r="F119" s="134">
        <v>0</v>
      </c>
      <c r="G119" s="134">
        <v>36.117476010100297</v>
      </c>
      <c r="H119" s="134">
        <v>0</v>
      </c>
      <c r="I119" s="134">
        <v>-6.7199315199413396</v>
      </c>
      <c r="J119" s="134">
        <v>8.0277505823231912E-2</v>
      </c>
      <c r="K119" s="134">
        <v>0.25311497586065018</v>
      </c>
      <c r="L119" s="134">
        <v>0.32209693722190308</v>
      </c>
    </row>
    <row r="120" spans="1:12" customFormat="1" x14ac:dyDescent="0.25">
      <c r="A120" s="88">
        <v>117</v>
      </c>
      <c r="B120" s="88">
        <v>0</v>
      </c>
      <c r="C120" s="88"/>
      <c r="D120" s="88"/>
      <c r="E120" s="134">
        <v>0</v>
      </c>
      <c r="F120" s="134">
        <v>0</v>
      </c>
      <c r="G120" s="134">
        <v>36.1451730797274</v>
      </c>
      <c r="H120" s="134">
        <v>0</v>
      </c>
      <c r="I120" s="134">
        <v>-6.7199315199413396</v>
      </c>
      <c r="J120" s="134">
        <v>8.021563491606569E-2</v>
      </c>
      <c r="K120" s="134">
        <v>0.2529198968903551</v>
      </c>
      <c r="L120" s="134">
        <v>4.1887902047863898E-2</v>
      </c>
    </row>
    <row r="121" spans="1:12" customFormat="1" x14ac:dyDescent="0.25">
      <c r="A121" s="88">
        <v>118</v>
      </c>
      <c r="B121" s="88">
        <v>0</v>
      </c>
      <c r="C121" s="88"/>
      <c r="D121" s="88"/>
      <c r="E121" s="134">
        <v>1</v>
      </c>
      <c r="F121" s="134">
        <v>800</v>
      </c>
      <c r="G121" s="134">
        <v>36.172870149354502</v>
      </c>
      <c r="H121" s="134">
        <v>0</v>
      </c>
      <c r="I121" s="134">
        <v>-6.7199315199413396</v>
      </c>
      <c r="J121" s="134">
        <v>8.0171022204901507E-2</v>
      </c>
      <c r="K121" s="134">
        <v>0.25277923301205452</v>
      </c>
      <c r="L121" s="134">
        <v>4.1887902047863898E-2</v>
      </c>
    </row>
    <row r="122" spans="1:12" customFormat="1" x14ac:dyDescent="0.25">
      <c r="A122" s="88">
        <v>119</v>
      </c>
      <c r="B122" s="88">
        <v>3</v>
      </c>
      <c r="C122" s="88"/>
      <c r="D122" s="88"/>
      <c r="E122" s="134">
        <v>1</v>
      </c>
      <c r="F122" s="134">
        <v>800</v>
      </c>
      <c r="G122" s="134">
        <v>36.200567218981597</v>
      </c>
      <c r="H122" s="134">
        <v>0</v>
      </c>
      <c r="I122" s="134">
        <v>-6.7199315199413396</v>
      </c>
      <c r="J122" s="134">
        <v>8.0168134583642525E-2</v>
      </c>
      <c r="K122" s="134">
        <v>0.2527701283422249</v>
      </c>
      <c r="L122" s="134">
        <v>1.646423754243618</v>
      </c>
    </row>
    <row r="123" spans="1:12" customFormat="1" x14ac:dyDescent="0.25">
      <c r="A123" s="88">
        <v>120</v>
      </c>
      <c r="B123" s="88">
        <v>6</v>
      </c>
      <c r="C123" s="88"/>
      <c r="D123" s="88"/>
      <c r="E123" s="134">
        <v>1</v>
      </c>
      <c r="F123" s="134">
        <v>800</v>
      </c>
      <c r="G123" s="134">
        <v>36.228264288608699</v>
      </c>
      <c r="H123" s="134">
        <v>0</v>
      </c>
      <c r="I123" s="134">
        <v>-6.7199315199413396</v>
      </c>
      <c r="J123" s="134">
        <v>8.0168667103229563E-2</v>
      </c>
      <c r="K123" s="134">
        <v>0.2527718073764828</v>
      </c>
      <c r="L123" s="134">
        <v>4.4977392359970576</v>
      </c>
    </row>
    <row r="124" spans="1:12" customFormat="1" x14ac:dyDescent="0.25">
      <c r="A124" s="88">
        <v>121</v>
      </c>
      <c r="B124" s="88">
        <v>11</v>
      </c>
      <c r="C124" s="88"/>
      <c r="D124" s="88"/>
      <c r="E124" s="134">
        <v>1</v>
      </c>
      <c r="F124" s="134">
        <v>1310.13391486317</v>
      </c>
      <c r="G124" s="134">
        <v>36.338986657885798</v>
      </c>
      <c r="H124" s="134">
        <v>0</v>
      </c>
      <c r="I124" s="134">
        <v>-6.7199315199413396</v>
      </c>
      <c r="J124" s="134">
        <v>0.63232274491762464</v>
      </c>
      <c r="K124" s="134">
        <v>1.993713614725271</v>
      </c>
      <c r="L124" s="134">
        <v>7.4379802842573604</v>
      </c>
    </row>
    <row r="125" spans="1:12" customFormat="1" x14ac:dyDescent="0.25">
      <c r="A125" s="88">
        <v>122</v>
      </c>
      <c r="B125" s="88">
        <v>13</v>
      </c>
      <c r="C125" s="88"/>
      <c r="D125" s="88"/>
      <c r="E125" s="134">
        <v>1</v>
      </c>
      <c r="F125" s="134">
        <v>1548.3400812019299</v>
      </c>
      <c r="G125" s="134">
        <v>36.443709792911498</v>
      </c>
      <c r="H125" s="134">
        <v>0</v>
      </c>
      <c r="I125" s="134">
        <v>-6.7199315199413396</v>
      </c>
      <c r="J125" s="134">
        <v>0.59224681685245351</v>
      </c>
      <c r="K125" s="134">
        <v>1.8673542135357859</v>
      </c>
      <c r="L125" s="134">
        <v>5.7221919070714744</v>
      </c>
    </row>
    <row r="126" spans="1:12" customFormat="1" x14ac:dyDescent="0.25">
      <c r="A126" s="88">
        <v>123</v>
      </c>
      <c r="B126" s="88">
        <v>15</v>
      </c>
      <c r="C126" s="88"/>
      <c r="D126" s="88"/>
      <c r="E126" s="134">
        <v>1</v>
      </c>
      <c r="F126" s="134">
        <v>1786.54624754069</v>
      </c>
      <c r="G126" s="134">
        <v>36.54735853271</v>
      </c>
      <c r="H126" s="134">
        <v>0</v>
      </c>
      <c r="I126" s="134">
        <v>-6.7199315199413396</v>
      </c>
      <c r="J126" s="134">
        <v>0.29450939288178613</v>
      </c>
      <c r="K126" s="134">
        <v>0.92858811575627165</v>
      </c>
      <c r="L126" s="134">
        <v>2.163341649190567</v>
      </c>
    </row>
    <row r="127" spans="1:12" customFormat="1" x14ac:dyDescent="0.25">
      <c r="A127" s="88">
        <v>124</v>
      </c>
      <c r="B127" s="88">
        <v>14</v>
      </c>
      <c r="C127" s="88"/>
      <c r="D127" s="88"/>
      <c r="E127" s="134">
        <v>2</v>
      </c>
      <c r="F127" s="134">
        <v>862.56532720360997</v>
      </c>
      <c r="G127" s="134">
        <v>36.587672623564998</v>
      </c>
      <c r="H127" s="134">
        <v>0</v>
      </c>
      <c r="I127" s="134">
        <v>-6.7199315199413396</v>
      </c>
      <c r="J127" s="134">
        <v>0.2330186164709194</v>
      </c>
      <c r="K127" s="134">
        <v>0.73470769773280897</v>
      </c>
      <c r="L127" s="134">
        <v>1.1945620727771871</v>
      </c>
    </row>
    <row r="128" spans="1:12" customFormat="1" x14ac:dyDescent="0.25">
      <c r="A128" s="88">
        <v>125</v>
      </c>
      <c r="B128" s="88">
        <v>16</v>
      </c>
      <c r="C128" s="88"/>
      <c r="D128" s="88"/>
      <c r="E128" s="134">
        <v>2</v>
      </c>
      <c r="F128" s="134">
        <v>985.78894537555402</v>
      </c>
      <c r="G128" s="134">
        <v>36.642215152180199</v>
      </c>
      <c r="H128" s="134">
        <v>0</v>
      </c>
      <c r="I128" s="134">
        <v>-6.7199315199413396</v>
      </c>
      <c r="J128" s="134">
        <v>0.61646625026483814</v>
      </c>
      <c r="K128" s="134">
        <v>1.943718087085035</v>
      </c>
      <c r="L128" s="134">
        <v>8.1142832011448327</v>
      </c>
    </row>
    <row r="129" spans="1:12" customFormat="1" x14ac:dyDescent="0.25">
      <c r="A129" s="88">
        <v>126</v>
      </c>
      <c r="B129" s="88">
        <v>19</v>
      </c>
      <c r="C129" s="88"/>
      <c r="D129" s="88"/>
      <c r="E129" s="134">
        <v>2</v>
      </c>
      <c r="F129" s="134">
        <v>1170.6243726334701</v>
      </c>
      <c r="G129" s="134">
        <v>36.742158125486597</v>
      </c>
      <c r="H129" s="134">
        <v>0</v>
      </c>
      <c r="I129" s="134">
        <v>-6.7199315199413396</v>
      </c>
      <c r="J129" s="134">
        <v>0.74653368632817207</v>
      </c>
      <c r="K129" s="134">
        <v>2.353820712992726</v>
      </c>
      <c r="L129" s="134">
        <v>10.103965329442561</v>
      </c>
    </row>
    <row r="130" spans="1:12" customFormat="1" x14ac:dyDescent="0.25">
      <c r="A130" s="88">
        <v>127</v>
      </c>
      <c r="B130" s="88">
        <v>22</v>
      </c>
      <c r="C130" s="88"/>
      <c r="D130" s="88"/>
      <c r="E130" s="134">
        <v>2</v>
      </c>
      <c r="F130" s="134">
        <v>1355.45979989139</v>
      </c>
      <c r="G130" s="134">
        <v>36.849566882058603</v>
      </c>
      <c r="H130" s="134">
        <v>0</v>
      </c>
      <c r="I130" s="134">
        <v>-6.7199315199413396</v>
      </c>
      <c r="J130" s="134">
        <v>0.76255388772836785</v>
      </c>
      <c r="K130" s="134">
        <v>2.4043324080075439</v>
      </c>
      <c r="L130" s="134">
        <v>9.871684175394412</v>
      </c>
    </row>
    <row r="131" spans="1:12" customFormat="1" x14ac:dyDescent="0.25">
      <c r="A131" s="88">
        <v>128</v>
      </c>
      <c r="B131" s="88">
        <v>24</v>
      </c>
      <c r="C131" s="88"/>
      <c r="D131" s="88"/>
      <c r="E131" s="134">
        <v>2</v>
      </c>
      <c r="F131" s="134">
        <v>1478.68341806333</v>
      </c>
      <c r="G131" s="134">
        <v>36.953305277164603</v>
      </c>
      <c r="H131" s="134">
        <v>0</v>
      </c>
      <c r="I131" s="134">
        <v>-6.7199315199413396</v>
      </c>
      <c r="J131" s="134">
        <v>0.72721605106023168</v>
      </c>
      <c r="K131" s="134">
        <v>2.2929122089929099</v>
      </c>
      <c r="L131" s="134">
        <v>8.7468397663760591</v>
      </c>
    </row>
    <row r="132" spans="1:12" customFormat="1" x14ac:dyDescent="0.25">
      <c r="A132" s="88">
        <v>129</v>
      </c>
      <c r="B132" s="88">
        <v>26</v>
      </c>
      <c r="C132" s="88"/>
      <c r="D132" s="88"/>
      <c r="E132" s="134">
        <v>2</v>
      </c>
      <c r="F132" s="134">
        <v>1601.90703623527</v>
      </c>
      <c r="G132" s="134">
        <v>37.0568264660549</v>
      </c>
      <c r="H132" s="134">
        <v>0</v>
      </c>
      <c r="I132" s="134">
        <v>-6.7199315199413396</v>
      </c>
      <c r="J132" s="134">
        <v>0.8182260398844412</v>
      </c>
      <c r="K132" s="134">
        <v>2.5798667037556431</v>
      </c>
      <c r="L132" s="134">
        <v>10.09984828972194</v>
      </c>
    </row>
    <row r="133" spans="1:12" customFormat="1" x14ac:dyDescent="0.25">
      <c r="A133" s="88">
        <v>130</v>
      </c>
      <c r="B133" s="88">
        <v>28</v>
      </c>
      <c r="C133" s="88"/>
      <c r="D133" s="88"/>
      <c r="E133" s="134">
        <v>2</v>
      </c>
      <c r="F133" s="134">
        <v>1725.1306544072199</v>
      </c>
      <c r="G133" s="134">
        <v>37.156523776954799</v>
      </c>
      <c r="H133" s="134">
        <v>0</v>
      </c>
      <c r="I133" s="134">
        <v>-6.7199315199413396</v>
      </c>
      <c r="J133" s="134">
        <v>0.8891037005658663</v>
      </c>
      <c r="K133" s="134">
        <v>2.8033439678841758</v>
      </c>
      <c r="L133" s="134">
        <v>11.024372697588619</v>
      </c>
    </row>
    <row r="134" spans="1:12" customFormat="1" x14ac:dyDescent="0.25">
      <c r="A134" s="88">
        <v>131</v>
      </c>
      <c r="B134" s="88">
        <v>30</v>
      </c>
      <c r="C134" s="88"/>
      <c r="D134" s="88"/>
      <c r="E134" s="134">
        <v>3</v>
      </c>
      <c r="F134" s="134">
        <v>1156.6930400057499</v>
      </c>
      <c r="G134" s="134">
        <v>37.245679391325297</v>
      </c>
      <c r="H134" s="134">
        <v>0</v>
      </c>
      <c r="I134" s="134">
        <v>-6.7199315199413396</v>
      </c>
      <c r="J134" s="134">
        <v>0.91558154596308383</v>
      </c>
      <c r="K134" s="134">
        <v>2.8868286144216029</v>
      </c>
      <c r="L134" s="134">
        <v>11.008213409392891</v>
      </c>
    </row>
    <row r="135" spans="1:12" customFormat="1" x14ac:dyDescent="0.25">
      <c r="A135" s="88">
        <v>132</v>
      </c>
      <c r="B135" s="88">
        <v>32</v>
      </c>
      <c r="C135" s="88"/>
      <c r="D135" s="88"/>
      <c r="E135" s="134">
        <v>3</v>
      </c>
      <c r="F135" s="134">
        <v>1233.80590933947</v>
      </c>
      <c r="G135" s="134">
        <v>37.3558562994046</v>
      </c>
      <c r="H135" s="134">
        <v>0</v>
      </c>
      <c r="I135" s="134">
        <v>-6.7199315199413396</v>
      </c>
      <c r="J135" s="134">
        <v>1.171654068532425</v>
      </c>
      <c r="K135" s="134">
        <v>3.6942252780827349</v>
      </c>
      <c r="L135" s="134">
        <v>15.621458929148</v>
      </c>
    </row>
    <row r="136" spans="1:12" customFormat="1" x14ac:dyDescent="0.25">
      <c r="A136" s="88">
        <v>133</v>
      </c>
      <c r="B136" s="88">
        <v>35</v>
      </c>
      <c r="C136" s="88"/>
      <c r="D136" s="88"/>
      <c r="E136" s="134">
        <v>3</v>
      </c>
      <c r="F136" s="134">
        <v>1349.47521334004</v>
      </c>
      <c r="G136" s="134">
        <v>37.470878151950203</v>
      </c>
      <c r="H136" s="134">
        <v>0</v>
      </c>
      <c r="I136" s="134">
        <v>-6.7199315199413396</v>
      </c>
      <c r="J136" s="134">
        <v>1.255176876010919</v>
      </c>
      <c r="K136" s="134">
        <v>3.9575726900624271</v>
      </c>
      <c r="L136" s="134">
        <v>16.340534941897531</v>
      </c>
    </row>
    <row r="137" spans="1:12" customFormat="1" x14ac:dyDescent="0.25">
      <c r="A137" s="88">
        <v>134</v>
      </c>
      <c r="B137" s="88">
        <v>36</v>
      </c>
      <c r="C137" s="88"/>
      <c r="D137" s="88"/>
      <c r="E137" s="134">
        <v>3</v>
      </c>
      <c r="F137" s="134">
        <v>1388.0316480069</v>
      </c>
      <c r="G137" s="134">
        <v>37.579046814020799</v>
      </c>
      <c r="H137" s="134">
        <v>0</v>
      </c>
      <c r="I137" s="134">
        <v>-6.7199315199413396</v>
      </c>
      <c r="J137" s="134">
        <v>0.31667651018712589</v>
      </c>
      <c r="K137" s="134">
        <v>0.99848103662000809</v>
      </c>
      <c r="L137" s="134">
        <v>0.83624468180107303</v>
      </c>
    </row>
    <row r="138" spans="1:12" customFormat="1" x14ac:dyDescent="0.25">
      <c r="A138" s="88">
        <v>135</v>
      </c>
      <c r="B138" s="88">
        <v>35</v>
      </c>
      <c r="C138" s="88"/>
      <c r="D138" s="88"/>
      <c r="E138" s="134">
        <v>3</v>
      </c>
      <c r="F138" s="134">
        <v>1349.47521334004</v>
      </c>
      <c r="G138" s="134">
        <v>37.686555550039699</v>
      </c>
      <c r="H138" s="134">
        <v>0</v>
      </c>
      <c r="I138" s="134">
        <v>-6.7199315199413396</v>
      </c>
      <c r="J138" s="134">
        <v>0.35278302590289379</v>
      </c>
      <c r="K138" s="134">
        <v>1.112324880671824</v>
      </c>
      <c r="L138" s="134">
        <v>1.737677693280445</v>
      </c>
    </row>
    <row r="139" spans="1:12" customFormat="1" x14ac:dyDescent="0.25">
      <c r="A139" s="88">
        <v>136</v>
      </c>
      <c r="B139" s="88">
        <v>36</v>
      </c>
      <c r="C139" s="88"/>
      <c r="D139" s="88"/>
      <c r="E139" s="134">
        <v>3</v>
      </c>
      <c r="F139" s="134">
        <v>1388.0316480069</v>
      </c>
      <c r="G139" s="134">
        <v>37.7952738195048</v>
      </c>
      <c r="H139" s="134">
        <v>0</v>
      </c>
      <c r="I139" s="134">
        <v>-6.7199315199413396</v>
      </c>
      <c r="J139" s="134">
        <v>0.89720510193091263</v>
      </c>
      <c r="K139" s="134">
        <v>2.828887686388168</v>
      </c>
      <c r="L139" s="134">
        <v>12.43291641057667</v>
      </c>
    </row>
    <row r="140" spans="1:12" customFormat="1" x14ac:dyDescent="0.25">
      <c r="A140" s="88">
        <v>137</v>
      </c>
      <c r="B140" s="88">
        <v>38</v>
      </c>
      <c r="C140" s="88"/>
      <c r="D140" s="88"/>
      <c r="E140" s="134">
        <v>3</v>
      </c>
      <c r="F140" s="134">
        <v>1465.14451734062</v>
      </c>
      <c r="G140" s="134">
        <v>37.900698496789701</v>
      </c>
      <c r="H140" s="134">
        <v>0</v>
      </c>
      <c r="I140" s="134">
        <v>-6.7199315199413396</v>
      </c>
      <c r="J140" s="134">
        <v>1.001215268572186</v>
      </c>
      <c r="K140" s="134">
        <v>3.1568317418081011</v>
      </c>
      <c r="L140" s="134">
        <v>14.23249269177686</v>
      </c>
    </row>
    <row r="141" spans="1:12" customFormat="1" x14ac:dyDescent="0.25">
      <c r="A141" s="88">
        <v>138</v>
      </c>
      <c r="B141" s="88">
        <v>40</v>
      </c>
      <c r="C141" s="88"/>
      <c r="D141" s="88"/>
      <c r="E141" s="134">
        <v>3</v>
      </c>
      <c r="F141" s="134">
        <v>1542.2573866743301</v>
      </c>
      <c r="G141" s="134">
        <v>38.012108918949103</v>
      </c>
      <c r="H141" s="134">
        <v>0</v>
      </c>
      <c r="I141" s="134">
        <v>-6.7199315199413396</v>
      </c>
      <c r="J141" s="134">
        <v>1.080469191970679</v>
      </c>
      <c r="K141" s="134">
        <v>3.4067193622835519</v>
      </c>
      <c r="L141" s="134">
        <v>15.546050620324319</v>
      </c>
    </row>
    <row r="142" spans="1:12" customFormat="1" x14ac:dyDescent="0.25">
      <c r="A142" s="88">
        <v>139</v>
      </c>
      <c r="B142" s="88">
        <v>42</v>
      </c>
      <c r="C142" s="88"/>
      <c r="D142" s="88"/>
      <c r="E142" s="134">
        <v>3</v>
      </c>
      <c r="F142" s="134">
        <v>1619.3702560080501</v>
      </c>
      <c r="G142" s="134">
        <v>38.117316390018303</v>
      </c>
      <c r="H142" s="134">
        <v>0</v>
      </c>
      <c r="I142" s="134">
        <v>-6.7199315199413396</v>
      </c>
      <c r="J142" s="134">
        <v>0.98718483233533405</v>
      </c>
      <c r="K142" s="134">
        <v>3.1125937763533078</v>
      </c>
      <c r="L142" s="134">
        <v>13.44085224220105</v>
      </c>
    </row>
    <row r="143" spans="1:12" customFormat="1" x14ac:dyDescent="0.25">
      <c r="A143" s="88">
        <v>140</v>
      </c>
      <c r="B143" s="88">
        <v>43</v>
      </c>
      <c r="C143" s="88"/>
      <c r="D143" s="88"/>
      <c r="E143" s="134">
        <v>3</v>
      </c>
      <c r="F143" s="134">
        <v>1657.9266906749101</v>
      </c>
      <c r="G143" s="134">
        <v>38.222294000730102</v>
      </c>
      <c r="H143" s="134">
        <v>0</v>
      </c>
      <c r="I143" s="134">
        <v>-6.7199315199413396</v>
      </c>
      <c r="J143" s="134">
        <v>0.72251802072526927</v>
      </c>
      <c r="K143" s="134">
        <v>2.278099319346774</v>
      </c>
      <c r="L143" s="134">
        <v>7.962641999407281</v>
      </c>
    </row>
    <row r="144" spans="1:12" customFormat="1" x14ac:dyDescent="0.25">
      <c r="A144" s="88">
        <v>141</v>
      </c>
      <c r="B144" s="88">
        <v>44</v>
      </c>
      <c r="C144" s="88"/>
      <c r="D144" s="88"/>
      <c r="E144" s="134">
        <v>3</v>
      </c>
      <c r="F144" s="134">
        <v>1696.4831253417699</v>
      </c>
      <c r="G144" s="134">
        <v>38.3360747199171</v>
      </c>
      <c r="H144" s="134">
        <v>0</v>
      </c>
      <c r="I144" s="134">
        <v>-6.7199315199413396</v>
      </c>
      <c r="J144" s="134">
        <v>1.194343697101508</v>
      </c>
      <c r="K144" s="134">
        <v>3.7657656769610539</v>
      </c>
      <c r="L144" s="134">
        <v>17.272894247251511</v>
      </c>
    </row>
    <row r="145" spans="1:12" customFormat="1" x14ac:dyDescent="0.25">
      <c r="A145" s="88">
        <v>142</v>
      </c>
      <c r="B145" s="88">
        <v>47</v>
      </c>
      <c r="C145" s="88"/>
      <c r="D145" s="88"/>
      <c r="E145" s="134">
        <v>4</v>
      </c>
      <c r="F145" s="134">
        <v>1335.67469134732</v>
      </c>
      <c r="G145" s="134">
        <v>38.457965645603799</v>
      </c>
      <c r="H145" s="134">
        <v>0</v>
      </c>
      <c r="I145" s="134">
        <v>-6.7199315199413396</v>
      </c>
      <c r="J145" s="134">
        <v>1.609585906758894</v>
      </c>
      <c r="K145" s="134">
        <v>5.0750243640107939</v>
      </c>
      <c r="L145" s="134">
        <v>25.020166040784719</v>
      </c>
    </row>
    <row r="146" spans="1:12" customFormat="1" x14ac:dyDescent="0.25">
      <c r="A146" s="88">
        <v>143</v>
      </c>
      <c r="B146" s="88">
        <v>49</v>
      </c>
      <c r="C146" s="88"/>
      <c r="D146" s="88"/>
      <c r="E146" s="134">
        <v>4</v>
      </c>
      <c r="F146" s="134">
        <v>1392.5119122557201</v>
      </c>
      <c r="G146" s="134">
        <v>38.565273770185598</v>
      </c>
      <c r="H146" s="134">
        <v>0</v>
      </c>
      <c r="I146" s="134">
        <v>-6.7199315199413396</v>
      </c>
      <c r="J146" s="134">
        <v>0.86595408482498182</v>
      </c>
      <c r="K146" s="134">
        <v>2.7303532294531681</v>
      </c>
      <c r="L146" s="134">
        <v>9.8278343541408244</v>
      </c>
    </row>
    <row r="147" spans="1:12" customFormat="1" x14ac:dyDescent="0.25">
      <c r="A147" s="88">
        <v>144</v>
      </c>
      <c r="B147" s="88">
        <v>49</v>
      </c>
      <c r="C147" s="88"/>
      <c r="D147" s="88"/>
      <c r="E147" s="134">
        <v>4</v>
      </c>
      <c r="F147" s="134">
        <v>1392.5119122557201</v>
      </c>
      <c r="G147" s="134">
        <v>38.672581894767397</v>
      </c>
      <c r="H147" s="134">
        <v>0</v>
      </c>
      <c r="I147" s="134">
        <v>-6.7199315199413396</v>
      </c>
      <c r="J147" s="134">
        <v>0.79827893930432936</v>
      </c>
      <c r="K147" s="134">
        <v>2.516973495626551</v>
      </c>
      <c r="L147" s="134">
        <v>8.4394393365191771</v>
      </c>
    </row>
    <row r="148" spans="1:12" customFormat="1" x14ac:dyDescent="0.25">
      <c r="A148" s="88">
        <v>145</v>
      </c>
      <c r="B148" s="88">
        <v>50</v>
      </c>
      <c r="C148" s="88"/>
      <c r="D148" s="88"/>
      <c r="E148" s="134">
        <v>4</v>
      </c>
      <c r="F148" s="134">
        <v>1420.9305227099201</v>
      </c>
      <c r="G148" s="134">
        <v>38.7776420320765</v>
      </c>
      <c r="H148" s="134">
        <v>0</v>
      </c>
      <c r="I148" s="134">
        <v>-6.7199315199413396</v>
      </c>
      <c r="J148" s="134">
        <v>0.91017304859319326</v>
      </c>
      <c r="K148" s="134">
        <v>2.869775622214338</v>
      </c>
      <c r="L148" s="134">
        <v>10.54548313476014</v>
      </c>
    </row>
    <row r="149" spans="1:12" customFormat="1" x14ac:dyDescent="0.25">
      <c r="A149" s="88">
        <v>146</v>
      </c>
      <c r="B149" s="88">
        <v>50</v>
      </c>
      <c r="C149" s="88"/>
      <c r="D149" s="88"/>
      <c r="E149" s="134">
        <v>4</v>
      </c>
      <c r="F149" s="134">
        <v>1420.9305227099201</v>
      </c>
      <c r="G149" s="134">
        <v>38.882702169385702</v>
      </c>
      <c r="H149" s="134">
        <v>0</v>
      </c>
      <c r="I149" s="134">
        <v>-6.7199315199413396</v>
      </c>
      <c r="J149" s="134">
        <v>0.62001244006387735</v>
      </c>
      <c r="K149" s="134">
        <v>1.9548992235214051</v>
      </c>
      <c r="L149" s="134">
        <v>4.5504878921723266</v>
      </c>
    </row>
    <row r="150" spans="1:12" customFormat="1" x14ac:dyDescent="0.25">
      <c r="A150" s="88">
        <v>147</v>
      </c>
      <c r="B150" s="88">
        <v>50</v>
      </c>
      <c r="C150" s="88"/>
      <c r="D150" s="88"/>
      <c r="E150" s="134">
        <v>4</v>
      </c>
      <c r="F150" s="134">
        <v>1420.9305227099201</v>
      </c>
      <c r="G150" s="134">
        <v>38.987762306694897</v>
      </c>
      <c r="H150" s="134">
        <v>0</v>
      </c>
      <c r="I150" s="134">
        <v>-6.7199315199413396</v>
      </c>
      <c r="J150" s="134">
        <v>0.69592071077933626</v>
      </c>
      <c r="K150" s="134">
        <v>2.1942380010872471</v>
      </c>
      <c r="L150" s="134">
        <v>6.1310670460411236</v>
      </c>
    </row>
    <row r="151" spans="1:12" customFormat="1" x14ac:dyDescent="0.25">
      <c r="A151" s="88">
        <v>148</v>
      </c>
      <c r="B151" s="88">
        <v>50</v>
      </c>
      <c r="C151" s="88"/>
      <c r="D151" s="88"/>
      <c r="E151" s="134">
        <v>4</v>
      </c>
      <c r="F151" s="134">
        <v>1420.9305227099201</v>
      </c>
      <c r="G151" s="134">
        <v>39.092822444004099</v>
      </c>
      <c r="H151" s="134">
        <v>0</v>
      </c>
      <c r="I151" s="134">
        <v>-6.7199315199413396</v>
      </c>
      <c r="J151" s="134">
        <v>0.67965940048826945</v>
      </c>
      <c r="K151" s="134">
        <v>2.142966089739514</v>
      </c>
      <c r="L151" s="134">
        <v>5.7954536599969684</v>
      </c>
    </row>
    <row r="152" spans="1:12" customFormat="1" x14ac:dyDescent="0.25">
      <c r="A152" s="88">
        <v>149</v>
      </c>
      <c r="B152" s="88">
        <v>50</v>
      </c>
      <c r="C152" s="88"/>
      <c r="D152" s="88"/>
      <c r="E152" s="134">
        <v>4</v>
      </c>
      <c r="F152" s="134">
        <v>1420.9305227099201</v>
      </c>
      <c r="G152" s="134">
        <v>39.197882581313301</v>
      </c>
      <c r="H152" s="134">
        <v>0</v>
      </c>
      <c r="I152" s="134">
        <v>-6.7199315199413396</v>
      </c>
      <c r="J152" s="134">
        <v>0.66773435314357243</v>
      </c>
      <c r="K152" s="134">
        <v>2.1053664154616838</v>
      </c>
      <c r="L152" s="134">
        <v>5.5493455183064881</v>
      </c>
    </row>
    <row r="153" spans="1:12" customFormat="1" x14ac:dyDescent="0.25">
      <c r="A153" s="88">
        <v>150</v>
      </c>
      <c r="B153" s="88">
        <v>50</v>
      </c>
      <c r="C153" s="88"/>
      <c r="D153" s="88"/>
      <c r="E153" s="134">
        <v>4</v>
      </c>
      <c r="F153" s="134">
        <v>1420.9305227099201</v>
      </c>
      <c r="G153" s="134">
        <v>39.306391198816797</v>
      </c>
      <c r="H153" s="134">
        <v>0</v>
      </c>
      <c r="I153" s="134">
        <v>-6.7199315199413396</v>
      </c>
      <c r="J153" s="134">
        <v>0.73089538064319115</v>
      </c>
      <c r="K153" s="134">
        <v>2.3045131351679822</v>
      </c>
      <c r="L153" s="134">
        <v>6.8613688783161528</v>
      </c>
    </row>
    <row r="154" spans="1:12" customFormat="1" x14ac:dyDescent="0.25">
      <c r="A154" s="88">
        <v>151</v>
      </c>
      <c r="B154" s="88">
        <v>50</v>
      </c>
      <c r="C154" s="88"/>
      <c r="D154" s="88"/>
      <c r="E154" s="134">
        <v>4</v>
      </c>
      <c r="F154" s="134">
        <v>1420.9305227099201</v>
      </c>
      <c r="G154" s="134">
        <v>39.415760353809098</v>
      </c>
      <c r="H154" s="134">
        <v>0</v>
      </c>
      <c r="I154" s="134">
        <v>-6.7199315199413396</v>
      </c>
      <c r="J154" s="134">
        <v>0.4703997825213394</v>
      </c>
      <c r="K154" s="134">
        <v>1.4831705142897831</v>
      </c>
      <c r="L154" s="134">
        <v>1.429309263637534</v>
      </c>
    </row>
    <row r="155" spans="1:12" customFormat="1" x14ac:dyDescent="0.25">
      <c r="A155" s="88">
        <v>152</v>
      </c>
      <c r="B155" s="88">
        <v>49</v>
      </c>
      <c r="C155" s="88"/>
      <c r="D155" s="88"/>
      <c r="E155" s="134">
        <v>4</v>
      </c>
      <c r="F155" s="134">
        <v>1392.5119122557201</v>
      </c>
      <c r="G155" s="134">
        <v>39.527377496074003</v>
      </c>
      <c r="H155" s="134">
        <v>0</v>
      </c>
      <c r="I155" s="134">
        <v>-6.7199315199413396</v>
      </c>
      <c r="J155" s="134">
        <v>0.37660368965300739</v>
      </c>
      <c r="K155" s="134">
        <v>1.1874314334759319</v>
      </c>
      <c r="L155" s="134">
        <v>-0.33039555812171051</v>
      </c>
    </row>
    <row r="156" spans="1:12" customFormat="1" x14ac:dyDescent="0.25">
      <c r="A156" s="88">
        <v>153</v>
      </c>
      <c r="B156" s="88">
        <v>49</v>
      </c>
      <c r="C156" s="88"/>
      <c r="D156" s="88"/>
      <c r="E156" s="134">
        <v>4</v>
      </c>
      <c r="F156" s="134">
        <v>1392.5119122557201</v>
      </c>
      <c r="G156" s="134">
        <v>39.638134100850202</v>
      </c>
      <c r="H156" s="134">
        <v>0</v>
      </c>
      <c r="I156" s="134">
        <v>-6.7199315199413396</v>
      </c>
      <c r="J156" s="134">
        <v>0.9703030646122921</v>
      </c>
      <c r="K156" s="134">
        <v>3.0593655627225571</v>
      </c>
      <c r="L156" s="134">
        <v>11.97978664460094</v>
      </c>
    </row>
    <row r="157" spans="1:12" customFormat="1" x14ac:dyDescent="0.25">
      <c r="A157" s="88">
        <v>154</v>
      </c>
      <c r="B157" s="88">
        <v>50</v>
      </c>
      <c r="C157" s="88"/>
      <c r="D157" s="88"/>
      <c r="E157" s="134">
        <v>4</v>
      </c>
      <c r="F157" s="134">
        <v>1420.9305227099201</v>
      </c>
      <c r="G157" s="134">
        <v>39.746642718353698</v>
      </c>
      <c r="H157" s="134">
        <v>0</v>
      </c>
      <c r="I157" s="134">
        <v>-6.7199315199413396</v>
      </c>
      <c r="J157" s="134">
        <v>0.69378723079152915</v>
      </c>
      <c r="K157" s="134">
        <v>2.187511138685692</v>
      </c>
      <c r="L157" s="134">
        <v>6.0998712402411304</v>
      </c>
    </row>
    <row r="158" spans="1:12" customFormat="1" x14ac:dyDescent="0.25">
      <c r="A158" s="88">
        <v>155</v>
      </c>
      <c r="B158" s="88">
        <v>49</v>
      </c>
      <c r="C158" s="88"/>
      <c r="D158" s="88"/>
      <c r="E158" s="134">
        <v>4</v>
      </c>
      <c r="F158" s="134">
        <v>1392.5119122557201</v>
      </c>
      <c r="G158" s="134">
        <v>39.856482020152903</v>
      </c>
      <c r="H158" s="134">
        <v>0</v>
      </c>
      <c r="I158" s="134">
        <v>-6.7199315199413396</v>
      </c>
      <c r="J158" s="134">
        <v>0.29338332966182851</v>
      </c>
      <c r="K158" s="134">
        <v>0.92503763842374531</v>
      </c>
      <c r="L158" s="134">
        <v>-2.083875170652234</v>
      </c>
    </row>
    <row r="159" spans="1:12" customFormat="1" x14ac:dyDescent="0.25">
      <c r="A159" s="88">
        <v>156</v>
      </c>
      <c r="B159" s="88">
        <v>48</v>
      </c>
      <c r="C159" s="88"/>
      <c r="D159" s="88"/>
      <c r="E159" s="134">
        <v>4</v>
      </c>
      <c r="F159" s="134">
        <v>1364.0933018015201</v>
      </c>
      <c r="G159" s="134">
        <v>39.968535672854003</v>
      </c>
      <c r="H159" s="134">
        <v>0</v>
      </c>
      <c r="I159" s="134">
        <v>-6.7199315199413396</v>
      </c>
      <c r="J159" s="134">
        <v>0</v>
      </c>
      <c r="K159" s="134">
        <v>0</v>
      </c>
      <c r="L159" s="134">
        <v>-4.7179474045557539</v>
      </c>
    </row>
    <row r="160" spans="1:12" customFormat="1" x14ac:dyDescent="0.25">
      <c r="A160" s="88">
        <v>157</v>
      </c>
      <c r="B160" s="88">
        <v>46</v>
      </c>
      <c r="C160" s="88"/>
      <c r="D160" s="88"/>
      <c r="E160" s="134">
        <v>4</v>
      </c>
      <c r="F160" s="134">
        <v>1307.25608089313</v>
      </c>
      <c r="G160" s="134">
        <v>40.083557822179301</v>
      </c>
      <c r="H160" s="134">
        <v>0</v>
      </c>
      <c r="I160" s="134">
        <v>-6.7199315199413396</v>
      </c>
      <c r="J160" s="134">
        <v>0</v>
      </c>
      <c r="K160" s="134">
        <v>0</v>
      </c>
      <c r="L160" s="134">
        <v>-5.4100165070791597</v>
      </c>
    </row>
    <row r="161" spans="1:12" customFormat="1" x14ac:dyDescent="0.25">
      <c r="A161" s="88">
        <v>158</v>
      </c>
      <c r="B161" s="88">
        <v>45</v>
      </c>
      <c r="C161" s="88"/>
      <c r="D161" s="88"/>
      <c r="E161" s="134">
        <v>4</v>
      </c>
      <c r="F161" s="134">
        <v>1278.83747043893</v>
      </c>
      <c r="G161" s="134">
        <v>40.197642990104903</v>
      </c>
      <c r="H161" s="134">
        <v>0</v>
      </c>
      <c r="I161" s="134">
        <v>-6.7199315199413396</v>
      </c>
      <c r="J161" s="134">
        <v>0.35486667069101269</v>
      </c>
      <c r="K161" s="134">
        <v>1.1188946126887629</v>
      </c>
      <c r="L161" s="134">
        <v>3.818675747991096E-2</v>
      </c>
    </row>
    <row r="162" spans="1:12" customFormat="1" x14ac:dyDescent="0.25">
      <c r="A162" s="88">
        <v>159</v>
      </c>
      <c r="B162" s="88">
        <v>44</v>
      </c>
      <c r="C162" s="88"/>
      <c r="D162" s="88"/>
      <c r="E162" s="134">
        <v>4</v>
      </c>
      <c r="F162" s="134">
        <v>1250.41885998473</v>
      </c>
      <c r="G162" s="134">
        <v>40.311800087060298</v>
      </c>
      <c r="H162" s="134">
        <v>0</v>
      </c>
      <c r="I162" s="134">
        <v>-6.7199315199413396</v>
      </c>
      <c r="J162" s="134">
        <v>0</v>
      </c>
      <c r="K162" s="134">
        <v>0</v>
      </c>
      <c r="L162" s="134">
        <v>-3.5833345137697612</v>
      </c>
    </row>
    <row r="163" spans="1:12" customFormat="1" x14ac:dyDescent="0.25">
      <c r="A163" s="88">
        <v>160</v>
      </c>
      <c r="B163" s="88">
        <v>42</v>
      </c>
      <c r="C163" s="88"/>
      <c r="D163" s="88"/>
      <c r="E163" s="134">
        <v>4</v>
      </c>
      <c r="F163" s="134">
        <v>1193.58163907633</v>
      </c>
      <c r="G163" s="134">
        <v>40.4248553090667</v>
      </c>
      <c r="H163" s="134">
        <v>0</v>
      </c>
      <c r="I163" s="134">
        <v>-6.7199315199413396</v>
      </c>
      <c r="J163" s="134">
        <v>0</v>
      </c>
      <c r="K163" s="134">
        <v>0</v>
      </c>
      <c r="L163" s="134">
        <v>-9.2895030221211865</v>
      </c>
    </row>
    <row r="164" spans="1:12" customFormat="1" x14ac:dyDescent="0.25">
      <c r="A164" s="88">
        <v>161</v>
      </c>
      <c r="B164" s="88">
        <v>39</v>
      </c>
      <c r="C164" s="88"/>
      <c r="D164" s="88"/>
      <c r="E164" s="134">
        <v>3</v>
      </c>
      <c r="F164" s="134">
        <v>1503.7009520074801</v>
      </c>
      <c r="G164" s="134">
        <v>40.5347381782056</v>
      </c>
      <c r="H164" s="134">
        <v>0</v>
      </c>
      <c r="I164" s="134">
        <v>-6.7199315199413396</v>
      </c>
      <c r="J164" s="134">
        <v>0</v>
      </c>
      <c r="K164" s="134">
        <v>0</v>
      </c>
      <c r="L164" s="134">
        <v>-8.5997345321149226</v>
      </c>
    </row>
    <row r="165" spans="1:12" customFormat="1" x14ac:dyDescent="0.25">
      <c r="A165" s="88">
        <v>162</v>
      </c>
      <c r="B165" s="88">
        <v>37</v>
      </c>
      <c r="C165" s="88"/>
      <c r="D165" s="88"/>
      <c r="E165" s="134">
        <v>3</v>
      </c>
      <c r="F165" s="134">
        <v>1426.58808267376</v>
      </c>
      <c r="G165" s="134">
        <v>40.646643327735603</v>
      </c>
      <c r="H165" s="134">
        <v>0</v>
      </c>
      <c r="I165" s="134">
        <v>-6.7199315199413396</v>
      </c>
      <c r="J165" s="134">
        <v>0</v>
      </c>
      <c r="K165" s="134">
        <v>0</v>
      </c>
      <c r="L165" s="134">
        <v>-6.7397827332088154</v>
      </c>
    </row>
    <row r="166" spans="1:12" customFormat="1" x14ac:dyDescent="0.25">
      <c r="A166" s="88">
        <v>163</v>
      </c>
      <c r="B166" s="88">
        <v>35</v>
      </c>
      <c r="C166" s="88"/>
      <c r="D166" s="88"/>
      <c r="E166" s="134">
        <v>3</v>
      </c>
      <c r="F166" s="134">
        <v>1349.47521334004</v>
      </c>
      <c r="G166" s="134">
        <v>40.758716808538502</v>
      </c>
      <c r="H166" s="134">
        <v>0</v>
      </c>
      <c r="I166" s="134">
        <v>-6.7199315199413396</v>
      </c>
      <c r="J166" s="134">
        <v>0.16607533521658971</v>
      </c>
      <c r="K166" s="134">
        <v>0.52363553193790735</v>
      </c>
      <c r="L166" s="134">
        <v>-2.048010332544957</v>
      </c>
    </row>
    <row r="167" spans="1:12" customFormat="1" x14ac:dyDescent="0.25">
      <c r="A167" s="88">
        <v>164</v>
      </c>
      <c r="B167" s="88">
        <v>35</v>
      </c>
      <c r="C167" s="88"/>
      <c r="D167" s="88"/>
      <c r="E167" s="134">
        <v>3</v>
      </c>
      <c r="F167" s="134">
        <v>1349.47521334004</v>
      </c>
      <c r="G167" s="134">
        <v>40.869929751852602</v>
      </c>
      <c r="H167" s="134">
        <v>0</v>
      </c>
      <c r="I167" s="134">
        <v>-6.7199315199413396</v>
      </c>
      <c r="J167" s="134">
        <v>0.54420251574634593</v>
      </c>
      <c r="K167" s="134">
        <v>1.715870532148229</v>
      </c>
      <c r="L167" s="134">
        <v>5.6285202844444218</v>
      </c>
    </row>
    <row r="168" spans="1:12" customFormat="1" x14ac:dyDescent="0.25">
      <c r="A168" s="88">
        <v>165</v>
      </c>
      <c r="B168" s="88">
        <v>35</v>
      </c>
      <c r="C168" s="88"/>
      <c r="D168" s="88"/>
      <c r="E168" s="134">
        <v>3</v>
      </c>
      <c r="F168" s="134">
        <v>1349.47521334004</v>
      </c>
      <c r="G168" s="134">
        <v>40.982003232655501</v>
      </c>
      <c r="H168" s="134">
        <v>0</v>
      </c>
      <c r="I168" s="134">
        <v>-6.7199315199413396</v>
      </c>
      <c r="J168" s="134">
        <v>0.2139963458766109</v>
      </c>
      <c r="K168" s="134">
        <v>0.67473047854895407</v>
      </c>
      <c r="L168" s="134">
        <v>-1.0596968335882191</v>
      </c>
    </row>
    <row r="169" spans="1:12" customFormat="1" x14ac:dyDescent="0.25">
      <c r="A169" s="88">
        <v>166</v>
      </c>
      <c r="B169" s="88">
        <v>34</v>
      </c>
      <c r="C169" s="88"/>
      <c r="D169" s="88"/>
      <c r="E169" s="134">
        <v>3</v>
      </c>
      <c r="F169" s="134">
        <v>1310.91877867318</v>
      </c>
      <c r="G169" s="134">
        <v>41.094972135991597</v>
      </c>
      <c r="H169" s="134">
        <v>0</v>
      </c>
      <c r="I169" s="134">
        <v>-6.7199315199413396</v>
      </c>
      <c r="J169" s="134">
        <v>0.41617331375469552</v>
      </c>
      <c r="K169" s="134">
        <v>1.312194458268555</v>
      </c>
      <c r="L169" s="134">
        <v>3.2108621178195258</v>
      </c>
    </row>
    <row r="170" spans="1:12" customFormat="1" x14ac:dyDescent="0.25">
      <c r="A170" s="88">
        <v>167</v>
      </c>
      <c r="B170" s="88">
        <v>35</v>
      </c>
      <c r="C170" s="88"/>
      <c r="D170" s="88"/>
      <c r="E170" s="134">
        <v>3</v>
      </c>
      <c r="F170" s="134">
        <v>1349.47521334004</v>
      </c>
      <c r="G170" s="134">
        <v>41.206185079305698</v>
      </c>
      <c r="H170" s="134">
        <v>0</v>
      </c>
      <c r="I170" s="134">
        <v>-6.7199315199413396</v>
      </c>
      <c r="J170" s="134">
        <v>0.61699556569795222</v>
      </c>
      <c r="K170" s="134">
        <v>1.945387018645643</v>
      </c>
      <c r="L170" s="134">
        <v>7.0820313824354821</v>
      </c>
    </row>
    <row r="171" spans="1:12" customFormat="1" x14ac:dyDescent="0.25">
      <c r="A171" s="88">
        <v>168</v>
      </c>
      <c r="B171" s="88">
        <v>35</v>
      </c>
      <c r="C171" s="88"/>
      <c r="D171" s="88"/>
      <c r="E171" s="134">
        <v>3</v>
      </c>
      <c r="F171" s="134">
        <v>1349.47521334004</v>
      </c>
      <c r="G171" s="134">
        <v>41.318733793406999</v>
      </c>
      <c r="H171" s="134">
        <v>0</v>
      </c>
      <c r="I171" s="134">
        <v>-6.7199315199413396</v>
      </c>
      <c r="J171" s="134">
        <v>0.37505410418045948</v>
      </c>
      <c r="K171" s="134">
        <v>1.182545590480989</v>
      </c>
      <c r="L171" s="134">
        <v>2.2290783722882028</v>
      </c>
    </row>
    <row r="172" spans="1:12" customFormat="1" x14ac:dyDescent="0.25">
      <c r="A172" s="88">
        <v>169</v>
      </c>
      <c r="B172" s="88">
        <v>35</v>
      </c>
      <c r="C172" s="88"/>
      <c r="D172" s="88"/>
      <c r="E172" s="134">
        <v>3</v>
      </c>
      <c r="F172" s="134">
        <v>1349.47521334004</v>
      </c>
      <c r="G172" s="134">
        <v>41.431282507508399</v>
      </c>
      <c r="H172" s="134">
        <v>0</v>
      </c>
      <c r="I172" s="134">
        <v>-6.7199315199413396</v>
      </c>
      <c r="J172" s="134">
        <v>0.43930551483902452</v>
      </c>
      <c r="K172" s="134">
        <v>1.3851302882874439</v>
      </c>
      <c r="L172" s="134">
        <v>3.528908395359899</v>
      </c>
    </row>
    <row r="173" spans="1:12" customFormat="1" x14ac:dyDescent="0.25">
      <c r="A173" s="88">
        <v>170</v>
      </c>
      <c r="B173" s="88">
        <v>35</v>
      </c>
      <c r="C173" s="88"/>
      <c r="D173" s="88"/>
      <c r="E173" s="134">
        <v>3</v>
      </c>
      <c r="F173" s="134">
        <v>1349.47521334004</v>
      </c>
      <c r="G173" s="134">
        <v>41.5438312216097</v>
      </c>
      <c r="H173" s="134">
        <v>0</v>
      </c>
      <c r="I173" s="134">
        <v>-6.7199315199413396</v>
      </c>
      <c r="J173" s="134">
        <v>0.42191928379576649</v>
      </c>
      <c r="K173" s="134">
        <v>1.330311501808052</v>
      </c>
      <c r="L173" s="134">
        <v>3.179261484312621</v>
      </c>
    </row>
    <row r="174" spans="1:12" customFormat="1" x14ac:dyDescent="0.25">
      <c r="A174" s="88">
        <v>171</v>
      </c>
      <c r="B174" s="88">
        <v>35</v>
      </c>
      <c r="C174" s="88"/>
      <c r="D174" s="88"/>
      <c r="E174" s="134">
        <v>3</v>
      </c>
      <c r="F174" s="134">
        <v>1349.47521334004</v>
      </c>
      <c r="G174" s="134">
        <v>41.656379935711101</v>
      </c>
      <c r="H174" s="134">
        <v>0</v>
      </c>
      <c r="I174" s="134">
        <v>-6.7199315199413396</v>
      </c>
      <c r="J174" s="134">
        <v>0.42661591760062462</v>
      </c>
      <c r="K174" s="134">
        <v>1.3451199881947691</v>
      </c>
      <c r="L174" s="134">
        <v>3.275092713714248</v>
      </c>
    </row>
    <row r="175" spans="1:12" customFormat="1" x14ac:dyDescent="0.25">
      <c r="A175" s="88">
        <v>172</v>
      </c>
      <c r="B175" s="88">
        <v>35</v>
      </c>
      <c r="C175" s="88"/>
      <c r="D175" s="88"/>
      <c r="E175" s="134">
        <v>3</v>
      </c>
      <c r="F175" s="134">
        <v>1349.47521334004</v>
      </c>
      <c r="G175" s="134">
        <v>41.768928649812402</v>
      </c>
      <c r="H175" s="134">
        <v>0</v>
      </c>
      <c r="I175" s="134">
        <v>-6.7199315199413396</v>
      </c>
      <c r="J175" s="134">
        <v>0.42474929088346358</v>
      </c>
      <c r="K175" s="134">
        <v>1.3392345141555611</v>
      </c>
      <c r="L175" s="134">
        <v>3.2384421158771231</v>
      </c>
    </row>
    <row r="176" spans="1:12" customFormat="1" x14ac:dyDescent="0.25">
      <c r="A176" s="88">
        <v>173</v>
      </c>
      <c r="B176" s="88">
        <v>35</v>
      </c>
      <c r="C176" s="88"/>
      <c r="D176" s="88"/>
      <c r="E176" s="134">
        <v>3</v>
      </c>
      <c r="F176" s="134">
        <v>1349.47521334004</v>
      </c>
      <c r="G176" s="134">
        <v>41.884562452164502</v>
      </c>
      <c r="H176" s="134">
        <v>0</v>
      </c>
      <c r="I176" s="134">
        <v>-6.7199315199413396</v>
      </c>
      <c r="J176" s="134">
        <v>0.42711396004201341</v>
      </c>
      <c r="K176" s="134">
        <v>1.3466903160124679</v>
      </c>
      <c r="L176" s="134">
        <v>3.2862391213672719</v>
      </c>
    </row>
    <row r="177" spans="1:12" customFormat="1" x14ac:dyDescent="0.25">
      <c r="A177" s="88">
        <v>174</v>
      </c>
      <c r="B177" s="88">
        <v>35</v>
      </c>
      <c r="C177" s="88"/>
      <c r="D177" s="88"/>
      <c r="E177" s="134">
        <v>3</v>
      </c>
      <c r="F177" s="134">
        <v>1349.47521334004</v>
      </c>
      <c r="G177" s="134">
        <v>42.000196254516602</v>
      </c>
      <c r="H177" s="134">
        <v>0</v>
      </c>
      <c r="I177" s="134">
        <v>-6.7199315199413396</v>
      </c>
      <c r="J177" s="134">
        <v>0.41926008601694081</v>
      </c>
      <c r="K177" s="134">
        <v>1.3219270512114141</v>
      </c>
      <c r="L177" s="134">
        <v>3.128728097147417</v>
      </c>
    </row>
    <row r="178" spans="1:12" customFormat="1" x14ac:dyDescent="0.25">
      <c r="A178" s="88">
        <v>175</v>
      </c>
      <c r="B178" s="88">
        <v>35</v>
      </c>
      <c r="C178" s="88"/>
      <c r="D178" s="88"/>
      <c r="E178" s="134">
        <v>3</v>
      </c>
      <c r="F178" s="134">
        <v>1349.47521334004</v>
      </c>
      <c r="G178" s="134">
        <v>42.115830056868703</v>
      </c>
      <c r="H178" s="134">
        <v>0</v>
      </c>
      <c r="I178" s="134">
        <v>-6.7199315199413396</v>
      </c>
      <c r="J178" s="134">
        <v>0.44793013872194898</v>
      </c>
      <c r="K178" s="134">
        <v>1.4123237273903051</v>
      </c>
      <c r="L178" s="134">
        <v>3.70800277043055</v>
      </c>
    </row>
    <row r="179" spans="1:12" customFormat="1" x14ac:dyDescent="0.25">
      <c r="A179" s="88">
        <v>176</v>
      </c>
      <c r="B179" s="88">
        <v>35</v>
      </c>
      <c r="C179" s="88"/>
      <c r="D179" s="88"/>
      <c r="E179" s="134">
        <v>3</v>
      </c>
      <c r="F179" s="134">
        <v>1349.47521334004</v>
      </c>
      <c r="G179" s="134">
        <v>42.231463859220803</v>
      </c>
      <c r="H179" s="134">
        <v>0</v>
      </c>
      <c r="I179" s="134">
        <v>-6.7199315199413396</v>
      </c>
      <c r="J179" s="134">
        <v>0.35296611027679869</v>
      </c>
      <c r="K179" s="134">
        <v>1.1129021457027459</v>
      </c>
      <c r="L179" s="134">
        <v>1.7886670995403451</v>
      </c>
    </row>
    <row r="180" spans="1:12" customFormat="1" x14ac:dyDescent="0.25">
      <c r="A180" s="88">
        <v>177</v>
      </c>
      <c r="B180" s="88">
        <v>34</v>
      </c>
      <c r="C180" s="88"/>
      <c r="D180" s="88"/>
      <c r="E180" s="134">
        <v>3</v>
      </c>
      <c r="F180" s="134">
        <v>1310.91877867318</v>
      </c>
      <c r="G180" s="134">
        <v>42.351209277623198</v>
      </c>
      <c r="H180" s="134">
        <v>0</v>
      </c>
      <c r="I180" s="134">
        <v>-6.7199315199413396</v>
      </c>
      <c r="J180" s="134">
        <v>0</v>
      </c>
      <c r="K180" s="134">
        <v>0</v>
      </c>
      <c r="L180" s="134">
        <v>-4.3031125920675271</v>
      </c>
    </row>
    <row r="181" spans="1:12" customFormat="1" x14ac:dyDescent="0.25">
      <c r="A181" s="88">
        <v>178</v>
      </c>
      <c r="B181" s="88">
        <v>32</v>
      </c>
      <c r="C181" s="88"/>
      <c r="D181" s="88"/>
      <c r="E181" s="134">
        <v>3</v>
      </c>
      <c r="F181" s="134">
        <v>1233.80590933947</v>
      </c>
      <c r="G181" s="134">
        <v>42.473830242744697</v>
      </c>
      <c r="H181" s="134">
        <v>0</v>
      </c>
      <c r="I181" s="134">
        <v>-6.7199315199413396</v>
      </c>
      <c r="J181" s="134">
        <v>0</v>
      </c>
      <c r="K181" s="134">
        <v>0</v>
      </c>
      <c r="L181" s="134">
        <v>-5.4134854069842282</v>
      </c>
    </row>
    <row r="182" spans="1:12" customFormat="1" x14ac:dyDescent="0.25">
      <c r="A182" s="88">
        <v>179</v>
      </c>
      <c r="B182" s="88">
        <v>30</v>
      </c>
      <c r="C182" s="88"/>
      <c r="D182" s="88"/>
      <c r="E182" s="134">
        <v>3</v>
      </c>
      <c r="F182" s="134">
        <v>1156.6930400057499</v>
      </c>
      <c r="G182" s="134">
        <v>42.578302030414697</v>
      </c>
      <c r="H182" s="134">
        <v>0</v>
      </c>
      <c r="I182" s="134">
        <v>-6.7199315199413396</v>
      </c>
      <c r="J182" s="134">
        <v>0</v>
      </c>
      <c r="K182" s="134">
        <v>0</v>
      </c>
      <c r="L182" s="134">
        <v>-7.225210629663918</v>
      </c>
    </row>
    <row r="183" spans="1:12" customFormat="1" x14ac:dyDescent="0.25">
      <c r="A183" s="88">
        <v>180</v>
      </c>
      <c r="B183" s="88">
        <v>27</v>
      </c>
      <c r="C183" s="88"/>
      <c r="D183" s="88"/>
      <c r="E183" s="134">
        <v>2</v>
      </c>
      <c r="F183" s="134">
        <v>1663.51884532125</v>
      </c>
      <c r="G183" s="134">
        <v>42.700653756905098</v>
      </c>
      <c r="H183" s="134">
        <v>0</v>
      </c>
      <c r="I183" s="134">
        <v>-6.7199315199413396</v>
      </c>
      <c r="J183" s="134">
        <v>0</v>
      </c>
      <c r="K183" s="134">
        <v>0</v>
      </c>
      <c r="L183" s="134">
        <v>-8.3540851515508141</v>
      </c>
    </row>
    <row r="184" spans="1:12" customFormat="1" x14ac:dyDescent="0.25">
      <c r="A184" s="88">
        <v>181</v>
      </c>
      <c r="B184" s="88">
        <v>24</v>
      </c>
      <c r="C184" s="88"/>
      <c r="D184" s="88"/>
      <c r="E184" s="134">
        <v>2</v>
      </c>
      <c r="F184" s="134">
        <v>1478.68341806333</v>
      </c>
      <c r="G184" s="134">
        <v>42.824917968396797</v>
      </c>
      <c r="H184" s="134">
        <v>0</v>
      </c>
      <c r="I184" s="134">
        <v>-6.7199315199413396</v>
      </c>
      <c r="J184" s="134">
        <v>0</v>
      </c>
      <c r="K184" s="134">
        <v>0</v>
      </c>
      <c r="L184" s="134">
        <v>-8.4513301320536893</v>
      </c>
    </row>
    <row r="185" spans="1:12" customFormat="1" x14ac:dyDescent="0.25">
      <c r="A185" s="88">
        <v>182</v>
      </c>
      <c r="B185" s="88">
        <v>20</v>
      </c>
      <c r="C185" s="88"/>
      <c r="D185" s="88"/>
      <c r="E185" s="134">
        <v>2</v>
      </c>
      <c r="F185" s="134">
        <v>1232.2361817194401</v>
      </c>
      <c r="G185" s="134">
        <v>42.954100402134998</v>
      </c>
      <c r="H185" s="134">
        <v>0</v>
      </c>
      <c r="I185" s="134">
        <v>-6.7199315199413396</v>
      </c>
      <c r="J185" s="134">
        <v>0</v>
      </c>
      <c r="K185" s="134">
        <v>0</v>
      </c>
      <c r="L185" s="134">
        <v>-7.0030180981795462</v>
      </c>
    </row>
    <row r="186" spans="1:12" customFormat="1" x14ac:dyDescent="0.25">
      <c r="A186" s="88">
        <v>183</v>
      </c>
      <c r="B186" s="88">
        <v>16</v>
      </c>
      <c r="C186" s="88"/>
      <c r="D186" s="88"/>
      <c r="E186" s="134">
        <v>2</v>
      </c>
      <c r="F186" s="134">
        <v>985.78894537555402</v>
      </c>
      <c r="G186" s="134">
        <v>43.035131495515202</v>
      </c>
      <c r="H186" s="134">
        <v>0</v>
      </c>
      <c r="I186" s="134">
        <v>-6.7199315199413396</v>
      </c>
      <c r="J186" s="134">
        <v>0</v>
      </c>
      <c r="K186" s="134">
        <v>0</v>
      </c>
      <c r="L186" s="134">
        <v>-5.1293944446966417</v>
      </c>
    </row>
    <row r="187" spans="1:12" customFormat="1" x14ac:dyDescent="0.25">
      <c r="A187" s="88">
        <v>184</v>
      </c>
      <c r="B187" s="88">
        <v>14</v>
      </c>
      <c r="C187" s="88"/>
      <c r="D187" s="88"/>
      <c r="E187" s="134">
        <v>1</v>
      </c>
      <c r="F187" s="134">
        <v>1667.4431643713101</v>
      </c>
      <c r="G187" s="134">
        <v>43.165002573005403</v>
      </c>
      <c r="H187" s="134">
        <v>0</v>
      </c>
      <c r="I187" s="134">
        <v>-6.7199315199413396</v>
      </c>
      <c r="J187" s="134">
        <v>8.4458174307296366E-2</v>
      </c>
      <c r="K187" s="134">
        <v>0.26629662359090539</v>
      </c>
      <c r="L187" s="134">
        <v>-1.6452316427289611</v>
      </c>
    </row>
    <row r="188" spans="1:12" customFormat="1" x14ac:dyDescent="0.25">
      <c r="A188" s="88">
        <v>185</v>
      </c>
      <c r="B188" s="88">
        <v>12</v>
      </c>
      <c r="C188" s="88"/>
      <c r="D188" s="88"/>
      <c r="E188" s="134">
        <v>1</v>
      </c>
      <c r="F188" s="134">
        <v>1429.23699803255</v>
      </c>
      <c r="G188" s="134">
        <v>43.298872112931598</v>
      </c>
      <c r="H188" s="134">
        <v>0</v>
      </c>
      <c r="I188" s="134">
        <v>-6.7199315199413396</v>
      </c>
      <c r="J188" s="134">
        <v>7.8671868262121677E-2</v>
      </c>
      <c r="K188" s="134">
        <v>0.24805240063046971</v>
      </c>
      <c r="L188" s="134">
        <v>-4.2554020665083749</v>
      </c>
    </row>
    <row r="189" spans="1:12" customFormat="1" x14ac:dyDescent="0.25">
      <c r="A189" s="88">
        <v>186</v>
      </c>
      <c r="B189" s="88">
        <v>8</v>
      </c>
      <c r="C189" s="88"/>
      <c r="D189" s="88"/>
      <c r="E189" s="134">
        <v>1</v>
      </c>
      <c r="F189" s="134">
        <v>952.82466535503397</v>
      </c>
      <c r="G189" s="134">
        <v>43.386001489611402</v>
      </c>
      <c r="H189" s="134">
        <v>0</v>
      </c>
      <c r="I189" s="134">
        <v>-6.7199315199413396</v>
      </c>
      <c r="J189" s="134">
        <v>7.8665424870252035E-2</v>
      </c>
      <c r="K189" s="134">
        <v>0.2480320846159047</v>
      </c>
      <c r="L189" s="134">
        <v>-3.1018602939627522</v>
      </c>
    </row>
    <row r="190" spans="1:12" customFormat="1" x14ac:dyDescent="0.25">
      <c r="A190" s="88">
        <v>187</v>
      </c>
      <c r="B190" s="88">
        <v>5</v>
      </c>
      <c r="C190" s="88"/>
      <c r="D190" s="88"/>
      <c r="E190" s="134">
        <v>1</v>
      </c>
      <c r="F190" s="134">
        <v>800</v>
      </c>
      <c r="G190" s="134">
        <v>43.4414898137912</v>
      </c>
      <c r="H190" s="134">
        <v>0</v>
      </c>
      <c r="I190" s="134">
        <v>-6.7199315199413396</v>
      </c>
      <c r="J190" s="134">
        <v>7.8657883463769535E-2</v>
      </c>
      <c r="K190" s="134">
        <v>0.24800830656126541</v>
      </c>
      <c r="L190" s="134">
        <v>-2.0256357704654921</v>
      </c>
    </row>
    <row r="191" spans="1:12" customFormat="1" x14ac:dyDescent="0.25">
      <c r="A191" s="88">
        <v>188</v>
      </c>
      <c r="B191" s="88">
        <v>1</v>
      </c>
      <c r="C191" s="88"/>
      <c r="D191" s="88"/>
      <c r="E191" s="134">
        <v>0</v>
      </c>
      <c r="F191" s="134">
        <v>800</v>
      </c>
      <c r="G191" s="134">
        <v>43.496978137970899</v>
      </c>
      <c r="H191" s="134">
        <v>0</v>
      </c>
      <c r="I191" s="134">
        <v>-6.7199315199413396</v>
      </c>
      <c r="J191" s="134">
        <v>7.8650344288934554E-2</v>
      </c>
      <c r="K191" s="134">
        <v>0.24798453554301059</v>
      </c>
      <c r="L191" s="134">
        <v>1.4182680790879089E-2</v>
      </c>
    </row>
    <row r="192" spans="1:12" customFormat="1" x14ac:dyDescent="0.25">
      <c r="A192" s="88">
        <v>189</v>
      </c>
      <c r="B192" s="88">
        <v>0</v>
      </c>
      <c r="C192" s="88"/>
      <c r="D192" s="88"/>
      <c r="E192" s="134">
        <v>0</v>
      </c>
      <c r="F192" s="134">
        <v>0</v>
      </c>
      <c r="G192" s="134">
        <v>43.551350197561099</v>
      </c>
      <c r="H192" s="134">
        <v>0</v>
      </c>
      <c r="I192" s="134">
        <v>-3.1029485636939911</v>
      </c>
      <c r="J192" s="134">
        <v>0</v>
      </c>
      <c r="K192" s="134">
        <v>0</v>
      </c>
      <c r="L192" s="134">
        <v>0.28020903517403922</v>
      </c>
    </row>
    <row r="193" spans="1:12" customFormat="1" x14ac:dyDescent="0.25">
      <c r="A193" s="88">
        <v>190</v>
      </c>
      <c r="B193" s="88">
        <v>0</v>
      </c>
      <c r="C193" s="88"/>
      <c r="D193" s="88"/>
      <c r="E193" s="134">
        <v>0</v>
      </c>
      <c r="F193" s="134">
        <v>0</v>
      </c>
      <c r="G193" s="134">
        <v>43.605722257151399</v>
      </c>
      <c r="H193" s="134">
        <v>0</v>
      </c>
      <c r="I193" s="134">
        <v>-3.1029485636939911</v>
      </c>
      <c r="J193" s="134">
        <v>0</v>
      </c>
      <c r="K193" s="134">
        <v>0</v>
      </c>
      <c r="L193" s="134">
        <v>0</v>
      </c>
    </row>
    <row r="194" spans="1:12" customFormat="1" x14ac:dyDescent="0.25">
      <c r="A194" s="88">
        <v>191</v>
      </c>
      <c r="B194" s="88">
        <v>0</v>
      </c>
      <c r="C194" s="88"/>
      <c r="D194" s="88"/>
      <c r="E194" s="134">
        <v>0</v>
      </c>
      <c r="F194" s="134">
        <v>0</v>
      </c>
      <c r="G194" s="134">
        <v>43.660094316741599</v>
      </c>
      <c r="H194" s="134">
        <v>0</v>
      </c>
      <c r="I194" s="134">
        <v>-3.1029485636939911</v>
      </c>
      <c r="J194" s="134">
        <v>0</v>
      </c>
      <c r="K194" s="134">
        <v>0</v>
      </c>
      <c r="L194" s="134">
        <v>0</v>
      </c>
    </row>
    <row r="195" spans="1:12" customFormat="1" x14ac:dyDescent="0.25">
      <c r="A195" s="88">
        <v>192</v>
      </c>
      <c r="B195" s="88">
        <v>0</v>
      </c>
      <c r="C195" s="88"/>
      <c r="D195" s="88"/>
      <c r="E195" s="134">
        <v>0</v>
      </c>
      <c r="F195" s="134">
        <v>0</v>
      </c>
      <c r="G195" s="134">
        <v>43.714466376331799</v>
      </c>
      <c r="H195" s="134">
        <v>0</v>
      </c>
      <c r="I195" s="134">
        <v>-3.1029485636939911</v>
      </c>
      <c r="J195" s="134">
        <v>0</v>
      </c>
      <c r="K195" s="134">
        <v>0</v>
      </c>
      <c r="L195" s="134">
        <v>0</v>
      </c>
    </row>
    <row r="196" spans="1:12" customFormat="1" x14ac:dyDescent="0.25">
      <c r="A196" s="88">
        <v>193</v>
      </c>
      <c r="B196" s="88">
        <v>0</v>
      </c>
      <c r="C196" s="88"/>
      <c r="D196" s="88"/>
      <c r="E196" s="134">
        <v>0</v>
      </c>
      <c r="F196" s="134">
        <v>0</v>
      </c>
      <c r="G196" s="134">
        <v>43.768838435922</v>
      </c>
      <c r="H196" s="134">
        <v>0</v>
      </c>
      <c r="I196" s="134">
        <v>-3.1029485636939911</v>
      </c>
      <c r="J196" s="134">
        <v>0</v>
      </c>
      <c r="K196" s="134">
        <v>0</v>
      </c>
      <c r="L196" s="134">
        <v>0</v>
      </c>
    </row>
    <row r="197" spans="1:12" customFormat="1" x14ac:dyDescent="0.25">
      <c r="A197" s="88">
        <v>194</v>
      </c>
      <c r="B197" s="88">
        <v>0</v>
      </c>
      <c r="C197" s="88"/>
      <c r="D197" s="88"/>
      <c r="E197" s="134">
        <v>0</v>
      </c>
      <c r="F197" s="134">
        <v>0</v>
      </c>
      <c r="G197" s="134">
        <v>43.823210495512299</v>
      </c>
      <c r="H197" s="134">
        <v>0</v>
      </c>
      <c r="I197" s="134">
        <v>-3.1029485636939911</v>
      </c>
      <c r="J197" s="134">
        <v>0</v>
      </c>
      <c r="K197" s="134">
        <v>0</v>
      </c>
      <c r="L197" s="134">
        <v>0</v>
      </c>
    </row>
    <row r="198" spans="1:12" customFormat="1" x14ac:dyDescent="0.25">
      <c r="A198" s="88">
        <v>195</v>
      </c>
      <c r="B198" s="88">
        <v>0</v>
      </c>
      <c r="C198" s="88"/>
      <c r="D198" s="88"/>
      <c r="E198" s="134">
        <v>0</v>
      </c>
      <c r="F198" s="134">
        <v>0</v>
      </c>
      <c r="G198" s="134">
        <v>43.877582555102499</v>
      </c>
      <c r="H198" s="134">
        <v>0</v>
      </c>
      <c r="I198" s="134">
        <v>-3.1029485636939911</v>
      </c>
      <c r="J198" s="134">
        <v>0</v>
      </c>
      <c r="K198" s="134">
        <v>0</v>
      </c>
      <c r="L198" s="134">
        <v>0</v>
      </c>
    </row>
    <row r="199" spans="1:12" customFormat="1" x14ac:dyDescent="0.25">
      <c r="A199" s="88">
        <v>196</v>
      </c>
      <c r="B199" s="88">
        <v>0</v>
      </c>
      <c r="C199" s="88"/>
      <c r="D199" s="88"/>
      <c r="E199" s="134">
        <v>0</v>
      </c>
      <c r="F199" s="134">
        <v>0</v>
      </c>
      <c r="G199" s="134">
        <v>43.9319546146927</v>
      </c>
      <c r="H199" s="134">
        <v>0</v>
      </c>
      <c r="I199" s="134">
        <v>-3.1029485636939911</v>
      </c>
      <c r="J199" s="134">
        <v>0</v>
      </c>
      <c r="K199" s="134">
        <v>0</v>
      </c>
      <c r="L199" s="134">
        <v>0</v>
      </c>
    </row>
    <row r="200" spans="1:12" customFormat="1" x14ac:dyDescent="0.25">
      <c r="A200" s="88">
        <v>197</v>
      </c>
      <c r="B200" s="88">
        <v>0</v>
      </c>
      <c r="C200" s="88"/>
      <c r="D200" s="88"/>
      <c r="E200" s="134">
        <v>0</v>
      </c>
      <c r="F200" s="134">
        <v>0</v>
      </c>
      <c r="G200" s="134">
        <v>43.9863266742829</v>
      </c>
      <c r="H200" s="134">
        <v>0</v>
      </c>
      <c r="I200" s="134">
        <v>-3.1029485636939911</v>
      </c>
      <c r="J200" s="134">
        <v>0</v>
      </c>
      <c r="K200" s="134">
        <v>0</v>
      </c>
      <c r="L200" s="134">
        <v>0</v>
      </c>
    </row>
    <row r="201" spans="1:12" customFormat="1" x14ac:dyDescent="0.25">
      <c r="A201" s="88">
        <v>198</v>
      </c>
      <c r="B201" s="88">
        <v>0</v>
      </c>
      <c r="C201" s="88"/>
      <c r="D201" s="88"/>
      <c r="E201" s="134">
        <v>0</v>
      </c>
      <c r="F201" s="134">
        <v>0</v>
      </c>
      <c r="G201" s="134">
        <v>44.0406987338731</v>
      </c>
      <c r="H201" s="134">
        <v>0</v>
      </c>
      <c r="I201" s="134">
        <v>-3.1029485636939911</v>
      </c>
      <c r="J201" s="134">
        <v>0</v>
      </c>
      <c r="K201" s="134">
        <v>0</v>
      </c>
      <c r="L201" s="134">
        <v>0</v>
      </c>
    </row>
    <row r="202" spans="1:12" customFormat="1" x14ac:dyDescent="0.25">
      <c r="A202" s="88">
        <v>199</v>
      </c>
      <c r="B202" s="88">
        <v>0</v>
      </c>
      <c r="C202" s="88"/>
      <c r="D202" s="88"/>
      <c r="E202" s="134">
        <v>0</v>
      </c>
      <c r="F202" s="134">
        <v>0</v>
      </c>
      <c r="G202" s="134">
        <v>44.0950707934634</v>
      </c>
      <c r="H202" s="134">
        <v>0</v>
      </c>
      <c r="I202" s="134">
        <v>-3.1029485636939911</v>
      </c>
      <c r="J202" s="134">
        <v>0</v>
      </c>
      <c r="K202" s="134">
        <v>0</v>
      </c>
      <c r="L202" s="134">
        <v>0</v>
      </c>
    </row>
    <row r="203" spans="1:12" customFormat="1" x14ac:dyDescent="0.25">
      <c r="A203" s="88">
        <v>200</v>
      </c>
      <c r="B203" s="88">
        <v>0</v>
      </c>
      <c r="C203" s="88"/>
      <c r="D203" s="88"/>
      <c r="E203" s="134">
        <v>0</v>
      </c>
      <c r="F203" s="134">
        <v>0</v>
      </c>
      <c r="G203" s="134">
        <v>44.1494428530536</v>
      </c>
      <c r="H203" s="134">
        <v>0</v>
      </c>
      <c r="I203" s="134">
        <v>-3.1029485636939911</v>
      </c>
      <c r="J203" s="134">
        <v>0</v>
      </c>
      <c r="K203" s="134">
        <v>0</v>
      </c>
      <c r="L203" s="134">
        <v>0</v>
      </c>
    </row>
    <row r="204" spans="1:12" customFormat="1" x14ac:dyDescent="0.25">
      <c r="A204" s="88">
        <v>201</v>
      </c>
      <c r="B204" s="88">
        <v>0</v>
      </c>
      <c r="C204" s="88"/>
      <c r="D204" s="88"/>
      <c r="E204" s="134">
        <v>0</v>
      </c>
      <c r="F204" s="134">
        <v>0</v>
      </c>
      <c r="G204" s="134">
        <v>44.2038149126438</v>
      </c>
      <c r="H204" s="134">
        <v>0</v>
      </c>
      <c r="I204" s="134">
        <v>-3.1029485636939911</v>
      </c>
      <c r="J204" s="134">
        <v>0</v>
      </c>
      <c r="K204" s="134">
        <v>0</v>
      </c>
      <c r="L204" s="134">
        <v>0</v>
      </c>
    </row>
    <row r="205" spans="1:12" customFormat="1" x14ac:dyDescent="0.25">
      <c r="A205" s="88">
        <v>202</v>
      </c>
      <c r="B205" s="88">
        <v>0</v>
      </c>
      <c r="C205" s="88"/>
      <c r="D205" s="88"/>
      <c r="E205" s="134">
        <v>0</v>
      </c>
      <c r="F205" s="134">
        <v>0</v>
      </c>
      <c r="G205" s="134">
        <v>44.258186972234</v>
      </c>
      <c r="H205" s="134">
        <v>0</v>
      </c>
      <c r="I205" s="134">
        <v>-3.1029485636939911</v>
      </c>
      <c r="J205" s="134">
        <v>0</v>
      </c>
      <c r="K205" s="134">
        <v>0</v>
      </c>
      <c r="L205" s="134">
        <v>0</v>
      </c>
    </row>
    <row r="206" spans="1:12" customFormat="1" x14ac:dyDescent="0.25">
      <c r="A206" s="88">
        <v>203</v>
      </c>
      <c r="B206" s="88">
        <v>0</v>
      </c>
      <c r="C206" s="88"/>
      <c r="D206" s="88"/>
      <c r="E206" s="134">
        <v>0</v>
      </c>
      <c r="F206" s="134">
        <v>0</v>
      </c>
      <c r="G206" s="134">
        <v>44.3125590318243</v>
      </c>
      <c r="H206" s="134">
        <v>0</v>
      </c>
      <c r="I206" s="134">
        <v>-3.1029485636939911</v>
      </c>
      <c r="J206" s="134">
        <v>0</v>
      </c>
      <c r="K206" s="134">
        <v>0</v>
      </c>
      <c r="L206" s="134">
        <v>0</v>
      </c>
    </row>
    <row r="207" spans="1:12" customFormat="1" x14ac:dyDescent="0.25">
      <c r="A207" s="88">
        <v>204</v>
      </c>
      <c r="B207" s="88">
        <v>0</v>
      </c>
      <c r="C207" s="88"/>
      <c r="D207" s="88"/>
      <c r="E207" s="134">
        <v>0</v>
      </c>
      <c r="F207" s="134">
        <v>0</v>
      </c>
      <c r="G207" s="134">
        <v>44.3669310914145</v>
      </c>
      <c r="H207" s="134">
        <v>0</v>
      </c>
      <c r="I207" s="134">
        <v>-3.1029485636939911</v>
      </c>
      <c r="J207" s="134">
        <v>0</v>
      </c>
      <c r="K207" s="134">
        <v>0</v>
      </c>
      <c r="L207" s="134">
        <v>0</v>
      </c>
    </row>
    <row r="208" spans="1:12" customFormat="1" x14ac:dyDescent="0.25">
      <c r="A208" s="88">
        <v>205</v>
      </c>
      <c r="B208" s="88">
        <v>0</v>
      </c>
      <c r="C208" s="88"/>
      <c r="D208" s="88"/>
      <c r="E208" s="134">
        <v>0</v>
      </c>
      <c r="F208" s="134">
        <v>0</v>
      </c>
      <c r="G208" s="134">
        <v>44.4213031510047</v>
      </c>
      <c r="H208" s="134">
        <v>0</v>
      </c>
      <c r="I208" s="134">
        <v>-3.1029485636939911</v>
      </c>
      <c r="J208" s="134">
        <v>0</v>
      </c>
      <c r="K208" s="134">
        <v>0</v>
      </c>
      <c r="L208" s="134">
        <v>0.28020903517403922</v>
      </c>
    </row>
    <row r="209" spans="1:12" customFormat="1" x14ac:dyDescent="0.25">
      <c r="A209" s="88">
        <v>206</v>
      </c>
      <c r="B209" s="88">
        <v>0</v>
      </c>
      <c r="C209" s="88"/>
      <c r="D209" s="88"/>
      <c r="E209" s="134">
        <v>1</v>
      </c>
      <c r="F209" s="134">
        <v>0</v>
      </c>
      <c r="G209" s="134">
        <v>44.4756752105949</v>
      </c>
      <c r="H209" s="134">
        <v>0</v>
      </c>
      <c r="I209" s="134">
        <v>-6.7199315199413396</v>
      </c>
      <c r="J209" s="134">
        <v>7.8533031996392347E-2</v>
      </c>
      <c r="K209" s="134">
        <v>0.24761464988462509</v>
      </c>
      <c r="L209" s="134">
        <v>0.32209693722190308</v>
      </c>
    </row>
    <row r="210" spans="1:12" customFormat="1" x14ac:dyDescent="0.25">
      <c r="A210" s="88">
        <v>207</v>
      </c>
      <c r="B210" s="88">
        <v>2</v>
      </c>
      <c r="C210" s="88"/>
      <c r="D210" s="88"/>
      <c r="E210" s="134">
        <v>1</v>
      </c>
      <c r="F210" s="134">
        <v>800</v>
      </c>
      <c r="G210" s="134">
        <v>44.530047270185101</v>
      </c>
      <c r="H210" s="134">
        <v>0</v>
      </c>
      <c r="I210" s="134">
        <v>-6.7199315199413396</v>
      </c>
      <c r="J210" s="134">
        <v>7.8526513970542111E-2</v>
      </c>
      <c r="K210" s="134">
        <v>0.24759409854911929</v>
      </c>
      <c r="L210" s="134">
        <v>0.98161256435387412</v>
      </c>
    </row>
    <row r="211" spans="1:12" customFormat="1" x14ac:dyDescent="0.25">
      <c r="A211" s="88">
        <v>208</v>
      </c>
      <c r="B211" s="88">
        <v>5</v>
      </c>
      <c r="C211" s="88"/>
      <c r="D211" s="88"/>
      <c r="E211" s="134">
        <v>1</v>
      </c>
      <c r="F211" s="134">
        <v>800</v>
      </c>
      <c r="G211" s="134">
        <v>44.5844193297754</v>
      </c>
      <c r="H211" s="134">
        <v>0</v>
      </c>
      <c r="I211" s="134">
        <v>-6.7199315199413396</v>
      </c>
      <c r="J211" s="134">
        <v>7.8525092468869948E-2</v>
      </c>
      <c r="K211" s="134">
        <v>0.24758961655434689</v>
      </c>
      <c r="L211" s="134">
        <v>3.2436055542222668</v>
      </c>
    </row>
    <row r="212" spans="1:12" customFormat="1" x14ac:dyDescent="0.25">
      <c r="A212" s="88">
        <v>209</v>
      </c>
      <c r="B212" s="88">
        <v>9</v>
      </c>
      <c r="C212" s="88"/>
      <c r="D212" s="88"/>
      <c r="E212" s="134">
        <v>1</v>
      </c>
      <c r="F212" s="134">
        <v>1071.9277485244099</v>
      </c>
      <c r="G212" s="134">
        <v>44.684720732290103</v>
      </c>
      <c r="H212" s="134">
        <v>0</v>
      </c>
      <c r="I212" s="134">
        <v>-6.7199315199413396</v>
      </c>
      <c r="J212" s="134">
        <v>0.5025381254628577</v>
      </c>
      <c r="K212" s="134">
        <v>1.58450270958439</v>
      </c>
      <c r="L212" s="134">
        <v>5.7753844298306651</v>
      </c>
    </row>
    <row r="213" spans="1:12" customFormat="1" x14ac:dyDescent="0.25">
      <c r="A213" s="88">
        <v>210</v>
      </c>
      <c r="B213" s="88">
        <v>12</v>
      </c>
      <c r="C213" s="88"/>
      <c r="D213" s="88"/>
      <c r="E213" s="134">
        <v>1</v>
      </c>
      <c r="F213" s="134">
        <v>1429.23699803255</v>
      </c>
      <c r="G213" s="134">
        <v>44.817657805697799</v>
      </c>
      <c r="H213" s="134">
        <v>0</v>
      </c>
      <c r="I213" s="134">
        <v>-6.7199315199413396</v>
      </c>
      <c r="J213" s="134">
        <v>0.64350967251043922</v>
      </c>
      <c r="K213" s="134">
        <v>2.0289859974254152</v>
      </c>
      <c r="L213" s="134">
        <v>7.3540042731059856</v>
      </c>
    </row>
    <row r="214" spans="1:12" customFormat="1" x14ac:dyDescent="0.25">
      <c r="A214" s="88">
        <v>211</v>
      </c>
      <c r="B214" s="88">
        <v>15</v>
      </c>
      <c r="C214" s="88"/>
      <c r="D214" s="88"/>
      <c r="E214" s="134">
        <v>2</v>
      </c>
      <c r="F214" s="134">
        <v>924.17713628958199</v>
      </c>
      <c r="G214" s="134">
        <v>44.891610672065902</v>
      </c>
      <c r="H214" s="134">
        <v>0</v>
      </c>
      <c r="I214" s="134">
        <v>-6.7199315199413396</v>
      </c>
      <c r="J214" s="134">
        <v>0.63337680446694855</v>
      </c>
      <c r="K214" s="134">
        <v>1.997037064484289</v>
      </c>
      <c r="L214" s="134">
        <v>5.6301677472065244</v>
      </c>
    </row>
    <row r="215" spans="1:12" customFormat="1" x14ac:dyDescent="0.25">
      <c r="A215" s="88">
        <v>212</v>
      </c>
      <c r="B215" s="88">
        <v>15</v>
      </c>
      <c r="C215" s="88"/>
      <c r="D215" s="88"/>
      <c r="E215" s="134">
        <v>2</v>
      </c>
      <c r="F215" s="134">
        <v>924.17713628958199</v>
      </c>
      <c r="G215" s="134">
        <v>44.966679803023602</v>
      </c>
      <c r="H215" s="134">
        <v>0</v>
      </c>
      <c r="I215" s="134">
        <v>-6.7199315199413396</v>
      </c>
      <c r="J215" s="134">
        <v>0.37299746957228119</v>
      </c>
      <c r="K215" s="134">
        <v>1.1760610215614029</v>
      </c>
      <c r="L215" s="134">
        <v>0.21156724413506309</v>
      </c>
    </row>
    <row r="216" spans="1:12" customFormat="1" x14ac:dyDescent="0.25">
      <c r="A216" s="88">
        <v>213</v>
      </c>
      <c r="B216" s="88">
        <v>15</v>
      </c>
      <c r="C216" s="88"/>
      <c r="D216" s="88"/>
      <c r="E216" s="134">
        <v>2</v>
      </c>
      <c r="F216" s="134">
        <v>924.17713628958199</v>
      </c>
      <c r="G216" s="134">
        <v>45.040632669391698</v>
      </c>
      <c r="H216" s="134">
        <v>0</v>
      </c>
      <c r="I216" s="134">
        <v>-6.7199315199413396</v>
      </c>
      <c r="J216" s="134">
        <v>0.48722597649296528</v>
      </c>
      <c r="K216" s="134">
        <v>1.53622350388232</v>
      </c>
      <c r="L216" s="134">
        <v>2.6017715750471102</v>
      </c>
    </row>
    <row r="217" spans="1:12" customFormat="1" x14ac:dyDescent="0.25">
      <c r="A217" s="88">
        <v>214</v>
      </c>
      <c r="B217" s="88">
        <v>15</v>
      </c>
      <c r="C217" s="88"/>
      <c r="D217" s="88"/>
      <c r="E217" s="134">
        <v>2</v>
      </c>
      <c r="F217" s="134">
        <v>924.17713628958199</v>
      </c>
      <c r="G217" s="134">
        <v>45.1145855357599</v>
      </c>
      <c r="H217" s="134">
        <v>0</v>
      </c>
      <c r="I217" s="134">
        <v>-6.7199315199413396</v>
      </c>
      <c r="J217" s="134">
        <v>0.47999089985467108</v>
      </c>
      <c r="K217" s="134">
        <v>1.5134113072417781</v>
      </c>
      <c r="L217" s="134">
        <v>2.4526949251907819</v>
      </c>
    </row>
    <row r="218" spans="1:12" customFormat="1" x14ac:dyDescent="0.25">
      <c r="A218" s="88">
        <v>215</v>
      </c>
      <c r="B218" s="88">
        <v>15</v>
      </c>
      <c r="C218" s="88"/>
      <c r="D218" s="88"/>
      <c r="E218" s="134">
        <v>2</v>
      </c>
      <c r="F218" s="134">
        <v>924.17713628958199</v>
      </c>
      <c r="G218" s="134">
        <v>45.188538402128003</v>
      </c>
      <c r="H218" s="134">
        <v>0</v>
      </c>
      <c r="I218" s="134">
        <v>-6.7199315199413396</v>
      </c>
      <c r="J218" s="134">
        <v>0.45853560702103391</v>
      </c>
      <c r="K218" s="134">
        <v>1.44576276893732</v>
      </c>
      <c r="L218" s="134">
        <v>2.0066263569656888</v>
      </c>
    </row>
    <row r="219" spans="1:12" customFormat="1" x14ac:dyDescent="0.25">
      <c r="A219" s="88">
        <v>216</v>
      </c>
      <c r="B219" s="88">
        <v>15</v>
      </c>
      <c r="C219" s="88"/>
      <c r="D219" s="88"/>
      <c r="E219" s="134">
        <v>2</v>
      </c>
      <c r="F219" s="134">
        <v>924.17713628958199</v>
      </c>
      <c r="G219" s="134">
        <v>45.262491268496198</v>
      </c>
      <c r="H219" s="134">
        <v>0</v>
      </c>
      <c r="I219" s="134">
        <v>-6.7199315199413396</v>
      </c>
      <c r="J219" s="134">
        <v>0.55152360471772599</v>
      </c>
      <c r="K219" s="134">
        <v>1.73895392567499</v>
      </c>
      <c r="L219" s="134">
        <v>3.943838954381417</v>
      </c>
    </row>
    <row r="220" spans="1:12" customFormat="1" x14ac:dyDescent="0.25">
      <c r="A220" s="88">
        <v>217</v>
      </c>
      <c r="B220" s="88">
        <v>16</v>
      </c>
      <c r="C220" s="88"/>
      <c r="D220" s="88"/>
      <c r="E220" s="134">
        <v>2</v>
      </c>
      <c r="F220" s="134">
        <v>985.78894537555402</v>
      </c>
      <c r="G220" s="134">
        <v>45.345266439757602</v>
      </c>
      <c r="H220" s="134">
        <v>0</v>
      </c>
      <c r="I220" s="134">
        <v>-6.7199315199413396</v>
      </c>
      <c r="J220" s="134">
        <v>0.53819646359407569</v>
      </c>
      <c r="K220" s="134">
        <v>1.6969334497121209</v>
      </c>
      <c r="L220" s="134">
        <v>3.0573592494175599</v>
      </c>
    </row>
    <row r="221" spans="1:12" customFormat="1" x14ac:dyDescent="0.25">
      <c r="A221" s="88">
        <v>218</v>
      </c>
      <c r="B221" s="88">
        <v>15</v>
      </c>
      <c r="C221" s="88"/>
      <c r="D221" s="88"/>
      <c r="E221" s="134">
        <v>2</v>
      </c>
      <c r="F221" s="134">
        <v>924.17713628958199</v>
      </c>
      <c r="G221" s="134">
        <v>45.420335570715302</v>
      </c>
      <c r="H221" s="134">
        <v>0</v>
      </c>
      <c r="I221" s="134">
        <v>-6.7199315199413396</v>
      </c>
      <c r="J221" s="134">
        <v>0.27061265562029979</v>
      </c>
      <c r="K221" s="134">
        <v>0.85324170317080539</v>
      </c>
      <c r="L221" s="134">
        <v>-1.9324355128698201</v>
      </c>
    </row>
    <row r="222" spans="1:12" customFormat="1" x14ac:dyDescent="0.25">
      <c r="A222" s="88">
        <v>219</v>
      </c>
      <c r="B222" s="88">
        <v>13</v>
      </c>
      <c r="C222" s="88"/>
      <c r="D222" s="88"/>
      <c r="E222" s="134">
        <v>1</v>
      </c>
      <c r="F222" s="134">
        <v>1548.3400812019299</v>
      </c>
      <c r="G222" s="134">
        <v>45.553648653348397</v>
      </c>
      <c r="H222" s="134">
        <v>0</v>
      </c>
      <c r="I222" s="134">
        <v>-6.7199315199413396</v>
      </c>
      <c r="J222" s="134">
        <v>0</v>
      </c>
      <c r="K222" s="134">
        <v>0</v>
      </c>
      <c r="L222" s="134">
        <v>-3.9130232317561342</v>
      </c>
    </row>
    <row r="223" spans="1:12" customFormat="1" x14ac:dyDescent="0.25">
      <c r="A223" s="88">
        <v>220</v>
      </c>
      <c r="B223" s="88">
        <v>10</v>
      </c>
      <c r="C223" s="88"/>
      <c r="D223" s="88"/>
      <c r="E223" s="134">
        <v>1</v>
      </c>
      <c r="F223" s="134">
        <v>1191.0308316937901</v>
      </c>
      <c r="G223" s="134">
        <v>45.688754877961998</v>
      </c>
      <c r="H223" s="134">
        <v>0</v>
      </c>
      <c r="I223" s="134">
        <v>-6.7199315199413396</v>
      </c>
      <c r="J223" s="134">
        <v>0.1672651058006295</v>
      </c>
      <c r="K223" s="134">
        <v>0.52738687858938471</v>
      </c>
      <c r="L223" s="134">
        <v>-1.294880094084546</v>
      </c>
    </row>
    <row r="224" spans="1:12" customFormat="1" x14ac:dyDescent="0.25">
      <c r="A224" s="88">
        <v>221</v>
      </c>
      <c r="B224" s="88">
        <v>9</v>
      </c>
      <c r="C224" s="88"/>
      <c r="D224" s="88"/>
      <c r="E224" s="134">
        <v>1</v>
      </c>
      <c r="F224" s="134">
        <v>1071.9277485244099</v>
      </c>
      <c r="G224" s="134">
        <v>45.790172545066298</v>
      </c>
      <c r="H224" s="134">
        <v>0</v>
      </c>
      <c r="I224" s="134">
        <v>-6.7199315199413396</v>
      </c>
      <c r="J224" s="134">
        <v>8.5179900590563087E-2</v>
      </c>
      <c r="K224" s="134">
        <v>0.26857222656204538</v>
      </c>
      <c r="L224" s="134">
        <v>-2.4600593513187752</v>
      </c>
    </row>
    <row r="225" spans="1:12" customFormat="1" x14ac:dyDescent="0.25">
      <c r="A225" s="88">
        <v>222</v>
      </c>
      <c r="B225" s="88">
        <v>4</v>
      </c>
      <c r="C225" s="88"/>
      <c r="D225" s="88"/>
      <c r="E225" s="134">
        <v>1</v>
      </c>
      <c r="F225" s="134">
        <v>800</v>
      </c>
      <c r="G225" s="134">
        <v>45.845660869246103</v>
      </c>
      <c r="H225" s="134">
        <v>0</v>
      </c>
      <c r="I225" s="134">
        <v>-6.7199315199413396</v>
      </c>
      <c r="J225" s="134">
        <v>7.8328989419345393E-2</v>
      </c>
      <c r="K225" s="134">
        <v>0.246971303639196</v>
      </c>
      <c r="L225" s="134">
        <v>-2.5955918714631721</v>
      </c>
    </row>
    <row r="226" spans="1:12" customFormat="1" x14ac:dyDescent="0.25">
      <c r="A226" s="88">
        <v>223</v>
      </c>
      <c r="B226" s="88">
        <v>0</v>
      </c>
      <c r="C226" s="88"/>
      <c r="D226" s="88"/>
      <c r="E226" s="134">
        <v>0</v>
      </c>
      <c r="F226" s="134">
        <v>0</v>
      </c>
      <c r="G226" s="134">
        <v>45.900032928836303</v>
      </c>
      <c r="H226" s="134">
        <v>0</v>
      </c>
      <c r="I226" s="134">
        <v>-6.7199315199413396</v>
      </c>
      <c r="J226" s="134">
        <v>7.8321303926269126E-2</v>
      </c>
      <c r="K226" s="134">
        <v>0.24694707127952659</v>
      </c>
      <c r="L226" s="134">
        <v>4.1887902047863898E-2</v>
      </c>
    </row>
    <row r="227" spans="1:12" customFormat="1" x14ac:dyDescent="0.25">
      <c r="A227" s="88">
        <v>224</v>
      </c>
      <c r="B227" s="88">
        <v>0</v>
      </c>
      <c r="C227" s="88"/>
      <c r="D227" s="88"/>
      <c r="E227" s="134">
        <v>0</v>
      </c>
      <c r="F227" s="134">
        <v>0</v>
      </c>
      <c r="G227" s="134">
        <v>45.954404988426496</v>
      </c>
      <c r="H227" s="134">
        <v>0</v>
      </c>
      <c r="I227" s="134">
        <v>-6.7199315199413396</v>
      </c>
      <c r="J227" s="134">
        <v>7.8314624793634546E-2</v>
      </c>
      <c r="K227" s="134">
        <v>0.2469260119743297</v>
      </c>
      <c r="L227" s="134">
        <v>4.1887902047863898E-2</v>
      </c>
    </row>
    <row r="228" spans="1:12" customFormat="1" x14ac:dyDescent="0.25">
      <c r="A228" s="88">
        <v>225</v>
      </c>
      <c r="B228" s="88">
        <v>0</v>
      </c>
      <c r="C228" s="88"/>
      <c r="D228" s="88"/>
      <c r="E228" s="134">
        <v>0</v>
      </c>
      <c r="F228" s="134">
        <v>0</v>
      </c>
      <c r="G228" s="134">
        <v>46.007666766943302</v>
      </c>
      <c r="H228" s="134">
        <v>0</v>
      </c>
      <c r="I228" s="134">
        <v>-6.7199315199413396</v>
      </c>
      <c r="J228" s="134">
        <v>7.8306129362089208E-2</v>
      </c>
      <c r="K228" s="134">
        <v>0.24689922587866731</v>
      </c>
      <c r="L228" s="134">
        <v>0.32209693722190308</v>
      </c>
    </row>
    <row r="229" spans="1:12" customFormat="1" x14ac:dyDescent="0.25">
      <c r="A229" s="88">
        <v>226</v>
      </c>
      <c r="B229" s="88">
        <v>0</v>
      </c>
      <c r="C229" s="88"/>
      <c r="D229" s="88"/>
      <c r="E229" s="134">
        <v>0</v>
      </c>
      <c r="F229" s="134">
        <v>0</v>
      </c>
      <c r="G229" s="134">
        <v>46.060928545460101</v>
      </c>
      <c r="H229" s="134">
        <v>0</v>
      </c>
      <c r="I229" s="134">
        <v>-3.1029485636939911</v>
      </c>
      <c r="J229" s="134">
        <v>0</v>
      </c>
      <c r="K229" s="134">
        <v>0</v>
      </c>
      <c r="L229" s="134">
        <v>0.28020903517403922</v>
      </c>
    </row>
    <row r="230" spans="1:12" customFormat="1" x14ac:dyDescent="0.25">
      <c r="A230" s="88">
        <v>227</v>
      </c>
      <c r="B230" s="88">
        <v>0</v>
      </c>
      <c r="C230" s="88"/>
      <c r="D230" s="88"/>
      <c r="E230" s="134">
        <v>0</v>
      </c>
      <c r="F230" s="134">
        <v>0</v>
      </c>
      <c r="G230" s="134">
        <v>46.113171444264097</v>
      </c>
      <c r="H230" s="134">
        <v>0</v>
      </c>
      <c r="I230" s="134">
        <v>-3.1029485636939911</v>
      </c>
      <c r="J230" s="134">
        <v>0</v>
      </c>
      <c r="K230" s="134">
        <v>0</v>
      </c>
      <c r="L230" s="134">
        <v>0</v>
      </c>
    </row>
    <row r="231" spans="1:12" customFormat="1" x14ac:dyDescent="0.25">
      <c r="A231" s="88">
        <v>228</v>
      </c>
      <c r="B231" s="88">
        <v>0</v>
      </c>
      <c r="C231" s="88"/>
      <c r="D231" s="88"/>
      <c r="E231" s="134">
        <v>0</v>
      </c>
      <c r="F231" s="134">
        <v>0</v>
      </c>
      <c r="G231" s="134">
        <v>46.1654143430681</v>
      </c>
      <c r="H231" s="134">
        <v>0</v>
      </c>
      <c r="I231" s="134">
        <v>-3.1029485636939911</v>
      </c>
      <c r="J231" s="134">
        <v>0</v>
      </c>
      <c r="K231" s="134">
        <v>0</v>
      </c>
      <c r="L231" s="134">
        <v>0</v>
      </c>
    </row>
    <row r="232" spans="1:12" customFormat="1" x14ac:dyDescent="0.25">
      <c r="A232" s="88">
        <v>229</v>
      </c>
      <c r="B232" s="88">
        <v>0</v>
      </c>
      <c r="C232" s="88"/>
      <c r="D232" s="88"/>
      <c r="E232" s="134">
        <v>0</v>
      </c>
      <c r="F232" s="134">
        <v>0</v>
      </c>
      <c r="G232" s="134">
        <v>46.213098885609597</v>
      </c>
      <c r="H232" s="134">
        <v>0</v>
      </c>
      <c r="I232" s="134">
        <v>-3.1029485636939911</v>
      </c>
      <c r="J232" s="134">
        <v>0</v>
      </c>
      <c r="K232" s="134">
        <v>0</v>
      </c>
      <c r="L232" s="134">
        <v>0</v>
      </c>
    </row>
    <row r="233" spans="1:12" customFormat="1" x14ac:dyDescent="0.25">
      <c r="A233" s="88">
        <v>230</v>
      </c>
      <c r="B233" s="88">
        <v>0</v>
      </c>
      <c r="C233" s="88"/>
      <c r="D233" s="88"/>
      <c r="E233" s="134">
        <v>0</v>
      </c>
      <c r="F233" s="134">
        <v>0</v>
      </c>
      <c r="G233" s="134">
        <v>46.2607834281511</v>
      </c>
      <c r="H233" s="134">
        <v>0</v>
      </c>
      <c r="I233" s="134">
        <v>-3.1029485636939911</v>
      </c>
      <c r="J233" s="134">
        <v>0</v>
      </c>
      <c r="K233" s="134">
        <v>0</v>
      </c>
      <c r="L233" s="134">
        <v>0</v>
      </c>
    </row>
    <row r="234" spans="1:12" customFormat="1" x14ac:dyDescent="0.25">
      <c r="A234" s="88">
        <v>231</v>
      </c>
      <c r="B234" s="88">
        <v>0</v>
      </c>
      <c r="C234" s="88"/>
      <c r="D234" s="88"/>
      <c r="E234" s="134">
        <v>0</v>
      </c>
      <c r="F234" s="134">
        <v>0</v>
      </c>
      <c r="G234" s="134">
        <v>46.308467970692597</v>
      </c>
      <c r="H234" s="134">
        <v>0</v>
      </c>
      <c r="I234" s="134">
        <v>-3.1029485636939911</v>
      </c>
      <c r="J234" s="134">
        <v>0</v>
      </c>
      <c r="K234" s="134">
        <v>0</v>
      </c>
      <c r="L234" s="134">
        <v>0</v>
      </c>
    </row>
    <row r="235" spans="1:12" customFormat="1" x14ac:dyDescent="0.25">
      <c r="A235" s="88">
        <v>232</v>
      </c>
      <c r="B235" s="88">
        <v>0</v>
      </c>
      <c r="C235" s="88"/>
      <c r="D235" s="88"/>
      <c r="E235" s="134">
        <v>0</v>
      </c>
      <c r="F235" s="134">
        <v>0</v>
      </c>
      <c r="G235" s="134">
        <v>46.3561525132341</v>
      </c>
      <c r="H235" s="134">
        <v>0</v>
      </c>
      <c r="I235" s="134">
        <v>-3.1029485636939911</v>
      </c>
      <c r="J235" s="134">
        <v>0</v>
      </c>
      <c r="K235" s="134">
        <v>0</v>
      </c>
      <c r="L235" s="134">
        <v>0</v>
      </c>
    </row>
    <row r="236" spans="1:12" customFormat="1" x14ac:dyDescent="0.25">
      <c r="A236" s="88">
        <v>233</v>
      </c>
      <c r="B236" s="88">
        <v>0</v>
      </c>
      <c r="C236" s="88"/>
      <c r="D236" s="88"/>
      <c r="E236" s="134">
        <v>0</v>
      </c>
      <c r="F236" s="134">
        <v>0</v>
      </c>
      <c r="G236" s="134">
        <v>46.403837055775597</v>
      </c>
      <c r="H236" s="134">
        <v>0</v>
      </c>
      <c r="I236" s="134">
        <v>-3.1029485636939911</v>
      </c>
      <c r="J236" s="134">
        <v>0</v>
      </c>
      <c r="K236" s="134">
        <v>0</v>
      </c>
      <c r="L236" s="134">
        <v>0</v>
      </c>
    </row>
    <row r="237" spans="1:12" customFormat="1" x14ac:dyDescent="0.25">
      <c r="A237" s="88">
        <v>234</v>
      </c>
      <c r="B237" s="88">
        <v>0</v>
      </c>
      <c r="C237" s="88"/>
      <c r="D237" s="88"/>
      <c r="E237" s="134">
        <v>0</v>
      </c>
      <c r="F237" s="134">
        <v>0</v>
      </c>
      <c r="G237" s="134">
        <v>46.4515215983172</v>
      </c>
      <c r="H237" s="134">
        <v>0</v>
      </c>
      <c r="I237" s="134">
        <v>-3.1029485636939911</v>
      </c>
      <c r="J237" s="134">
        <v>0</v>
      </c>
      <c r="K237" s="134">
        <v>0</v>
      </c>
      <c r="L237" s="134">
        <v>0</v>
      </c>
    </row>
    <row r="238" spans="1:12" customFormat="1" x14ac:dyDescent="0.25">
      <c r="A238" s="88">
        <v>235</v>
      </c>
      <c r="B238" s="88">
        <v>0</v>
      </c>
      <c r="C238" s="88"/>
      <c r="D238" s="88"/>
      <c r="E238" s="134">
        <v>0</v>
      </c>
      <c r="F238" s="134">
        <v>0</v>
      </c>
      <c r="G238" s="134">
        <v>46.499206140858703</v>
      </c>
      <c r="H238" s="134">
        <v>0</v>
      </c>
      <c r="I238" s="134">
        <v>-3.1029485636939911</v>
      </c>
      <c r="J238" s="134">
        <v>0</v>
      </c>
      <c r="K238" s="134">
        <v>0</v>
      </c>
      <c r="L238" s="134">
        <v>0</v>
      </c>
    </row>
    <row r="239" spans="1:12" customFormat="1" x14ac:dyDescent="0.25">
      <c r="A239" s="88">
        <v>236</v>
      </c>
      <c r="B239" s="88">
        <v>0</v>
      </c>
      <c r="C239" s="88"/>
      <c r="D239" s="88"/>
      <c r="E239" s="134">
        <v>0</v>
      </c>
      <c r="F239" s="134">
        <v>0</v>
      </c>
      <c r="G239" s="134">
        <v>46.543413657695901</v>
      </c>
      <c r="H239" s="134">
        <v>0</v>
      </c>
      <c r="I239" s="134">
        <v>-3.1029485636939911</v>
      </c>
      <c r="J239" s="134">
        <v>0</v>
      </c>
      <c r="K239" s="134">
        <v>0</v>
      </c>
      <c r="L239" s="134">
        <v>0</v>
      </c>
    </row>
    <row r="240" spans="1:12" customFormat="1" x14ac:dyDescent="0.25">
      <c r="A240" s="88">
        <v>237</v>
      </c>
      <c r="B240" s="88">
        <v>0</v>
      </c>
      <c r="C240" s="88"/>
      <c r="D240" s="88"/>
      <c r="E240" s="134">
        <v>0</v>
      </c>
      <c r="F240" s="134">
        <v>0</v>
      </c>
      <c r="G240" s="134">
        <v>46.587621174533197</v>
      </c>
      <c r="H240" s="134">
        <v>0</v>
      </c>
      <c r="I240" s="134">
        <v>-3.1029485636939911</v>
      </c>
      <c r="J240" s="134">
        <v>0</v>
      </c>
      <c r="K240" s="134">
        <v>0</v>
      </c>
      <c r="L240" s="134">
        <v>0</v>
      </c>
    </row>
    <row r="241" spans="1:12" customFormat="1" x14ac:dyDescent="0.25">
      <c r="A241" s="88">
        <v>238</v>
      </c>
      <c r="B241" s="88">
        <v>0</v>
      </c>
      <c r="C241" s="88"/>
      <c r="D241" s="88"/>
      <c r="E241" s="134">
        <v>0</v>
      </c>
      <c r="F241" s="134">
        <v>0</v>
      </c>
      <c r="G241" s="134">
        <v>46.631828691370501</v>
      </c>
      <c r="H241" s="134">
        <v>0</v>
      </c>
      <c r="I241" s="134">
        <v>-3.1029485636939911</v>
      </c>
      <c r="J241" s="134">
        <v>0</v>
      </c>
      <c r="K241" s="134">
        <v>0</v>
      </c>
      <c r="L241" s="134">
        <v>0</v>
      </c>
    </row>
    <row r="242" spans="1:12" customFormat="1" x14ac:dyDescent="0.25">
      <c r="A242" s="88">
        <v>239</v>
      </c>
      <c r="B242" s="88">
        <v>0</v>
      </c>
      <c r="C242" s="88"/>
      <c r="D242" s="88"/>
      <c r="E242" s="134">
        <v>0</v>
      </c>
      <c r="F242" s="134">
        <v>0</v>
      </c>
      <c r="G242" s="134">
        <v>46.668606983785502</v>
      </c>
      <c r="H242" s="134">
        <v>0</v>
      </c>
      <c r="I242" s="134">
        <v>-3.1029485636939911</v>
      </c>
      <c r="J242" s="134">
        <v>0</v>
      </c>
      <c r="K242" s="134">
        <v>0</v>
      </c>
      <c r="L242" s="134">
        <v>0</v>
      </c>
    </row>
    <row r="243" spans="1:12" customFormat="1" x14ac:dyDescent="0.25">
      <c r="A243" s="88">
        <v>240</v>
      </c>
      <c r="B243" s="88">
        <v>0</v>
      </c>
      <c r="C243" s="88"/>
      <c r="D243" s="88"/>
      <c r="E243" s="134">
        <v>0</v>
      </c>
      <c r="F243" s="134">
        <v>0</v>
      </c>
      <c r="G243" s="134">
        <v>46.705385276200602</v>
      </c>
      <c r="H243" s="134">
        <v>0</v>
      </c>
      <c r="I243" s="134">
        <v>-3.1029485636939911</v>
      </c>
      <c r="J243" s="134">
        <v>0</v>
      </c>
      <c r="K243" s="134">
        <v>0</v>
      </c>
      <c r="L243" s="134">
        <v>0</v>
      </c>
    </row>
    <row r="244" spans="1:12" customFormat="1" x14ac:dyDescent="0.25">
      <c r="A244" s="88">
        <v>241</v>
      </c>
      <c r="B244" s="88">
        <v>0</v>
      </c>
      <c r="C244" s="88"/>
      <c r="D244" s="88"/>
      <c r="E244" s="134">
        <v>0</v>
      </c>
      <c r="F244" s="134">
        <v>0</v>
      </c>
      <c r="G244" s="134">
        <v>46.731897964249399</v>
      </c>
      <c r="H244" s="134">
        <v>0</v>
      </c>
      <c r="I244" s="134">
        <v>-3.1029485636939911</v>
      </c>
      <c r="J244" s="134">
        <v>0</v>
      </c>
      <c r="K244" s="134">
        <v>0</v>
      </c>
      <c r="L244" s="134">
        <v>0</v>
      </c>
    </row>
    <row r="245" spans="1:12" customFormat="1" x14ac:dyDescent="0.25">
      <c r="A245" s="88">
        <v>242</v>
      </c>
      <c r="B245" s="88">
        <v>0</v>
      </c>
      <c r="C245" s="88"/>
      <c r="D245" s="88"/>
      <c r="E245" s="134">
        <v>0</v>
      </c>
      <c r="F245" s="134">
        <v>0</v>
      </c>
      <c r="G245" s="134">
        <v>46.758410652298203</v>
      </c>
      <c r="H245" s="134">
        <v>0</v>
      </c>
      <c r="I245" s="134">
        <v>-3.1029485636939911</v>
      </c>
      <c r="J245" s="134">
        <v>0</v>
      </c>
      <c r="K245" s="134">
        <v>0</v>
      </c>
      <c r="L245" s="134">
        <v>0</v>
      </c>
    </row>
    <row r="246" spans="1:12" customFormat="1" x14ac:dyDescent="0.25">
      <c r="A246" s="88">
        <v>243</v>
      </c>
      <c r="B246" s="88">
        <v>0</v>
      </c>
      <c r="C246" s="88"/>
      <c r="D246" s="88"/>
      <c r="E246" s="134">
        <v>0</v>
      </c>
      <c r="F246" s="134">
        <v>0</v>
      </c>
      <c r="G246" s="134">
        <v>46.784923340347</v>
      </c>
      <c r="H246" s="134">
        <v>0</v>
      </c>
      <c r="I246" s="134">
        <v>-3.1029485636939911</v>
      </c>
      <c r="J246" s="134">
        <v>0</v>
      </c>
      <c r="K246" s="134">
        <v>0</v>
      </c>
      <c r="L246" s="134">
        <v>0.28020903517403922</v>
      </c>
    </row>
    <row r="247" spans="1:12" customFormat="1" x14ac:dyDescent="0.25">
      <c r="A247" s="88">
        <v>244</v>
      </c>
      <c r="B247" s="88">
        <v>0</v>
      </c>
      <c r="C247" s="88"/>
      <c r="D247" s="88"/>
      <c r="E247" s="134">
        <v>1</v>
      </c>
      <c r="F247" s="134">
        <v>0</v>
      </c>
      <c r="G247" s="134">
        <v>46.811436028395804</v>
      </c>
      <c r="H247" s="134">
        <v>0</v>
      </c>
      <c r="I247" s="134">
        <v>-6.7199315199413396</v>
      </c>
      <c r="J247" s="134">
        <v>7.82731974854044E-2</v>
      </c>
      <c r="K247" s="134">
        <v>0.2467953916714801</v>
      </c>
      <c r="L247" s="134">
        <v>0.32209693722190308</v>
      </c>
    </row>
    <row r="248" spans="1:12" customFormat="1" x14ac:dyDescent="0.25">
      <c r="A248" s="88">
        <v>245</v>
      </c>
      <c r="B248" s="88">
        <v>1</v>
      </c>
      <c r="C248" s="88"/>
      <c r="D248" s="88"/>
      <c r="E248" s="134">
        <v>1</v>
      </c>
      <c r="F248" s="134">
        <v>800</v>
      </c>
      <c r="G248" s="134">
        <v>46.8345266844142</v>
      </c>
      <c r="H248" s="134">
        <v>0</v>
      </c>
      <c r="I248" s="134">
        <v>-6.7199315199413396</v>
      </c>
      <c r="J248" s="134">
        <v>7.8269499650995028E-2</v>
      </c>
      <c r="K248" s="134">
        <v>0.24678373239958731</v>
      </c>
      <c r="L248" s="134">
        <v>0.43803578179833019</v>
      </c>
    </row>
    <row r="249" spans="1:12" customFormat="1" x14ac:dyDescent="0.25">
      <c r="A249" s="88">
        <v>246</v>
      </c>
      <c r="B249" s="88">
        <v>4</v>
      </c>
      <c r="C249" s="88"/>
      <c r="D249" s="88"/>
      <c r="E249" s="134">
        <v>1</v>
      </c>
      <c r="F249" s="134">
        <v>800</v>
      </c>
      <c r="G249" s="134">
        <v>46.857617340432697</v>
      </c>
      <c r="H249" s="134">
        <v>0</v>
      </c>
      <c r="I249" s="134">
        <v>-6.7199315199413396</v>
      </c>
      <c r="J249" s="134">
        <v>7.8271189261356053E-2</v>
      </c>
      <c r="K249" s="134">
        <v>0.24678905974105561</v>
      </c>
      <c r="L249" s="134">
        <v>2.4141651665767392</v>
      </c>
    </row>
    <row r="250" spans="1:12" customFormat="1" x14ac:dyDescent="0.25">
      <c r="A250" s="88">
        <v>247</v>
      </c>
      <c r="B250" s="88">
        <v>7</v>
      </c>
      <c r="C250" s="88"/>
      <c r="D250" s="88"/>
      <c r="E250" s="134">
        <v>1</v>
      </c>
      <c r="F250" s="134">
        <v>833.72158218565505</v>
      </c>
      <c r="G250" s="134">
        <v>46.886579055468502</v>
      </c>
      <c r="H250" s="134">
        <v>0</v>
      </c>
      <c r="I250" s="134">
        <v>-6.7199315199413396</v>
      </c>
      <c r="J250" s="134">
        <v>0.31951741581959731</v>
      </c>
      <c r="K250" s="134">
        <v>1.0074384120791899</v>
      </c>
      <c r="L250" s="134">
        <v>3.015910735569721</v>
      </c>
    </row>
    <row r="251" spans="1:12" customFormat="1" x14ac:dyDescent="0.25">
      <c r="A251" s="88">
        <v>248</v>
      </c>
      <c r="B251" s="88">
        <v>9</v>
      </c>
      <c r="C251" s="88"/>
      <c r="D251" s="88"/>
      <c r="E251" s="134">
        <v>1</v>
      </c>
      <c r="F251" s="134">
        <v>1071.9277485244099</v>
      </c>
      <c r="G251" s="134">
        <v>46.9511012367959</v>
      </c>
      <c r="H251" s="134">
        <v>0</v>
      </c>
      <c r="I251" s="134">
        <v>-6.7199315199413396</v>
      </c>
      <c r="J251" s="134">
        <v>0.47541419746125307</v>
      </c>
      <c r="K251" s="134">
        <v>1.4989809645953309</v>
      </c>
      <c r="L251" s="134">
        <v>5.2638751035525333</v>
      </c>
    </row>
    <row r="252" spans="1:12" customFormat="1" x14ac:dyDescent="0.25">
      <c r="A252" s="88">
        <v>249</v>
      </c>
      <c r="B252" s="88">
        <v>13</v>
      </c>
      <c r="C252" s="88"/>
      <c r="D252" s="88"/>
      <c r="E252" s="134">
        <v>1</v>
      </c>
      <c r="F252" s="134">
        <v>1548.3400812019299</v>
      </c>
      <c r="G252" s="134">
        <v>47.036204018726899</v>
      </c>
      <c r="H252" s="134">
        <v>0</v>
      </c>
      <c r="I252" s="134">
        <v>-6.7199315199413396</v>
      </c>
      <c r="J252" s="134">
        <v>0.72210891865254734</v>
      </c>
      <c r="K252" s="134">
        <v>2.2768094205114822</v>
      </c>
      <c r="L252" s="134">
        <v>8.5002508911048604</v>
      </c>
    </row>
    <row r="253" spans="1:12" customFormat="1" x14ac:dyDescent="0.25">
      <c r="A253" s="88">
        <v>250</v>
      </c>
      <c r="B253" s="88">
        <v>15</v>
      </c>
      <c r="C253" s="88"/>
      <c r="D253" s="88"/>
      <c r="E253" s="134">
        <v>2</v>
      </c>
      <c r="F253" s="134">
        <v>924.17713628958199</v>
      </c>
      <c r="G253" s="134">
        <v>47.074377663907804</v>
      </c>
      <c r="H253" s="134">
        <v>0</v>
      </c>
      <c r="I253" s="134">
        <v>-6.7199315199413396</v>
      </c>
      <c r="J253" s="134">
        <v>0.29617936558939278</v>
      </c>
      <c r="K253" s="134">
        <v>0.9338535397033555</v>
      </c>
      <c r="L253" s="134">
        <v>2.2754935203643778</v>
      </c>
    </row>
    <row r="254" spans="1:12" customFormat="1" x14ac:dyDescent="0.25">
      <c r="A254" s="88">
        <v>251</v>
      </c>
      <c r="B254" s="88">
        <v>15</v>
      </c>
      <c r="C254" s="88"/>
      <c r="D254" s="88"/>
      <c r="E254" s="134">
        <v>2</v>
      </c>
      <c r="F254" s="134">
        <v>924.17713628958199</v>
      </c>
      <c r="G254" s="134">
        <v>47.112551309088602</v>
      </c>
      <c r="H254" s="134">
        <v>0</v>
      </c>
      <c r="I254" s="134">
        <v>-6.7199315199413396</v>
      </c>
      <c r="J254" s="134">
        <v>0.35204780208918451</v>
      </c>
      <c r="K254" s="134">
        <v>1.110006719987199</v>
      </c>
      <c r="L254" s="134">
        <v>3.3514902710704608</v>
      </c>
    </row>
    <row r="255" spans="1:12" customFormat="1" x14ac:dyDescent="0.25">
      <c r="A255" s="88">
        <v>252</v>
      </c>
      <c r="B255" s="88">
        <v>17</v>
      </c>
      <c r="C255" s="88"/>
      <c r="D255" s="88"/>
      <c r="E255" s="134">
        <v>2</v>
      </c>
      <c r="F255" s="134">
        <v>1047.4007544615299</v>
      </c>
      <c r="G255" s="134">
        <v>47.1595472591627</v>
      </c>
      <c r="H255" s="134">
        <v>0</v>
      </c>
      <c r="I255" s="134">
        <v>-6.7199315199413396</v>
      </c>
      <c r="J255" s="134">
        <v>0.50536452676621346</v>
      </c>
      <c r="K255" s="134">
        <v>1.5934143528938709</v>
      </c>
      <c r="L255" s="134">
        <v>5.9176372142670921</v>
      </c>
    </row>
    <row r="256" spans="1:12" customFormat="1" x14ac:dyDescent="0.25">
      <c r="A256" s="88">
        <v>253</v>
      </c>
      <c r="B256" s="88">
        <v>19</v>
      </c>
      <c r="C256" s="88"/>
      <c r="D256" s="88"/>
      <c r="E256" s="134">
        <v>2</v>
      </c>
      <c r="F256" s="134">
        <v>1170.6243726334701</v>
      </c>
      <c r="G256" s="134">
        <v>47.245205215440798</v>
      </c>
      <c r="H256" s="134">
        <v>0</v>
      </c>
      <c r="I256" s="134">
        <v>-6.7199315199413396</v>
      </c>
      <c r="J256" s="134">
        <v>0.81781118191420465</v>
      </c>
      <c r="K256" s="134">
        <v>2.578558656575487</v>
      </c>
      <c r="L256" s="134">
        <v>11.561771911766551</v>
      </c>
    </row>
    <row r="257" spans="1:12" customFormat="1" x14ac:dyDescent="0.25">
      <c r="A257" s="88">
        <v>254</v>
      </c>
      <c r="B257" s="88">
        <v>24</v>
      </c>
      <c r="C257" s="88"/>
      <c r="D257" s="88"/>
      <c r="E257" s="134">
        <v>2</v>
      </c>
      <c r="F257" s="134">
        <v>1478.68341806333</v>
      </c>
      <c r="G257" s="134">
        <v>47.339328312062698</v>
      </c>
      <c r="H257" s="134">
        <v>0</v>
      </c>
      <c r="I257" s="134">
        <v>-6.7199315199413396</v>
      </c>
      <c r="J257" s="134">
        <v>1.139177579149155</v>
      </c>
      <c r="K257" s="134">
        <v>3.5918269070572859</v>
      </c>
      <c r="L257" s="134">
        <v>16.968167404240099</v>
      </c>
    </row>
    <row r="258" spans="1:12" customFormat="1" x14ac:dyDescent="0.25">
      <c r="A258" s="88">
        <v>255</v>
      </c>
      <c r="B258" s="88">
        <v>27</v>
      </c>
      <c r="C258" s="88"/>
      <c r="D258" s="88"/>
      <c r="E258" s="134">
        <v>2</v>
      </c>
      <c r="F258" s="134">
        <v>1663.51884532125</v>
      </c>
      <c r="G258" s="134">
        <v>47.4362249576035</v>
      </c>
      <c r="H258" s="134">
        <v>0</v>
      </c>
      <c r="I258" s="134">
        <v>-6.7199315199413396</v>
      </c>
      <c r="J258" s="134">
        <v>0.99350305256007432</v>
      </c>
      <c r="K258" s="134">
        <v>3.1325151247219138</v>
      </c>
      <c r="L258" s="134">
        <v>13.505011306196851</v>
      </c>
    </row>
    <row r="259" spans="1:12" customFormat="1" x14ac:dyDescent="0.25">
      <c r="A259" s="88">
        <v>256</v>
      </c>
      <c r="B259" s="88">
        <v>30</v>
      </c>
      <c r="C259" s="88"/>
      <c r="D259" s="88"/>
      <c r="E259" s="134">
        <v>3</v>
      </c>
      <c r="F259" s="134">
        <v>1156.6930400057499</v>
      </c>
      <c r="G259" s="134">
        <v>47.5245700969149</v>
      </c>
      <c r="H259" s="134">
        <v>0</v>
      </c>
      <c r="I259" s="134">
        <v>-6.7199315199413396</v>
      </c>
      <c r="J259" s="134">
        <v>0.99763638588419346</v>
      </c>
      <c r="K259" s="134">
        <v>3.1455475246928621</v>
      </c>
      <c r="L259" s="134">
        <v>12.82270653293506</v>
      </c>
    </row>
    <row r="260" spans="1:12" customFormat="1" x14ac:dyDescent="0.25">
      <c r="A260" s="88">
        <v>257</v>
      </c>
      <c r="B260" s="88">
        <v>31</v>
      </c>
      <c r="C260" s="88"/>
      <c r="D260" s="88"/>
      <c r="E260" s="134">
        <v>3</v>
      </c>
      <c r="F260" s="134">
        <v>1195.2494746726099</v>
      </c>
      <c r="G260" s="134">
        <v>47.625049263421502</v>
      </c>
      <c r="H260" s="134">
        <v>0</v>
      </c>
      <c r="I260" s="134">
        <v>-6.7199315199413396</v>
      </c>
      <c r="J260" s="134">
        <v>0.57086296388989111</v>
      </c>
      <c r="K260" s="134">
        <v>1.799930925144827</v>
      </c>
      <c r="L260" s="134">
        <v>3.7352398012611272</v>
      </c>
    </row>
    <row r="261" spans="1:12" customFormat="1" x14ac:dyDescent="0.25">
      <c r="A261" s="88">
        <v>258</v>
      </c>
      <c r="B261" s="88">
        <v>31</v>
      </c>
      <c r="C261" s="88"/>
      <c r="D261" s="88"/>
      <c r="E261" s="134">
        <v>3</v>
      </c>
      <c r="F261" s="134">
        <v>1195.2494746726099</v>
      </c>
      <c r="G261" s="134">
        <v>47.725528429928197</v>
      </c>
      <c r="H261" s="134">
        <v>0</v>
      </c>
      <c r="I261" s="134">
        <v>-6.7199315199413396</v>
      </c>
      <c r="J261" s="134">
        <v>0.68197744643899927</v>
      </c>
      <c r="K261" s="134">
        <v>2.1502748886221652</v>
      </c>
      <c r="L261" s="134">
        <v>6.0491863360365477</v>
      </c>
    </row>
    <row r="262" spans="1:12" customFormat="1" x14ac:dyDescent="0.25">
      <c r="A262" s="88">
        <v>259</v>
      </c>
      <c r="B262" s="88">
        <v>32</v>
      </c>
      <c r="C262" s="88"/>
      <c r="D262" s="88"/>
      <c r="E262" s="134">
        <v>3</v>
      </c>
      <c r="F262" s="134">
        <v>1233.80590933947</v>
      </c>
      <c r="G262" s="134">
        <v>47.8294149956509</v>
      </c>
      <c r="H262" s="134">
        <v>0</v>
      </c>
      <c r="I262" s="134">
        <v>-6.7199315199413396</v>
      </c>
      <c r="J262" s="134">
        <v>0.72328231506950635</v>
      </c>
      <c r="K262" s="134">
        <v>2.280509139414153</v>
      </c>
      <c r="L262" s="134">
        <v>6.5839261967733522</v>
      </c>
    </row>
    <row r="263" spans="1:12" customFormat="1" x14ac:dyDescent="0.25">
      <c r="A263" s="88">
        <v>260</v>
      </c>
      <c r="B263" s="88">
        <v>32</v>
      </c>
      <c r="C263" s="88"/>
      <c r="D263" s="88"/>
      <c r="E263" s="134">
        <v>3</v>
      </c>
      <c r="F263" s="134">
        <v>1233.80590933947</v>
      </c>
      <c r="G263" s="134">
        <v>47.933301561373597</v>
      </c>
      <c r="H263" s="134">
        <v>0</v>
      </c>
      <c r="I263" s="134">
        <v>-6.7199315199413396</v>
      </c>
      <c r="J263" s="134">
        <v>0.55334783899504791</v>
      </c>
      <c r="K263" s="134">
        <v>1.744705736351386</v>
      </c>
      <c r="L263" s="134">
        <v>3.040189333275539</v>
      </c>
    </row>
    <row r="264" spans="1:12" customFormat="1" x14ac:dyDescent="0.25">
      <c r="A264" s="88">
        <v>261</v>
      </c>
      <c r="B264" s="88">
        <v>32</v>
      </c>
      <c r="C264" s="88"/>
      <c r="D264" s="88"/>
      <c r="E264" s="134">
        <v>3</v>
      </c>
      <c r="F264" s="134">
        <v>1233.80590933947</v>
      </c>
      <c r="G264" s="134">
        <v>48.0371881270964</v>
      </c>
      <c r="H264" s="134">
        <v>0</v>
      </c>
      <c r="I264" s="134">
        <v>-6.7199315199413396</v>
      </c>
      <c r="J264" s="134">
        <v>0.58816402645315469</v>
      </c>
      <c r="K264" s="134">
        <v>1.8544811754067969</v>
      </c>
      <c r="L264" s="134">
        <v>3.7703586570838832</v>
      </c>
    </row>
    <row r="265" spans="1:12" customFormat="1" x14ac:dyDescent="0.25">
      <c r="A265" s="88">
        <v>262</v>
      </c>
      <c r="B265" s="88">
        <v>32</v>
      </c>
      <c r="C265" s="88"/>
      <c r="D265" s="88"/>
      <c r="E265" s="134">
        <v>3</v>
      </c>
      <c r="F265" s="134">
        <v>1233.80590933947</v>
      </c>
      <c r="G265" s="134">
        <v>48.141074692819103</v>
      </c>
      <c r="H265" s="134">
        <v>0</v>
      </c>
      <c r="I265" s="134">
        <v>-6.7199315199413396</v>
      </c>
      <c r="J265" s="134">
        <v>0.61760826408395098</v>
      </c>
      <c r="K265" s="134">
        <v>1.947318856656697</v>
      </c>
      <c r="L265" s="134">
        <v>4.3866180605126406</v>
      </c>
    </row>
    <row r="266" spans="1:12" customFormat="1" x14ac:dyDescent="0.25">
      <c r="A266" s="88">
        <v>263</v>
      </c>
      <c r="B266" s="88">
        <v>32</v>
      </c>
      <c r="C266" s="88"/>
      <c r="D266" s="88"/>
      <c r="E266" s="134">
        <v>3</v>
      </c>
      <c r="F266" s="134">
        <v>1233.80590933947</v>
      </c>
      <c r="G266" s="134">
        <v>48.246077523131397</v>
      </c>
      <c r="H266" s="134">
        <v>0</v>
      </c>
      <c r="I266" s="134">
        <v>-6.7199315199413396</v>
      </c>
      <c r="J266" s="134">
        <v>0.41524924546364128</v>
      </c>
      <c r="K266" s="134">
        <v>1.3092808709468611</v>
      </c>
      <c r="L266" s="134">
        <v>0.13848130584318069</v>
      </c>
    </row>
    <row r="267" spans="1:12" customFormat="1" x14ac:dyDescent="0.25">
      <c r="A267" s="88">
        <v>264</v>
      </c>
      <c r="B267" s="88">
        <v>31</v>
      </c>
      <c r="C267" s="88"/>
      <c r="D267" s="88"/>
      <c r="E267" s="134">
        <v>3</v>
      </c>
      <c r="F267" s="134">
        <v>1195.2494746726099</v>
      </c>
      <c r="G267" s="134">
        <v>48.347672954227598</v>
      </c>
      <c r="H267" s="134">
        <v>0</v>
      </c>
      <c r="I267" s="134">
        <v>-6.7199315199413396</v>
      </c>
      <c r="J267" s="134">
        <v>0.35601933266503261</v>
      </c>
      <c r="K267" s="134">
        <v>1.122528955892848</v>
      </c>
      <c r="L267" s="134">
        <v>-0.76807935799292704</v>
      </c>
    </row>
    <row r="268" spans="1:12" customFormat="1" x14ac:dyDescent="0.25">
      <c r="A268" s="88">
        <v>265</v>
      </c>
      <c r="B268" s="88">
        <v>31</v>
      </c>
      <c r="C268" s="88"/>
      <c r="D268" s="88"/>
      <c r="E268" s="134">
        <v>3</v>
      </c>
      <c r="F268" s="134">
        <v>1195.2494746726099</v>
      </c>
      <c r="G268" s="134">
        <v>48.448152120734299</v>
      </c>
      <c r="H268" s="134">
        <v>0</v>
      </c>
      <c r="I268" s="134">
        <v>-6.7199315199413396</v>
      </c>
      <c r="J268" s="134">
        <v>0.72715129247965293</v>
      </c>
      <c r="K268" s="134">
        <v>2.2927080251883458</v>
      </c>
      <c r="L268" s="134">
        <v>6.9942557600483299</v>
      </c>
    </row>
    <row r="269" spans="1:12" customFormat="1" x14ac:dyDescent="0.25">
      <c r="A269" s="88">
        <v>266</v>
      </c>
      <c r="B269" s="88">
        <v>32</v>
      </c>
      <c r="C269" s="88"/>
      <c r="D269" s="88"/>
      <c r="E269" s="134">
        <v>3</v>
      </c>
      <c r="F269" s="134">
        <v>1233.80590933947</v>
      </c>
      <c r="G269" s="134">
        <v>48.552038686457003</v>
      </c>
      <c r="H269" s="134">
        <v>0</v>
      </c>
      <c r="I269" s="134">
        <v>-6.7199315199413396</v>
      </c>
      <c r="J269" s="134">
        <v>0.71041255589486574</v>
      </c>
      <c r="K269" s="134">
        <v>2.2399307887365119</v>
      </c>
      <c r="L269" s="134">
        <v>6.3265607447737953</v>
      </c>
    </row>
    <row r="270" spans="1:12" customFormat="1" x14ac:dyDescent="0.25">
      <c r="A270" s="88">
        <v>267</v>
      </c>
      <c r="B270" s="88">
        <v>32</v>
      </c>
      <c r="C270" s="88"/>
      <c r="D270" s="88"/>
      <c r="E270" s="134">
        <v>3</v>
      </c>
      <c r="F270" s="134">
        <v>1233.80590933947</v>
      </c>
      <c r="G270" s="134">
        <v>48.655925252179799</v>
      </c>
      <c r="H270" s="134">
        <v>0</v>
      </c>
      <c r="I270" s="134">
        <v>-6.7199315199413396</v>
      </c>
      <c r="J270" s="134">
        <v>0.55355091420576097</v>
      </c>
      <c r="K270" s="134">
        <v>1.7453460324907639</v>
      </c>
      <c r="L270" s="134">
        <v>3.0547118263646631</v>
      </c>
    </row>
    <row r="271" spans="1:12" customFormat="1" x14ac:dyDescent="0.25">
      <c r="A271" s="88">
        <v>268</v>
      </c>
      <c r="B271" s="88">
        <v>32</v>
      </c>
      <c r="C271" s="88"/>
      <c r="D271" s="88"/>
      <c r="E271" s="134">
        <v>3</v>
      </c>
      <c r="F271" s="134">
        <v>1233.80590933947</v>
      </c>
      <c r="G271" s="134">
        <v>48.759811817902502</v>
      </c>
      <c r="H271" s="134">
        <v>0</v>
      </c>
      <c r="I271" s="134">
        <v>-6.7199315199413396</v>
      </c>
      <c r="J271" s="134">
        <v>0.59530161388870417</v>
      </c>
      <c r="K271" s="134">
        <v>1.876985988591084</v>
      </c>
      <c r="L271" s="134">
        <v>3.9302144013603701</v>
      </c>
    </row>
    <row r="272" spans="1:12" customFormat="1" x14ac:dyDescent="0.25">
      <c r="A272" s="88">
        <v>269</v>
      </c>
      <c r="B272" s="88">
        <v>32</v>
      </c>
      <c r="C272" s="88"/>
      <c r="D272" s="88"/>
      <c r="E272" s="134">
        <v>3</v>
      </c>
      <c r="F272" s="134">
        <v>1233.80590933947</v>
      </c>
      <c r="G272" s="134">
        <v>48.863698383625199</v>
      </c>
      <c r="H272" s="134">
        <v>0</v>
      </c>
      <c r="I272" s="134">
        <v>-6.7199315199413396</v>
      </c>
      <c r="J272" s="134">
        <v>0.58389123177103508</v>
      </c>
      <c r="K272" s="134">
        <v>1.841009053774074</v>
      </c>
      <c r="L272" s="134">
        <v>3.693205025664049</v>
      </c>
    </row>
    <row r="273" spans="1:12" customFormat="1" x14ac:dyDescent="0.25">
      <c r="A273" s="88">
        <v>270</v>
      </c>
      <c r="B273" s="88">
        <v>32</v>
      </c>
      <c r="C273" s="88"/>
      <c r="D273" s="88"/>
      <c r="E273" s="134">
        <v>3</v>
      </c>
      <c r="F273" s="134">
        <v>1233.80590933947</v>
      </c>
      <c r="G273" s="134">
        <v>48.967584949348002</v>
      </c>
      <c r="H273" s="134">
        <v>0</v>
      </c>
      <c r="I273" s="134">
        <v>-6.7199315199413396</v>
      </c>
      <c r="J273" s="134">
        <v>0.58699976265801745</v>
      </c>
      <c r="K273" s="134">
        <v>1.850810251660729</v>
      </c>
      <c r="L273" s="134">
        <v>3.7601412494148101</v>
      </c>
    </row>
    <row r="274" spans="1:12" customFormat="1" x14ac:dyDescent="0.25">
      <c r="A274" s="88">
        <v>271</v>
      </c>
      <c r="B274" s="88">
        <v>32</v>
      </c>
      <c r="C274" s="88"/>
      <c r="D274" s="88"/>
      <c r="E274" s="134">
        <v>3</v>
      </c>
      <c r="F274" s="134">
        <v>1233.80590933947</v>
      </c>
      <c r="G274" s="134">
        <v>49.071471515070698</v>
      </c>
      <c r="H274" s="134">
        <v>0</v>
      </c>
      <c r="I274" s="134">
        <v>-6.7199315199413396</v>
      </c>
      <c r="J274" s="134">
        <v>0.5852052195208961</v>
      </c>
      <c r="K274" s="134">
        <v>1.8451520571493849</v>
      </c>
      <c r="L274" s="134">
        <v>3.723757555074422</v>
      </c>
    </row>
    <row r="275" spans="1:12" customFormat="1" x14ac:dyDescent="0.25">
      <c r="A275" s="88">
        <v>272</v>
      </c>
      <c r="B275" s="88">
        <v>32</v>
      </c>
      <c r="C275" s="88"/>
      <c r="D275" s="88"/>
      <c r="E275" s="134">
        <v>3</v>
      </c>
      <c r="F275" s="134">
        <v>1233.80590933947</v>
      </c>
      <c r="G275" s="134">
        <v>49.175358080793501</v>
      </c>
      <c r="H275" s="134">
        <v>0</v>
      </c>
      <c r="I275" s="134">
        <v>-6.7199315199413396</v>
      </c>
      <c r="J275" s="134">
        <v>0.58862318371875177</v>
      </c>
      <c r="K275" s="134">
        <v>1.855928898265224</v>
      </c>
      <c r="L275" s="134">
        <v>3.7967062535699121</v>
      </c>
    </row>
    <row r="276" spans="1:12" customFormat="1" x14ac:dyDescent="0.25">
      <c r="A276" s="88">
        <v>273</v>
      </c>
      <c r="B276" s="88">
        <v>32</v>
      </c>
      <c r="C276" s="88"/>
      <c r="D276" s="88"/>
      <c r="E276" s="134">
        <v>3</v>
      </c>
      <c r="F276" s="134">
        <v>1233.80590933947</v>
      </c>
      <c r="G276" s="134">
        <v>49.279244646516197</v>
      </c>
      <c r="H276" s="134">
        <v>0</v>
      </c>
      <c r="I276" s="134">
        <v>-6.7199315199413396</v>
      </c>
      <c r="J276" s="134">
        <v>0.57609159797940679</v>
      </c>
      <c r="K276" s="134">
        <v>1.8164168084290699</v>
      </c>
      <c r="L276" s="134">
        <v>3.5356465634762722</v>
      </c>
    </row>
    <row r="277" spans="1:12" customFormat="1" x14ac:dyDescent="0.25">
      <c r="A277" s="88">
        <v>274</v>
      </c>
      <c r="B277" s="88">
        <v>32</v>
      </c>
      <c r="C277" s="88"/>
      <c r="D277" s="88"/>
      <c r="E277" s="134">
        <v>3</v>
      </c>
      <c r="F277" s="134">
        <v>1233.80590933947</v>
      </c>
      <c r="G277" s="134">
        <v>49.383131212238901</v>
      </c>
      <c r="H277" s="134">
        <v>0</v>
      </c>
      <c r="I277" s="134">
        <v>-6.7199315199413396</v>
      </c>
      <c r="J277" s="134">
        <v>0.6222131391273682</v>
      </c>
      <c r="K277" s="134">
        <v>1.9618380276685921</v>
      </c>
      <c r="L277" s="134">
        <v>4.501293110412524</v>
      </c>
    </row>
    <row r="278" spans="1:12" customFormat="1" x14ac:dyDescent="0.25">
      <c r="A278" s="88">
        <v>275</v>
      </c>
      <c r="B278" s="88">
        <v>32</v>
      </c>
      <c r="C278" s="88"/>
      <c r="D278" s="88"/>
      <c r="E278" s="134">
        <v>3</v>
      </c>
      <c r="F278" s="134">
        <v>1233.80590933947</v>
      </c>
      <c r="G278" s="134">
        <v>49.488134042551202</v>
      </c>
      <c r="H278" s="134">
        <v>0</v>
      </c>
      <c r="I278" s="134">
        <v>-6.7199315199413396</v>
      </c>
      <c r="J278" s="134">
        <v>0.40176036945861138</v>
      </c>
      <c r="K278" s="134">
        <v>1.266750444903002</v>
      </c>
      <c r="L278" s="134">
        <v>-0.12761766191067189</v>
      </c>
    </row>
    <row r="279" spans="1:12" customFormat="1" x14ac:dyDescent="0.25">
      <c r="A279" s="88">
        <v>276</v>
      </c>
      <c r="B279" s="88">
        <v>31</v>
      </c>
      <c r="C279" s="88"/>
      <c r="D279" s="88"/>
      <c r="E279" s="134">
        <v>3</v>
      </c>
      <c r="F279" s="134">
        <v>1195.2494746726099</v>
      </c>
      <c r="G279" s="134">
        <v>49.589729473647402</v>
      </c>
      <c r="H279" s="134">
        <v>0</v>
      </c>
      <c r="I279" s="134">
        <v>-6.7199315199413396</v>
      </c>
      <c r="J279" s="134">
        <v>0.3974718415082964</v>
      </c>
      <c r="K279" s="134">
        <v>1.253228716275659</v>
      </c>
      <c r="L279" s="134">
        <v>0.1248031408116643</v>
      </c>
    </row>
    <row r="280" spans="1:12" customFormat="1" x14ac:dyDescent="0.25">
      <c r="A280" s="88">
        <v>277</v>
      </c>
      <c r="B280" s="88">
        <v>31</v>
      </c>
      <c r="C280" s="88"/>
      <c r="D280" s="88"/>
      <c r="E280" s="134">
        <v>3</v>
      </c>
      <c r="F280" s="134">
        <v>1195.2494746726099</v>
      </c>
      <c r="G280" s="134">
        <v>49.690208640154097</v>
      </c>
      <c r="H280" s="134">
        <v>0</v>
      </c>
      <c r="I280" s="134">
        <v>-6.7199315199413396</v>
      </c>
      <c r="J280" s="134">
        <v>0.55322728384713415</v>
      </c>
      <c r="K280" s="134">
        <v>1.7443256259700139</v>
      </c>
      <c r="L280" s="134">
        <v>3.3956653294931289</v>
      </c>
    </row>
    <row r="281" spans="1:12" customFormat="1" x14ac:dyDescent="0.25">
      <c r="A281" s="88">
        <v>278</v>
      </c>
      <c r="B281" s="88">
        <v>31</v>
      </c>
      <c r="C281" s="88"/>
      <c r="D281" s="88"/>
      <c r="E281" s="134">
        <v>3</v>
      </c>
      <c r="F281" s="134">
        <v>1195.2494746726099</v>
      </c>
      <c r="G281" s="134">
        <v>49.790687806660799</v>
      </c>
      <c r="H281" s="134">
        <v>0</v>
      </c>
      <c r="I281" s="134">
        <v>-6.7199315199413396</v>
      </c>
      <c r="J281" s="134">
        <v>0.71268472939273408</v>
      </c>
      <c r="K281" s="134">
        <v>2.2470949517752912</v>
      </c>
      <c r="L281" s="134">
        <v>6.7140455506800834</v>
      </c>
    </row>
    <row r="282" spans="1:12" customFormat="1" x14ac:dyDescent="0.25">
      <c r="A282" s="88">
        <v>279</v>
      </c>
      <c r="B282" s="88">
        <v>32</v>
      </c>
      <c r="C282" s="88"/>
      <c r="D282" s="88"/>
      <c r="E282" s="134">
        <v>3</v>
      </c>
      <c r="F282" s="134">
        <v>1233.80590933947</v>
      </c>
      <c r="G282" s="134">
        <v>49.894574372383502</v>
      </c>
      <c r="H282" s="134">
        <v>0</v>
      </c>
      <c r="I282" s="134">
        <v>-6.7199315199413396</v>
      </c>
      <c r="J282" s="134">
        <v>0.60140532657738544</v>
      </c>
      <c r="K282" s="134">
        <v>1.8962309946984961</v>
      </c>
      <c r="L282" s="134">
        <v>4.0747703018722836</v>
      </c>
    </row>
    <row r="283" spans="1:12" customFormat="1" x14ac:dyDescent="0.25">
      <c r="A283" s="88">
        <v>280</v>
      </c>
      <c r="B283" s="88">
        <v>31</v>
      </c>
      <c r="C283" s="88"/>
      <c r="D283" s="88"/>
      <c r="E283" s="134">
        <v>3</v>
      </c>
      <c r="F283" s="134">
        <v>1195.2494746726099</v>
      </c>
      <c r="G283" s="134">
        <v>49.996169803479702</v>
      </c>
      <c r="H283" s="134">
        <v>0</v>
      </c>
      <c r="I283" s="134">
        <v>-6.7199315199413396</v>
      </c>
      <c r="J283" s="134">
        <v>0.30878360711643121</v>
      </c>
      <c r="K283" s="134">
        <v>0.97359471323810742</v>
      </c>
      <c r="L283" s="134">
        <v>-1.7435379878299859</v>
      </c>
    </row>
    <row r="284" spans="1:12" customFormat="1" x14ac:dyDescent="0.25">
      <c r="A284" s="88">
        <v>281</v>
      </c>
      <c r="B284" s="88">
        <v>30</v>
      </c>
      <c r="C284" s="88"/>
      <c r="D284" s="88"/>
      <c r="E284" s="134">
        <v>3</v>
      </c>
      <c r="F284" s="134">
        <v>1156.6930400057499</v>
      </c>
      <c r="G284" s="134">
        <v>50.085274191114998</v>
      </c>
      <c r="H284" s="134">
        <v>0</v>
      </c>
      <c r="I284" s="134">
        <v>-6.7199315199413396</v>
      </c>
      <c r="J284" s="134">
        <v>0</v>
      </c>
      <c r="K284" s="134">
        <v>0</v>
      </c>
      <c r="L284" s="134">
        <v>-4.8438777345973101</v>
      </c>
    </row>
    <row r="285" spans="1:12" customFormat="1" x14ac:dyDescent="0.25">
      <c r="A285" s="88">
        <v>282</v>
      </c>
      <c r="B285" s="88">
        <v>27</v>
      </c>
      <c r="C285" s="88"/>
      <c r="D285" s="88"/>
      <c r="E285" s="134">
        <v>2</v>
      </c>
      <c r="F285" s="134">
        <v>1663.51884532125</v>
      </c>
      <c r="G285" s="134">
        <v>50.1848420781524</v>
      </c>
      <c r="H285" s="134">
        <v>0</v>
      </c>
      <c r="I285" s="134">
        <v>-6.7199315199413396</v>
      </c>
      <c r="J285" s="134">
        <v>0</v>
      </c>
      <c r="K285" s="134">
        <v>0</v>
      </c>
      <c r="L285" s="134">
        <v>-9.5544044144737867</v>
      </c>
    </row>
    <row r="286" spans="1:12" customFormat="1" x14ac:dyDescent="0.25">
      <c r="A286" s="88">
        <v>283</v>
      </c>
      <c r="B286" s="88">
        <v>24</v>
      </c>
      <c r="C286" s="88"/>
      <c r="D286" s="88"/>
      <c r="E286" s="134">
        <v>2</v>
      </c>
      <c r="F286" s="134">
        <v>1478.68341806333</v>
      </c>
      <c r="G286" s="134">
        <v>50.280955723195099</v>
      </c>
      <c r="H286" s="134">
        <v>0</v>
      </c>
      <c r="I286" s="134">
        <v>-6.7199315199413396</v>
      </c>
      <c r="J286" s="134">
        <v>0</v>
      </c>
      <c r="K286" s="134">
        <v>0</v>
      </c>
      <c r="L286" s="134">
        <v>-5.3087372756165738</v>
      </c>
    </row>
    <row r="287" spans="1:12" customFormat="1" x14ac:dyDescent="0.25">
      <c r="A287" s="88">
        <v>284</v>
      </c>
      <c r="B287" s="88">
        <v>22</v>
      </c>
      <c r="C287" s="88"/>
      <c r="D287" s="88"/>
      <c r="E287" s="134">
        <v>2</v>
      </c>
      <c r="F287" s="134">
        <v>1355.45979989139</v>
      </c>
      <c r="G287" s="134">
        <v>50.383779835855897</v>
      </c>
      <c r="H287" s="134">
        <v>0</v>
      </c>
      <c r="I287" s="134">
        <v>-6.7199315199413396</v>
      </c>
      <c r="J287" s="134">
        <v>0</v>
      </c>
      <c r="K287" s="134">
        <v>0</v>
      </c>
      <c r="L287" s="134">
        <v>-5.0151596318536136</v>
      </c>
    </row>
    <row r="288" spans="1:12" customFormat="1" x14ac:dyDescent="0.25">
      <c r="A288" s="88">
        <v>285</v>
      </c>
      <c r="B288" s="88">
        <v>19</v>
      </c>
      <c r="C288" s="88"/>
      <c r="D288" s="88"/>
      <c r="E288" s="134">
        <v>2</v>
      </c>
      <c r="F288" s="134">
        <v>1170.6243726334701</v>
      </c>
      <c r="G288" s="134">
        <v>50.480895857678398</v>
      </c>
      <c r="H288" s="134">
        <v>0</v>
      </c>
      <c r="I288" s="134">
        <v>-6.7199315199413396</v>
      </c>
      <c r="J288" s="134">
        <v>0</v>
      </c>
      <c r="K288" s="134">
        <v>0</v>
      </c>
      <c r="L288" s="134">
        <v>-6.6444978904887204</v>
      </c>
    </row>
    <row r="289" spans="1:12" customFormat="1" x14ac:dyDescent="0.25">
      <c r="A289" s="88">
        <v>286</v>
      </c>
      <c r="B289" s="88">
        <v>16</v>
      </c>
      <c r="C289" s="88"/>
      <c r="D289" s="88"/>
      <c r="E289" s="134">
        <v>2</v>
      </c>
      <c r="F289" s="134">
        <v>985.78894537555402</v>
      </c>
      <c r="G289" s="134">
        <v>50.537731160981203</v>
      </c>
      <c r="H289" s="134">
        <v>0</v>
      </c>
      <c r="I289" s="134">
        <v>-6.7199315199413396</v>
      </c>
      <c r="J289" s="134">
        <v>0</v>
      </c>
      <c r="K289" s="134">
        <v>0</v>
      </c>
      <c r="L289" s="134">
        <v>-3.6558419357786369</v>
      </c>
    </row>
    <row r="290" spans="1:12" customFormat="1" x14ac:dyDescent="0.25">
      <c r="A290" s="88">
        <v>287</v>
      </c>
      <c r="B290" s="88">
        <v>14</v>
      </c>
      <c r="C290" s="88"/>
      <c r="D290" s="88"/>
      <c r="E290" s="134">
        <v>1</v>
      </c>
      <c r="F290" s="134">
        <v>1667.4431643713101</v>
      </c>
      <c r="G290" s="134">
        <v>50.634856481987399</v>
      </c>
      <c r="H290" s="134">
        <v>0</v>
      </c>
      <c r="I290" s="134">
        <v>-6.7199315199413396</v>
      </c>
      <c r="J290" s="134">
        <v>0</v>
      </c>
      <c r="K290" s="134">
        <v>0</v>
      </c>
      <c r="L290" s="134">
        <v>-3.4335658023141109</v>
      </c>
    </row>
    <row r="291" spans="1:12" customFormat="1" x14ac:dyDescent="0.25">
      <c r="A291" s="88">
        <v>288</v>
      </c>
      <c r="B291" s="88">
        <v>11</v>
      </c>
      <c r="C291" s="88"/>
      <c r="D291" s="88"/>
      <c r="E291" s="134">
        <v>1</v>
      </c>
      <c r="F291" s="134">
        <v>1310.13391486317</v>
      </c>
      <c r="G291" s="134">
        <v>50.740617511873602</v>
      </c>
      <c r="H291" s="134">
        <v>0</v>
      </c>
      <c r="I291" s="134">
        <v>-6.7199315199413396</v>
      </c>
      <c r="J291" s="134">
        <v>7.784499733460315E-2</v>
      </c>
      <c r="K291" s="134">
        <v>0.24544527659600371</v>
      </c>
      <c r="L291" s="134">
        <v>-3.558316331573165</v>
      </c>
    </row>
    <row r="292" spans="1:12" customFormat="1" x14ac:dyDescent="0.25">
      <c r="A292" s="88">
        <v>289</v>
      </c>
      <c r="B292" s="88">
        <v>8</v>
      </c>
      <c r="C292" s="88"/>
      <c r="D292" s="88"/>
      <c r="E292" s="134">
        <v>1</v>
      </c>
      <c r="F292" s="134">
        <v>952.82466535503397</v>
      </c>
      <c r="G292" s="134">
        <v>50.800618826975303</v>
      </c>
      <c r="H292" s="134">
        <v>0</v>
      </c>
      <c r="I292" s="134">
        <v>-6.7199315199413396</v>
      </c>
      <c r="J292" s="134">
        <v>7.78412218659328E-2</v>
      </c>
      <c r="K292" s="134">
        <v>0.24543337254328609</v>
      </c>
      <c r="L292" s="134">
        <v>-3.1165934272175848</v>
      </c>
    </row>
    <row r="293" spans="1:12" customFormat="1" x14ac:dyDescent="0.25">
      <c r="A293" s="88">
        <v>290</v>
      </c>
      <c r="B293" s="88">
        <v>4</v>
      </c>
      <c r="C293" s="88"/>
      <c r="D293" s="88"/>
      <c r="E293" s="134">
        <v>1</v>
      </c>
      <c r="F293" s="134">
        <v>800</v>
      </c>
      <c r="G293" s="134">
        <v>50.833476907192697</v>
      </c>
      <c r="H293" s="134">
        <v>0</v>
      </c>
      <c r="I293" s="134">
        <v>-6.7199315199413396</v>
      </c>
      <c r="J293" s="134">
        <v>7.7835792379975122E-2</v>
      </c>
      <c r="K293" s="134">
        <v>0.24541625337406159</v>
      </c>
      <c r="L293" s="134">
        <v>-1.72507367669182</v>
      </c>
    </row>
    <row r="294" spans="1:12" customFormat="1" x14ac:dyDescent="0.25">
      <c r="A294" s="88">
        <v>291</v>
      </c>
      <c r="B294" s="88">
        <v>1</v>
      </c>
      <c r="C294" s="88"/>
      <c r="D294" s="88"/>
      <c r="E294" s="134">
        <v>0</v>
      </c>
      <c r="F294" s="134">
        <v>800</v>
      </c>
      <c r="G294" s="134">
        <v>50.866334987409999</v>
      </c>
      <c r="H294" s="134">
        <v>0</v>
      </c>
      <c r="I294" s="134">
        <v>-6.7199315199413396</v>
      </c>
      <c r="J294" s="134">
        <v>7.7828726307711538E-2</v>
      </c>
      <c r="K294" s="134">
        <v>0.2453939740482145</v>
      </c>
      <c r="L294" s="134">
        <v>-0.15684330372811059</v>
      </c>
    </row>
    <row r="295" spans="1:12" customFormat="1" x14ac:dyDescent="0.25">
      <c r="A295" s="88">
        <v>292</v>
      </c>
      <c r="B295" s="88">
        <v>0</v>
      </c>
      <c r="C295" s="88"/>
      <c r="D295" s="88"/>
      <c r="E295" s="134">
        <v>0</v>
      </c>
      <c r="F295" s="134">
        <v>0</v>
      </c>
      <c r="G295" s="134">
        <v>50.898076803037803</v>
      </c>
      <c r="H295" s="134">
        <v>0</v>
      </c>
      <c r="I295" s="134">
        <v>-6.7199315199413396</v>
      </c>
      <c r="J295" s="134">
        <v>7.782115608144706E-2</v>
      </c>
      <c r="K295" s="134">
        <v>0.24537010512480259</v>
      </c>
      <c r="L295" s="134">
        <v>0.32209693722190308</v>
      </c>
    </row>
    <row r="296" spans="1:12" customFormat="1" x14ac:dyDescent="0.25">
      <c r="A296" s="88">
        <v>293</v>
      </c>
      <c r="B296" s="88">
        <v>0</v>
      </c>
      <c r="C296" s="88"/>
      <c r="D296" s="88"/>
      <c r="E296" s="134">
        <v>0</v>
      </c>
      <c r="F296" s="134">
        <v>0</v>
      </c>
      <c r="G296" s="134">
        <v>50.9298186186656</v>
      </c>
      <c r="H296" s="134">
        <v>0</v>
      </c>
      <c r="I296" s="134">
        <v>-3.1029485636939911</v>
      </c>
      <c r="J296" s="134">
        <v>0</v>
      </c>
      <c r="K296" s="134">
        <v>0</v>
      </c>
      <c r="L296" s="134">
        <v>0.28020903517403922</v>
      </c>
    </row>
    <row r="297" spans="1:12" customFormat="1" x14ac:dyDescent="0.25">
      <c r="A297" s="88">
        <v>294</v>
      </c>
      <c r="B297" s="88">
        <v>0</v>
      </c>
      <c r="C297" s="88"/>
      <c r="D297" s="88"/>
      <c r="E297" s="134">
        <v>0</v>
      </c>
      <c r="F297" s="134">
        <v>0</v>
      </c>
      <c r="G297" s="134">
        <v>50.961560434293403</v>
      </c>
      <c r="H297" s="134">
        <v>0</v>
      </c>
      <c r="I297" s="134">
        <v>-3.1029485636939911</v>
      </c>
      <c r="J297" s="134">
        <v>0</v>
      </c>
      <c r="K297" s="134">
        <v>0</v>
      </c>
      <c r="L297" s="134">
        <v>0</v>
      </c>
    </row>
    <row r="298" spans="1:12" customFormat="1" x14ac:dyDescent="0.25">
      <c r="A298" s="88">
        <v>295</v>
      </c>
      <c r="B298" s="88">
        <v>0</v>
      </c>
      <c r="C298" s="88"/>
      <c r="D298" s="88"/>
      <c r="E298" s="134">
        <v>0</v>
      </c>
      <c r="F298" s="134">
        <v>0</v>
      </c>
      <c r="G298" s="134">
        <v>50.993302249921101</v>
      </c>
      <c r="H298" s="134">
        <v>0</v>
      </c>
      <c r="I298" s="134">
        <v>-3.1029485636939911</v>
      </c>
      <c r="J298" s="134">
        <v>0</v>
      </c>
      <c r="K298" s="134">
        <v>0</v>
      </c>
      <c r="L298" s="134">
        <v>0</v>
      </c>
    </row>
    <row r="299" spans="1:12" customFormat="1" x14ac:dyDescent="0.25">
      <c r="A299" s="88">
        <v>296</v>
      </c>
      <c r="B299" s="88">
        <v>0</v>
      </c>
      <c r="C299" s="88"/>
      <c r="D299" s="88"/>
      <c r="E299" s="134">
        <v>0</v>
      </c>
      <c r="F299" s="134">
        <v>0</v>
      </c>
      <c r="G299" s="134">
        <v>51.025044065548897</v>
      </c>
      <c r="H299" s="134">
        <v>0</v>
      </c>
      <c r="I299" s="134">
        <v>-3.1029485636939911</v>
      </c>
      <c r="J299" s="134">
        <v>0</v>
      </c>
      <c r="K299" s="134">
        <v>0</v>
      </c>
      <c r="L299" s="134">
        <v>0</v>
      </c>
    </row>
    <row r="300" spans="1:12" customFormat="1" x14ac:dyDescent="0.25">
      <c r="A300" s="88">
        <v>297</v>
      </c>
      <c r="B300" s="88">
        <v>0</v>
      </c>
      <c r="C300" s="88"/>
      <c r="D300" s="88"/>
      <c r="E300" s="134">
        <v>0</v>
      </c>
      <c r="F300" s="134">
        <v>0</v>
      </c>
      <c r="G300" s="134">
        <v>51.056785881176701</v>
      </c>
      <c r="H300" s="134">
        <v>0</v>
      </c>
      <c r="I300" s="134">
        <v>-3.1029485636939911</v>
      </c>
      <c r="J300" s="134">
        <v>0</v>
      </c>
      <c r="K300" s="134">
        <v>0</v>
      </c>
      <c r="L300" s="134">
        <v>0</v>
      </c>
    </row>
    <row r="301" spans="1:12" customFormat="1" x14ac:dyDescent="0.25">
      <c r="A301" s="88">
        <v>298</v>
      </c>
      <c r="B301" s="88">
        <v>0</v>
      </c>
      <c r="C301" s="88"/>
      <c r="D301" s="88"/>
      <c r="E301" s="134">
        <v>0</v>
      </c>
      <c r="F301" s="134">
        <v>0</v>
      </c>
      <c r="G301" s="134">
        <v>51.088527696804498</v>
      </c>
      <c r="H301" s="134">
        <v>0</v>
      </c>
      <c r="I301" s="134">
        <v>-3.1029485636939911</v>
      </c>
      <c r="J301" s="134">
        <v>0</v>
      </c>
      <c r="K301" s="134">
        <v>0</v>
      </c>
      <c r="L301" s="134">
        <v>0</v>
      </c>
    </row>
    <row r="302" spans="1:12" customFormat="1" x14ac:dyDescent="0.25">
      <c r="A302" s="88">
        <v>299</v>
      </c>
      <c r="B302" s="88">
        <v>0</v>
      </c>
      <c r="C302" s="88"/>
      <c r="D302" s="88"/>
      <c r="E302" s="134">
        <v>0</v>
      </c>
      <c r="F302" s="134">
        <v>0</v>
      </c>
      <c r="G302" s="134">
        <v>51.120269512432301</v>
      </c>
      <c r="H302" s="134">
        <v>0</v>
      </c>
      <c r="I302" s="134">
        <v>-3.1029485636939911</v>
      </c>
      <c r="J302" s="134">
        <v>0</v>
      </c>
      <c r="K302" s="134">
        <v>0</v>
      </c>
      <c r="L302" s="134">
        <v>0</v>
      </c>
    </row>
    <row r="303" spans="1:12" customFormat="1" x14ac:dyDescent="0.25">
      <c r="A303" s="88">
        <v>300</v>
      </c>
      <c r="B303" s="88">
        <v>0</v>
      </c>
      <c r="C303" s="88"/>
      <c r="D303" s="88"/>
      <c r="E303" s="134">
        <v>0</v>
      </c>
      <c r="F303" s="134">
        <v>0</v>
      </c>
      <c r="G303" s="134">
        <v>51.152011328059999</v>
      </c>
      <c r="H303" s="134">
        <v>0</v>
      </c>
      <c r="I303" s="134">
        <v>-3.1029485636939911</v>
      </c>
      <c r="J303" s="134">
        <v>0</v>
      </c>
      <c r="K303" s="134">
        <v>0</v>
      </c>
      <c r="L303" s="134">
        <v>0</v>
      </c>
    </row>
    <row r="304" spans="1:12" customFormat="1" x14ac:dyDescent="0.25">
      <c r="A304" s="88">
        <v>301</v>
      </c>
      <c r="B304" s="88">
        <v>0</v>
      </c>
      <c r="C304" s="88"/>
      <c r="D304" s="88"/>
      <c r="E304" s="134">
        <v>0</v>
      </c>
      <c r="F304" s="134">
        <v>0</v>
      </c>
      <c r="G304" s="134">
        <v>51.183753143687802</v>
      </c>
      <c r="H304" s="134">
        <v>0</v>
      </c>
      <c r="I304" s="134">
        <v>-3.1029485636939911</v>
      </c>
      <c r="J304" s="134">
        <v>0</v>
      </c>
      <c r="K304" s="134">
        <v>0</v>
      </c>
      <c r="L304" s="134">
        <v>0</v>
      </c>
    </row>
    <row r="305" spans="1:12" customFormat="1" x14ac:dyDescent="0.25">
      <c r="A305" s="88">
        <v>302</v>
      </c>
      <c r="B305" s="88">
        <v>0</v>
      </c>
      <c r="C305" s="88"/>
      <c r="D305" s="88"/>
      <c r="E305" s="134">
        <v>0</v>
      </c>
      <c r="F305" s="134">
        <v>0</v>
      </c>
      <c r="G305" s="134">
        <v>51.215494959315599</v>
      </c>
      <c r="H305" s="134">
        <v>0</v>
      </c>
      <c r="I305" s="134">
        <v>-3.1029485636939911</v>
      </c>
      <c r="J305" s="134">
        <v>0</v>
      </c>
      <c r="K305" s="134">
        <v>0</v>
      </c>
      <c r="L305" s="134">
        <v>0</v>
      </c>
    </row>
    <row r="306" spans="1:12" customFormat="1" x14ac:dyDescent="0.25">
      <c r="A306" s="88">
        <v>303</v>
      </c>
      <c r="B306" s="88">
        <v>0</v>
      </c>
      <c r="C306" s="88"/>
      <c r="D306" s="88"/>
      <c r="E306" s="134">
        <v>0</v>
      </c>
      <c r="F306" s="134">
        <v>0</v>
      </c>
      <c r="G306" s="134">
        <v>51.247236774943403</v>
      </c>
      <c r="H306" s="134">
        <v>0</v>
      </c>
      <c r="I306" s="134">
        <v>-3.1029485636939911</v>
      </c>
      <c r="J306" s="134">
        <v>0</v>
      </c>
      <c r="K306" s="134">
        <v>0</v>
      </c>
      <c r="L306" s="134">
        <v>0</v>
      </c>
    </row>
    <row r="307" spans="1:12" customFormat="1" x14ac:dyDescent="0.25">
      <c r="A307" s="88">
        <v>304</v>
      </c>
      <c r="B307" s="88">
        <v>0</v>
      </c>
      <c r="C307" s="88"/>
      <c r="D307" s="88"/>
      <c r="E307" s="134">
        <v>0</v>
      </c>
      <c r="F307" s="134">
        <v>0</v>
      </c>
      <c r="G307" s="134">
        <v>51.278978590571199</v>
      </c>
      <c r="H307" s="134">
        <v>0</v>
      </c>
      <c r="I307" s="134">
        <v>-3.1029485636939911</v>
      </c>
      <c r="J307" s="134">
        <v>0</v>
      </c>
      <c r="K307" s="134">
        <v>0</v>
      </c>
      <c r="L307" s="134">
        <v>0</v>
      </c>
    </row>
    <row r="308" spans="1:12" customFormat="1" x14ac:dyDescent="0.25">
      <c r="A308" s="88">
        <v>305</v>
      </c>
      <c r="B308" s="88">
        <v>0</v>
      </c>
      <c r="C308" s="88"/>
      <c r="D308" s="88"/>
      <c r="E308" s="134">
        <v>0</v>
      </c>
      <c r="F308" s="134">
        <v>0</v>
      </c>
      <c r="G308" s="134">
        <v>51.310720406199003</v>
      </c>
      <c r="H308" s="134">
        <v>0</v>
      </c>
      <c r="I308" s="134">
        <v>-3.1029485636939911</v>
      </c>
      <c r="J308" s="134">
        <v>0</v>
      </c>
      <c r="K308" s="134">
        <v>0</v>
      </c>
      <c r="L308" s="134">
        <v>0</v>
      </c>
    </row>
    <row r="309" spans="1:12" customFormat="1" x14ac:dyDescent="0.25">
      <c r="A309" s="88">
        <v>306</v>
      </c>
      <c r="B309" s="88">
        <v>0</v>
      </c>
      <c r="C309" s="88"/>
      <c r="D309" s="88"/>
      <c r="E309" s="134">
        <v>0</v>
      </c>
      <c r="F309" s="134">
        <v>0</v>
      </c>
      <c r="G309" s="134">
        <v>51.3424622218267</v>
      </c>
      <c r="H309" s="134">
        <v>0</v>
      </c>
      <c r="I309" s="134">
        <v>-3.1029485636939911</v>
      </c>
      <c r="J309" s="134">
        <v>0</v>
      </c>
      <c r="K309" s="134">
        <v>0</v>
      </c>
      <c r="L309" s="134">
        <v>0</v>
      </c>
    </row>
    <row r="310" spans="1:12" customFormat="1" x14ac:dyDescent="0.25">
      <c r="A310" s="88">
        <v>307</v>
      </c>
      <c r="B310" s="88">
        <v>0</v>
      </c>
      <c r="C310" s="88"/>
      <c r="D310" s="88"/>
      <c r="E310" s="134">
        <v>0</v>
      </c>
      <c r="F310" s="134">
        <v>0</v>
      </c>
      <c r="G310" s="134">
        <v>51.374204037454497</v>
      </c>
      <c r="H310" s="134">
        <v>0</v>
      </c>
      <c r="I310" s="134">
        <v>-3.1029485636939911</v>
      </c>
      <c r="J310" s="134">
        <v>0</v>
      </c>
      <c r="K310" s="134">
        <v>0</v>
      </c>
      <c r="L310" s="134">
        <v>0</v>
      </c>
    </row>
    <row r="311" spans="1:12" customFormat="1" x14ac:dyDescent="0.25">
      <c r="A311" s="88">
        <v>308</v>
      </c>
      <c r="B311" s="88">
        <v>0</v>
      </c>
      <c r="C311" s="88"/>
      <c r="D311" s="88"/>
      <c r="E311" s="134">
        <v>0</v>
      </c>
      <c r="F311" s="134">
        <v>0</v>
      </c>
      <c r="G311" s="134">
        <v>51.405945853082301</v>
      </c>
      <c r="H311" s="134">
        <v>0</v>
      </c>
      <c r="I311" s="134">
        <v>-3.1029485636939911</v>
      </c>
      <c r="J311" s="134">
        <v>0</v>
      </c>
      <c r="K311" s="134">
        <v>0</v>
      </c>
      <c r="L311" s="134">
        <v>0</v>
      </c>
    </row>
    <row r="312" spans="1:12" customFormat="1" x14ac:dyDescent="0.25">
      <c r="A312" s="88">
        <v>309</v>
      </c>
      <c r="B312" s="88">
        <v>0</v>
      </c>
      <c r="C312" s="88"/>
      <c r="D312" s="88"/>
      <c r="E312" s="134">
        <v>0</v>
      </c>
      <c r="F312" s="134">
        <v>0</v>
      </c>
      <c r="G312" s="134">
        <v>51.437687668710097</v>
      </c>
      <c r="H312" s="134">
        <v>0</v>
      </c>
      <c r="I312" s="134">
        <v>-3.1029485636939911</v>
      </c>
      <c r="J312" s="134">
        <v>0</v>
      </c>
      <c r="K312" s="134">
        <v>0</v>
      </c>
      <c r="L312" s="134">
        <v>0</v>
      </c>
    </row>
    <row r="313" spans="1:12" customFormat="1" x14ac:dyDescent="0.25">
      <c r="A313" s="88">
        <v>310</v>
      </c>
      <c r="B313" s="88">
        <v>0</v>
      </c>
      <c r="C313" s="88"/>
      <c r="D313" s="88"/>
      <c r="E313" s="134">
        <v>0</v>
      </c>
      <c r="F313" s="134">
        <v>0</v>
      </c>
      <c r="G313" s="134">
        <v>51.469429484337901</v>
      </c>
      <c r="H313" s="134">
        <v>0</v>
      </c>
      <c r="I313" s="134">
        <v>-3.1029485636939911</v>
      </c>
      <c r="J313" s="134">
        <v>0</v>
      </c>
      <c r="K313" s="134">
        <v>0</v>
      </c>
      <c r="L313" s="134">
        <v>0</v>
      </c>
    </row>
    <row r="314" spans="1:12" customFormat="1" x14ac:dyDescent="0.25">
      <c r="A314" s="88">
        <v>311</v>
      </c>
      <c r="B314" s="88">
        <v>0</v>
      </c>
      <c r="C314" s="88"/>
      <c r="D314" s="88"/>
      <c r="E314" s="134">
        <v>0</v>
      </c>
      <c r="F314" s="134">
        <v>0</v>
      </c>
      <c r="G314" s="134">
        <v>51.501171299965698</v>
      </c>
      <c r="H314" s="134">
        <v>0</v>
      </c>
      <c r="I314" s="134">
        <v>-3.1029485636939911</v>
      </c>
      <c r="J314" s="134">
        <v>0</v>
      </c>
      <c r="K314" s="134">
        <v>0</v>
      </c>
      <c r="L314" s="134">
        <v>0.28020903517403922</v>
      </c>
    </row>
    <row r="315" spans="1:12" customFormat="1" x14ac:dyDescent="0.25">
      <c r="A315" s="88">
        <v>312</v>
      </c>
      <c r="B315" s="88">
        <v>0</v>
      </c>
      <c r="C315" s="88"/>
      <c r="D315" s="88"/>
      <c r="E315" s="134">
        <v>1</v>
      </c>
      <c r="F315" s="134">
        <v>0</v>
      </c>
      <c r="G315" s="134">
        <v>51.532913115593402</v>
      </c>
      <c r="H315" s="134">
        <v>0</v>
      </c>
      <c r="I315" s="134">
        <v>-6.7199315199413396</v>
      </c>
      <c r="J315" s="134">
        <v>7.7708661351956157E-2</v>
      </c>
      <c r="K315" s="134">
        <v>0.24501540924271781</v>
      </c>
      <c r="L315" s="134">
        <v>0.32209693722190308</v>
      </c>
    </row>
    <row r="316" spans="1:12" customFormat="1" x14ac:dyDescent="0.25">
      <c r="A316" s="88">
        <v>313</v>
      </c>
      <c r="B316" s="88">
        <v>1</v>
      </c>
      <c r="C316" s="88"/>
      <c r="D316" s="88"/>
      <c r="E316" s="134">
        <v>1</v>
      </c>
      <c r="F316" s="134">
        <v>800</v>
      </c>
      <c r="G316" s="134">
        <v>51.564654931221199</v>
      </c>
      <c r="H316" s="134">
        <v>0</v>
      </c>
      <c r="I316" s="134">
        <v>-6.7199315199413396</v>
      </c>
      <c r="J316" s="134">
        <v>7.7702390059001786E-2</v>
      </c>
      <c r="K316" s="134">
        <v>0.2449956358560326</v>
      </c>
      <c r="L316" s="134">
        <v>0.4442260232080455</v>
      </c>
    </row>
    <row r="317" spans="1:12" customFormat="1" x14ac:dyDescent="0.25">
      <c r="A317" s="88">
        <v>314</v>
      </c>
      <c r="B317" s="88">
        <v>4</v>
      </c>
      <c r="C317" s="88"/>
      <c r="D317" s="88"/>
      <c r="E317" s="134">
        <v>1</v>
      </c>
      <c r="F317" s="134">
        <v>800</v>
      </c>
      <c r="G317" s="134">
        <v>51.596396746849003</v>
      </c>
      <c r="H317" s="134">
        <v>0</v>
      </c>
      <c r="I317" s="134">
        <v>-6.7199315199413396</v>
      </c>
      <c r="J317" s="134">
        <v>7.7701387085125737E-2</v>
      </c>
      <c r="K317" s="134">
        <v>0.24499247347940151</v>
      </c>
      <c r="L317" s="134">
        <v>2.286711278835599</v>
      </c>
    </row>
    <row r="318" spans="1:12" customFormat="1" x14ac:dyDescent="0.25">
      <c r="A318" s="88">
        <v>315</v>
      </c>
      <c r="B318" s="88">
        <v>7</v>
      </c>
      <c r="C318" s="88"/>
      <c r="D318" s="88"/>
      <c r="E318" s="134">
        <v>1</v>
      </c>
      <c r="F318" s="134">
        <v>833.72158218565505</v>
      </c>
      <c r="G318" s="134">
        <v>51.634009621494201</v>
      </c>
      <c r="H318" s="134">
        <v>0</v>
      </c>
      <c r="I318" s="134">
        <v>-6.7199315199413396</v>
      </c>
      <c r="J318" s="134">
        <v>0.360666791214307</v>
      </c>
      <c r="K318" s="134">
        <v>1.1371823926987099</v>
      </c>
      <c r="L318" s="134">
        <v>3.8173527561358149</v>
      </c>
    </row>
    <row r="319" spans="1:12" customFormat="1" x14ac:dyDescent="0.25">
      <c r="A319" s="88">
        <v>316</v>
      </c>
      <c r="B319" s="88">
        <v>10</v>
      </c>
      <c r="C319" s="88"/>
      <c r="D319" s="88"/>
      <c r="E319" s="134">
        <v>1</v>
      </c>
      <c r="F319" s="134">
        <v>1191.0308316937901</v>
      </c>
      <c r="G319" s="134">
        <v>51.734488788000803</v>
      </c>
      <c r="H319" s="134">
        <v>0</v>
      </c>
      <c r="I319" s="134">
        <v>-6.7199315199413396</v>
      </c>
      <c r="J319" s="134">
        <v>0.5193825200050981</v>
      </c>
      <c r="K319" s="134">
        <v>1.637613085576074</v>
      </c>
      <c r="L319" s="134">
        <v>5.773264795946111</v>
      </c>
    </row>
    <row r="320" spans="1:12" customFormat="1" x14ac:dyDescent="0.25">
      <c r="A320" s="88">
        <v>317</v>
      </c>
      <c r="B320" s="88">
        <v>13</v>
      </c>
      <c r="C320" s="88"/>
      <c r="D320" s="88"/>
      <c r="E320" s="134">
        <v>1</v>
      </c>
      <c r="F320" s="134">
        <v>1548.3400812019299</v>
      </c>
      <c r="G320" s="134">
        <v>51.828242729541202</v>
      </c>
      <c r="H320" s="134">
        <v>0</v>
      </c>
      <c r="I320" s="134">
        <v>-6.7199315199413396</v>
      </c>
      <c r="J320" s="134">
        <v>0.66252860127006952</v>
      </c>
      <c r="K320" s="134">
        <v>2.088952679804529</v>
      </c>
      <c r="L320" s="134">
        <v>7.3455653208337122</v>
      </c>
    </row>
    <row r="321" spans="1:12" customFormat="1" x14ac:dyDescent="0.25">
      <c r="A321" s="88">
        <v>318</v>
      </c>
      <c r="B321" s="88">
        <v>15</v>
      </c>
      <c r="C321" s="88"/>
      <c r="D321" s="88"/>
      <c r="E321" s="134">
        <v>1</v>
      </c>
      <c r="F321" s="134">
        <v>1786.54624754069</v>
      </c>
      <c r="G321" s="134">
        <v>51.920922275854501</v>
      </c>
      <c r="H321" s="134">
        <v>0</v>
      </c>
      <c r="I321" s="134">
        <v>-6.7199315199413396</v>
      </c>
      <c r="J321" s="134">
        <v>0.25530461138594451</v>
      </c>
      <c r="K321" s="134">
        <v>0.80497543969988306</v>
      </c>
      <c r="L321" s="134">
        <v>1.5099987394296279</v>
      </c>
    </row>
    <row r="322" spans="1:12" customFormat="1" x14ac:dyDescent="0.25">
      <c r="A322" s="88">
        <v>319</v>
      </c>
      <c r="B322" s="88">
        <v>14</v>
      </c>
      <c r="C322" s="88"/>
      <c r="D322" s="88"/>
      <c r="E322" s="134">
        <v>2</v>
      </c>
      <c r="F322" s="134">
        <v>862.56532720360997</v>
      </c>
      <c r="G322" s="134">
        <v>51.961985241230003</v>
      </c>
      <c r="H322" s="134">
        <v>0</v>
      </c>
      <c r="I322" s="134">
        <v>-6.7199315199413396</v>
      </c>
      <c r="J322" s="134">
        <v>0.2440003327275464</v>
      </c>
      <c r="K322" s="134">
        <v>0.76933304908995381</v>
      </c>
      <c r="L322" s="134">
        <v>1.5028167078069701</v>
      </c>
    </row>
    <row r="323" spans="1:12" customFormat="1" x14ac:dyDescent="0.25">
      <c r="A323" s="88">
        <v>320</v>
      </c>
      <c r="B323" s="88">
        <v>16</v>
      </c>
      <c r="C323" s="88"/>
      <c r="D323" s="88"/>
      <c r="E323" s="134">
        <v>2</v>
      </c>
      <c r="F323" s="134">
        <v>985.78894537555402</v>
      </c>
      <c r="G323" s="134">
        <v>52.017632350913502</v>
      </c>
      <c r="H323" s="134">
        <v>0</v>
      </c>
      <c r="I323" s="134">
        <v>-6.7199315199413396</v>
      </c>
      <c r="J323" s="134">
        <v>0.55445035310126567</v>
      </c>
      <c r="K323" s="134">
        <v>1.7481819633282909</v>
      </c>
      <c r="L323" s="134">
        <v>7.0560655267431978</v>
      </c>
    </row>
    <row r="324" spans="1:12" customFormat="1" x14ac:dyDescent="0.25">
      <c r="A324" s="88">
        <v>321</v>
      </c>
      <c r="B324" s="88">
        <v>18</v>
      </c>
      <c r="C324" s="88"/>
      <c r="D324" s="88"/>
      <c r="E324" s="134">
        <v>2</v>
      </c>
      <c r="F324" s="134">
        <v>1109.0125635474999</v>
      </c>
      <c r="G324" s="134">
        <v>52.105321005287202</v>
      </c>
      <c r="H324" s="134">
        <v>0</v>
      </c>
      <c r="I324" s="134">
        <v>-6.7199315199413396</v>
      </c>
      <c r="J324" s="134">
        <v>0.51987893155609377</v>
      </c>
      <c r="K324" s="134">
        <v>1.6391782711963641</v>
      </c>
      <c r="L324" s="134">
        <v>6.0437879501181468</v>
      </c>
    </row>
    <row r="325" spans="1:12" customFormat="1" x14ac:dyDescent="0.25">
      <c r="A325" s="88">
        <v>322</v>
      </c>
      <c r="B325" s="88">
        <v>20</v>
      </c>
      <c r="C325" s="88"/>
      <c r="D325" s="88"/>
      <c r="E325" s="134">
        <v>2</v>
      </c>
      <c r="F325" s="134">
        <v>1232.2361817194401</v>
      </c>
      <c r="G325" s="134">
        <v>52.208851864462297</v>
      </c>
      <c r="H325" s="134">
        <v>0</v>
      </c>
      <c r="I325" s="134">
        <v>-6.7199315199413396</v>
      </c>
      <c r="J325" s="134">
        <v>0.68092252517672214</v>
      </c>
      <c r="K325" s="134">
        <v>2.1469487218822052</v>
      </c>
      <c r="L325" s="134">
        <v>8.802808388405472</v>
      </c>
    </row>
    <row r="326" spans="1:12" customFormat="1" x14ac:dyDescent="0.25">
      <c r="A326" s="88">
        <v>323</v>
      </c>
      <c r="B326" s="88">
        <v>23</v>
      </c>
      <c r="C326" s="88"/>
      <c r="D326" s="88"/>
      <c r="E326" s="134">
        <v>2</v>
      </c>
      <c r="F326" s="134">
        <v>1417.07160897736</v>
      </c>
      <c r="G326" s="134">
        <v>52.305554899304902</v>
      </c>
      <c r="H326" s="134">
        <v>0</v>
      </c>
      <c r="I326" s="134">
        <v>-6.7199315199413396</v>
      </c>
      <c r="J326" s="134">
        <v>0.91659781854304601</v>
      </c>
      <c r="K326" s="134">
        <v>2.890032921866224</v>
      </c>
      <c r="L326" s="134">
        <v>12.857384130503799</v>
      </c>
    </row>
    <row r="327" spans="1:12" customFormat="1" x14ac:dyDescent="0.25">
      <c r="A327" s="88">
        <v>324</v>
      </c>
      <c r="B327" s="88">
        <v>26</v>
      </c>
      <c r="C327" s="88"/>
      <c r="D327" s="88"/>
      <c r="E327" s="134">
        <v>2</v>
      </c>
      <c r="F327" s="134">
        <v>1601.90703623527</v>
      </c>
      <c r="G327" s="134">
        <v>52.399584978140801</v>
      </c>
      <c r="H327" s="134">
        <v>0</v>
      </c>
      <c r="I327" s="134">
        <v>-6.7199315199413396</v>
      </c>
      <c r="J327" s="134">
        <v>0.84448920923903525</v>
      </c>
      <c r="K327" s="134">
        <v>2.662674476730678</v>
      </c>
      <c r="L327" s="134">
        <v>10.80661071999157</v>
      </c>
    </row>
    <row r="328" spans="1:12" customFormat="1" x14ac:dyDescent="0.25">
      <c r="A328" s="88">
        <v>325</v>
      </c>
      <c r="B328" s="88">
        <v>28</v>
      </c>
      <c r="C328" s="88"/>
      <c r="D328" s="88"/>
      <c r="E328" s="134">
        <v>2</v>
      </c>
      <c r="F328" s="134">
        <v>1725.1306544072199</v>
      </c>
      <c r="G328" s="134">
        <v>52.490925186574202</v>
      </c>
      <c r="H328" s="134">
        <v>0</v>
      </c>
      <c r="I328" s="134">
        <v>-6.7199315199413396</v>
      </c>
      <c r="J328" s="134">
        <v>1.000691443016162</v>
      </c>
      <c r="K328" s="134">
        <v>3.1551801198299589</v>
      </c>
      <c r="L328" s="134">
        <v>13.466307164111869</v>
      </c>
    </row>
    <row r="329" spans="1:12" customFormat="1" x14ac:dyDescent="0.25">
      <c r="A329" s="88">
        <v>326</v>
      </c>
      <c r="B329" s="88">
        <v>31</v>
      </c>
      <c r="C329" s="88"/>
      <c r="D329" s="88"/>
      <c r="E329" s="134">
        <v>3</v>
      </c>
      <c r="F329" s="134">
        <v>1195.2494746726099</v>
      </c>
      <c r="G329" s="134">
        <v>52.590650693134997</v>
      </c>
      <c r="H329" s="134">
        <v>0</v>
      </c>
      <c r="I329" s="134">
        <v>-6.7199315199413396</v>
      </c>
      <c r="J329" s="134">
        <v>0.96108606208262148</v>
      </c>
      <c r="K329" s="134">
        <v>3.030304353746506</v>
      </c>
      <c r="L329" s="134">
        <v>11.85565597436778</v>
      </c>
    </row>
    <row r="330" spans="1:12" customFormat="1" x14ac:dyDescent="0.25">
      <c r="A330" s="88">
        <v>327</v>
      </c>
      <c r="B330" s="88">
        <v>32</v>
      </c>
      <c r="C330" s="88"/>
      <c r="D330" s="88"/>
      <c r="E330" s="134">
        <v>3</v>
      </c>
      <c r="F330" s="134">
        <v>1233.80590933947</v>
      </c>
      <c r="G330" s="134">
        <v>52.694181552310098</v>
      </c>
      <c r="H330" s="134">
        <v>0</v>
      </c>
      <c r="I330" s="134">
        <v>-6.7199315199413396</v>
      </c>
      <c r="J330" s="134">
        <v>0.89879455768922289</v>
      </c>
      <c r="K330" s="134">
        <v>2.8338992403941199</v>
      </c>
      <c r="L330" s="134">
        <v>10.27536735490742</v>
      </c>
    </row>
    <row r="331" spans="1:12" customFormat="1" x14ac:dyDescent="0.25">
      <c r="A331" s="88">
        <v>328</v>
      </c>
      <c r="B331" s="88">
        <v>34</v>
      </c>
      <c r="C331" s="88"/>
      <c r="D331" s="88"/>
      <c r="E331" s="134">
        <v>3</v>
      </c>
      <c r="F331" s="134">
        <v>1310.91877867318</v>
      </c>
      <c r="G331" s="134">
        <v>52.798068118032802</v>
      </c>
      <c r="H331" s="134">
        <v>0</v>
      </c>
      <c r="I331" s="134">
        <v>-6.7199315199413396</v>
      </c>
      <c r="J331" s="134">
        <v>0.8803836139556126</v>
      </c>
      <c r="K331" s="134">
        <v>2.7758495348020471</v>
      </c>
      <c r="L331" s="134">
        <v>9.2357857525098872</v>
      </c>
    </row>
    <row r="332" spans="1:12" customFormat="1" x14ac:dyDescent="0.25">
      <c r="A332" s="88">
        <v>329</v>
      </c>
      <c r="B332" s="88">
        <v>34</v>
      </c>
      <c r="C332" s="88"/>
      <c r="D332" s="88"/>
      <c r="E332" s="134">
        <v>3</v>
      </c>
      <c r="F332" s="134">
        <v>1310.91877867318</v>
      </c>
      <c r="G332" s="134">
        <v>52.901954683755498</v>
      </c>
      <c r="H332" s="134">
        <v>0</v>
      </c>
      <c r="I332" s="134">
        <v>-6.7199315199413396</v>
      </c>
      <c r="J332" s="134">
        <v>0.46780474412355061</v>
      </c>
      <c r="K332" s="134">
        <v>1.4749883582215551</v>
      </c>
      <c r="L332" s="134">
        <v>4.3376341708574531</v>
      </c>
    </row>
    <row r="333" spans="1:12" customFormat="1" x14ac:dyDescent="0.25">
      <c r="A333" s="88">
        <v>330</v>
      </c>
      <c r="B333" s="88">
        <v>35</v>
      </c>
      <c r="C333" s="88"/>
      <c r="D333" s="88"/>
      <c r="E333" s="134">
        <v>3</v>
      </c>
      <c r="F333" s="134">
        <v>1349.47521334004</v>
      </c>
      <c r="G333" s="134">
        <v>52.963636495688199</v>
      </c>
      <c r="H333" s="134">
        <v>0</v>
      </c>
      <c r="I333" s="134">
        <v>-6.7199315199413396</v>
      </c>
      <c r="J333" s="134">
        <v>0.66959343077990408</v>
      </c>
      <c r="K333" s="134">
        <v>2.111228087249037</v>
      </c>
      <c r="L333" s="134">
        <v>8.2182065467313077</v>
      </c>
    </row>
    <row r="334" spans="1:12" customFormat="1" x14ac:dyDescent="0.25">
      <c r="A334" s="88">
        <v>331</v>
      </c>
      <c r="B334" s="88">
        <v>36</v>
      </c>
      <c r="C334" s="88"/>
      <c r="D334" s="88"/>
      <c r="E334" s="134">
        <v>3</v>
      </c>
      <c r="F334" s="134">
        <v>1388.0316480069</v>
      </c>
      <c r="G334" s="134">
        <v>53.024861969082899</v>
      </c>
      <c r="H334" s="134">
        <v>0</v>
      </c>
      <c r="I334" s="134">
        <v>-6.7199315199413396</v>
      </c>
      <c r="J334" s="134">
        <v>0.82773309092296476</v>
      </c>
      <c r="K334" s="134">
        <v>2.609842435680108</v>
      </c>
      <c r="L334" s="134">
        <v>11.21001670063221</v>
      </c>
    </row>
    <row r="335" spans="1:12" customFormat="1" x14ac:dyDescent="0.25">
      <c r="A335" s="88">
        <v>332</v>
      </c>
      <c r="B335" s="88">
        <v>38</v>
      </c>
      <c r="C335" s="88"/>
      <c r="D335" s="88"/>
      <c r="E335" s="134">
        <v>3</v>
      </c>
      <c r="F335" s="134">
        <v>1465.14451734062</v>
      </c>
      <c r="G335" s="134">
        <v>53.079126959567198</v>
      </c>
      <c r="H335" s="134">
        <v>0</v>
      </c>
      <c r="I335" s="134">
        <v>-6.7199315199413396</v>
      </c>
      <c r="J335" s="134">
        <v>0.87117130246557817</v>
      </c>
      <c r="K335" s="134">
        <v>2.7468031166739681</v>
      </c>
      <c r="L335" s="134">
        <v>11.82350384187936</v>
      </c>
    </row>
    <row r="336" spans="1:12" customFormat="1" x14ac:dyDescent="0.25">
      <c r="A336" s="88">
        <v>333</v>
      </c>
      <c r="B336" s="88">
        <v>39</v>
      </c>
      <c r="C336" s="88"/>
      <c r="D336" s="88"/>
      <c r="E336" s="134">
        <v>3</v>
      </c>
      <c r="F336" s="134">
        <v>1503.7009520074801</v>
      </c>
      <c r="G336" s="134">
        <v>53.131454282919002</v>
      </c>
      <c r="H336" s="134">
        <v>0</v>
      </c>
      <c r="I336" s="134">
        <v>-6.7199315199413396</v>
      </c>
      <c r="J336" s="134">
        <v>0.77174532079152269</v>
      </c>
      <c r="K336" s="134">
        <v>2.4333129964556708</v>
      </c>
      <c r="L336" s="134">
        <v>9.7189329549744254</v>
      </c>
    </row>
    <row r="337" spans="1:12" customFormat="1" x14ac:dyDescent="0.25">
      <c r="A337" s="88">
        <v>334</v>
      </c>
      <c r="B337" s="88">
        <v>41</v>
      </c>
      <c r="C337" s="88"/>
      <c r="D337" s="88"/>
      <c r="E337" s="134">
        <v>3</v>
      </c>
      <c r="F337" s="134">
        <v>1580.8138213411901</v>
      </c>
      <c r="G337" s="134">
        <v>53.189513573798401</v>
      </c>
      <c r="H337" s="134">
        <v>0</v>
      </c>
      <c r="I337" s="134">
        <v>-6.7199315199413396</v>
      </c>
      <c r="J337" s="134">
        <v>1.350967981302903</v>
      </c>
      <c r="K337" s="134">
        <v>4.2596020450480534</v>
      </c>
      <c r="L337" s="134">
        <v>20.851226780673439</v>
      </c>
    </row>
    <row r="338" spans="1:12" customFormat="1" x14ac:dyDescent="0.25">
      <c r="A338" s="88">
        <v>335</v>
      </c>
      <c r="B338" s="88">
        <v>44</v>
      </c>
      <c r="C338" s="88"/>
      <c r="D338" s="88"/>
      <c r="E338" s="134">
        <v>3</v>
      </c>
      <c r="F338" s="134">
        <v>1696.4831253417699</v>
      </c>
      <c r="G338" s="134">
        <v>53.247153300977601</v>
      </c>
      <c r="H338" s="134">
        <v>0</v>
      </c>
      <c r="I338" s="134">
        <v>-6.7199315199413396</v>
      </c>
      <c r="J338" s="134">
        <v>1.141696001886515</v>
      </c>
      <c r="K338" s="134">
        <v>3.5997674939481832</v>
      </c>
      <c r="L338" s="134">
        <v>16.39827931739168</v>
      </c>
    </row>
    <row r="339" spans="1:12" customFormat="1" x14ac:dyDescent="0.25">
      <c r="A339" s="88">
        <v>336</v>
      </c>
      <c r="B339" s="88">
        <v>45</v>
      </c>
      <c r="C339" s="88"/>
      <c r="D339" s="88"/>
      <c r="E339" s="134">
        <v>4</v>
      </c>
      <c r="F339" s="134">
        <v>1278.83747043893</v>
      </c>
      <c r="G339" s="134">
        <v>53.310303912187202</v>
      </c>
      <c r="H339" s="134">
        <v>0</v>
      </c>
      <c r="I339" s="134">
        <v>-6.7199315199413396</v>
      </c>
      <c r="J339" s="134">
        <v>0.93209518048716211</v>
      </c>
      <c r="K339" s="134">
        <v>2.9388961040760222</v>
      </c>
      <c r="L339" s="134">
        <v>12.054547792579889</v>
      </c>
    </row>
    <row r="340" spans="1:12" customFormat="1" x14ac:dyDescent="0.25">
      <c r="A340" s="88">
        <v>337</v>
      </c>
      <c r="B340" s="88">
        <v>47</v>
      </c>
      <c r="C340" s="88"/>
      <c r="D340" s="88"/>
      <c r="E340" s="134">
        <v>4</v>
      </c>
      <c r="F340" s="134">
        <v>1335.67469134732</v>
      </c>
      <c r="G340" s="134">
        <v>53.375618685948297</v>
      </c>
      <c r="H340" s="134">
        <v>0</v>
      </c>
      <c r="I340" s="134">
        <v>-6.7199315199413396</v>
      </c>
      <c r="J340" s="134">
        <v>1.3444223155344861</v>
      </c>
      <c r="K340" s="134">
        <v>4.2389635608802356</v>
      </c>
      <c r="L340" s="134">
        <v>19.99527553115864</v>
      </c>
    </row>
    <row r="341" spans="1:12" customFormat="1" x14ac:dyDescent="0.25">
      <c r="A341" s="88">
        <v>338</v>
      </c>
      <c r="B341" s="88">
        <v>49</v>
      </c>
      <c r="C341" s="88"/>
      <c r="D341" s="88"/>
      <c r="E341" s="134">
        <v>4</v>
      </c>
      <c r="F341" s="134">
        <v>1392.5119122557201</v>
      </c>
      <c r="G341" s="134">
        <v>53.438979680432197</v>
      </c>
      <c r="H341" s="134">
        <v>0</v>
      </c>
      <c r="I341" s="134">
        <v>-6.7199315199413396</v>
      </c>
      <c r="J341" s="134">
        <v>1.1642733722074581</v>
      </c>
      <c r="K341" s="134">
        <v>3.6709539425701152</v>
      </c>
      <c r="L341" s="134">
        <v>16.082833200871381</v>
      </c>
    </row>
    <row r="342" spans="1:12" customFormat="1" x14ac:dyDescent="0.25">
      <c r="A342" s="88">
        <v>339</v>
      </c>
      <c r="B342" s="88">
        <v>50</v>
      </c>
      <c r="C342" s="88"/>
      <c r="D342" s="88"/>
      <c r="E342" s="134">
        <v>4</v>
      </c>
      <c r="F342" s="134">
        <v>1420.9305227099201</v>
      </c>
      <c r="G342" s="134">
        <v>53.494290275824099</v>
      </c>
      <c r="H342" s="134">
        <v>0</v>
      </c>
      <c r="I342" s="134">
        <v>-6.7199315199413396</v>
      </c>
      <c r="J342" s="134">
        <v>0.79155421186529518</v>
      </c>
      <c r="K342" s="134">
        <v>2.4957704300112762</v>
      </c>
      <c r="L342" s="134">
        <v>8.2999454285777414</v>
      </c>
    </row>
    <row r="343" spans="1:12" customFormat="1" x14ac:dyDescent="0.25">
      <c r="A343" s="88">
        <v>340</v>
      </c>
      <c r="B343" s="88">
        <v>50</v>
      </c>
      <c r="C343" s="88"/>
      <c r="D343" s="88"/>
      <c r="E343" s="134">
        <v>4</v>
      </c>
      <c r="F343" s="134">
        <v>1420.9305227099201</v>
      </c>
      <c r="G343" s="134">
        <v>53.549600871216001</v>
      </c>
      <c r="H343" s="134">
        <v>0</v>
      </c>
      <c r="I343" s="134">
        <v>-6.7199315199413396</v>
      </c>
      <c r="J343" s="134">
        <v>0.63175732100516602</v>
      </c>
      <c r="K343" s="134">
        <v>1.991930833129288</v>
      </c>
      <c r="L343" s="134">
        <v>4.9885500749136629</v>
      </c>
    </row>
    <row r="344" spans="1:12" customFormat="1" x14ac:dyDescent="0.25">
      <c r="A344" s="88">
        <v>341</v>
      </c>
      <c r="B344" s="88">
        <v>50</v>
      </c>
      <c r="C344" s="88"/>
      <c r="D344" s="88"/>
      <c r="E344" s="134">
        <v>4</v>
      </c>
      <c r="F344" s="134">
        <v>1420.9305227099201</v>
      </c>
      <c r="G344" s="134">
        <v>53.604911466607902</v>
      </c>
      <c r="H344" s="134">
        <v>0</v>
      </c>
      <c r="I344" s="134">
        <v>-6.7199315199413396</v>
      </c>
      <c r="J344" s="134">
        <v>0.67429380299137442</v>
      </c>
      <c r="K344" s="134">
        <v>2.126048360831803</v>
      </c>
      <c r="L344" s="134">
        <v>5.8741264410432619</v>
      </c>
    </row>
    <row r="345" spans="1:12" customFormat="1" x14ac:dyDescent="0.25">
      <c r="A345" s="88">
        <v>342</v>
      </c>
      <c r="B345" s="88">
        <v>50</v>
      </c>
      <c r="C345" s="88"/>
      <c r="D345" s="88"/>
      <c r="E345" s="134">
        <v>4</v>
      </c>
      <c r="F345" s="134">
        <v>1420.9305227099201</v>
      </c>
      <c r="G345" s="134">
        <v>53.660222061999697</v>
      </c>
      <c r="H345" s="134">
        <v>0</v>
      </c>
      <c r="I345" s="134">
        <v>-6.7199315199413396</v>
      </c>
      <c r="J345" s="134">
        <v>0.66274779771223302</v>
      </c>
      <c r="K345" s="134">
        <v>2.0896438061866709</v>
      </c>
      <c r="L345" s="134">
        <v>5.6349720777614118</v>
      </c>
    </row>
    <row r="346" spans="1:12" customFormat="1" x14ac:dyDescent="0.25">
      <c r="A346" s="88">
        <v>343</v>
      </c>
      <c r="B346" s="88">
        <v>50</v>
      </c>
      <c r="C346" s="88"/>
      <c r="D346" s="88"/>
      <c r="E346" s="134">
        <v>4</v>
      </c>
      <c r="F346" s="134">
        <v>1420.9305227099201</v>
      </c>
      <c r="G346" s="134">
        <v>53.715532657391599</v>
      </c>
      <c r="H346" s="134">
        <v>0</v>
      </c>
      <c r="I346" s="134">
        <v>-6.7199315199413396</v>
      </c>
      <c r="J346" s="134">
        <v>0.66572378300720358</v>
      </c>
      <c r="K346" s="134">
        <v>2.099027087821713</v>
      </c>
      <c r="L346" s="134">
        <v>5.6983124164541206</v>
      </c>
    </row>
    <row r="347" spans="1:12" customFormat="1" x14ac:dyDescent="0.25">
      <c r="A347" s="88">
        <v>344</v>
      </c>
      <c r="B347" s="88">
        <v>50</v>
      </c>
      <c r="C347" s="88"/>
      <c r="D347" s="88"/>
      <c r="E347" s="134">
        <v>4</v>
      </c>
      <c r="F347" s="134">
        <v>1420.9305227099201</v>
      </c>
      <c r="G347" s="134">
        <v>53.7708432527835</v>
      </c>
      <c r="H347" s="134">
        <v>0</v>
      </c>
      <c r="I347" s="134">
        <v>-6.7199315199413396</v>
      </c>
      <c r="J347" s="134">
        <v>0.66463193682019872</v>
      </c>
      <c r="K347" s="134">
        <v>2.095584496794086</v>
      </c>
      <c r="L347" s="134">
        <v>5.6763962661646508</v>
      </c>
    </row>
    <row r="348" spans="1:12" customFormat="1" x14ac:dyDescent="0.25">
      <c r="A348" s="88">
        <v>345</v>
      </c>
      <c r="B348" s="88">
        <v>50</v>
      </c>
      <c r="C348" s="88"/>
      <c r="D348" s="88"/>
      <c r="E348" s="134">
        <v>4</v>
      </c>
      <c r="F348" s="134">
        <v>1420.9305227099201</v>
      </c>
      <c r="G348" s="134">
        <v>53.826153848175402</v>
      </c>
      <c r="H348" s="134">
        <v>0</v>
      </c>
      <c r="I348" s="134">
        <v>-6.7199315199413396</v>
      </c>
      <c r="J348" s="134">
        <v>0.66539406991266525</v>
      </c>
      <c r="K348" s="134">
        <v>2.0979875024346342</v>
      </c>
      <c r="L348" s="134">
        <v>5.6930139791418224</v>
      </c>
    </row>
    <row r="349" spans="1:12" customFormat="1" x14ac:dyDescent="0.25">
      <c r="A349" s="88">
        <v>346</v>
      </c>
      <c r="B349" s="88">
        <v>50</v>
      </c>
      <c r="C349" s="88"/>
      <c r="D349" s="88"/>
      <c r="E349" s="134">
        <v>4</v>
      </c>
      <c r="F349" s="134">
        <v>1420.9305227099201</v>
      </c>
      <c r="G349" s="134">
        <v>53.881464443567303</v>
      </c>
      <c r="H349" s="134">
        <v>0</v>
      </c>
      <c r="I349" s="134">
        <v>-6.7199315199413396</v>
      </c>
      <c r="J349" s="134">
        <v>0.66284256345542192</v>
      </c>
      <c r="K349" s="134">
        <v>2.0899426025749448</v>
      </c>
      <c r="L349" s="134">
        <v>5.6407559920651247</v>
      </c>
    </row>
    <row r="350" spans="1:12" customFormat="1" x14ac:dyDescent="0.25">
      <c r="A350" s="88">
        <v>347</v>
      </c>
      <c r="B350" s="88">
        <v>50</v>
      </c>
      <c r="C350" s="88"/>
      <c r="D350" s="88"/>
      <c r="E350" s="134">
        <v>4</v>
      </c>
      <c r="F350" s="134">
        <v>1420.9305227099201</v>
      </c>
      <c r="G350" s="134">
        <v>53.936775038959098</v>
      </c>
      <c r="H350" s="134">
        <v>0</v>
      </c>
      <c r="I350" s="134">
        <v>-6.7199315199413396</v>
      </c>
      <c r="J350" s="134">
        <v>0.67168017767096322</v>
      </c>
      <c r="K350" s="134">
        <v>2.1178076001965471</v>
      </c>
      <c r="L350" s="134">
        <v>5.8254702886629612</v>
      </c>
    </row>
    <row r="351" spans="1:12" customFormat="1" x14ac:dyDescent="0.25">
      <c r="A351" s="88">
        <v>348</v>
      </c>
      <c r="B351" s="88">
        <v>50</v>
      </c>
      <c r="C351" s="88"/>
      <c r="D351" s="88"/>
      <c r="E351" s="134">
        <v>4</v>
      </c>
      <c r="F351" s="134">
        <v>1420.9305227099201</v>
      </c>
      <c r="G351" s="134">
        <v>53.990557962545502</v>
      </c>
      <c r="H351" s="134">
        <v>0</v>
      </c>
      <c r="I351" s="134">
        <v>-6.7199315199413396</v>
      </c>
      <c r="J351" s="134">
        <v>0.63825744382618987</v>
      </c>
      <c r="K351" s="134">
        <v>2.0124257203839768</v>
      </c>
      <c r="L351" s="134">
        <v>5.1311749343358448</v>
      </c>
    </row>
    <row r="352" spans="1:12" customFormat="1" x14ac:dyDescent="0.25">
      <c r="A352" s="88">
        <v>349</v>
      </c>
      <c r="B352" s="88">
        <v>50</v>
      </c>
      <c r="C352" s="88"/>
      <c r="D352" s="88"/>
      <c r="E352" s="134">
        <v>4</v>
      </c>
      <c r="F352" s="134">
        <v>1420.9305227099201</v>
      </c>
      <c r="G352" s="134">
        <v>54.044340886131899</v>
      </c>
      <c r="H352" s="134">
        <v>0</v>
      </c>
      <c r="I352" s="134">
        <v>-6.7199315199413396</v>
      </c>
      <c r="J352" s="134">
        <v>0.76282429024093357</v>
      </c>
      <c r="K352" s="134">
        <v>2.405184987129664</v>
      </c>
      <c r="L352" s="134">
        <v>7.7159560600804902</v>
      </c>
    </row>
    <row r="353" spans="1:12" customFormat="1" x14ac:dyDescent="0.25">
      <c r="A353" s="88">
        <v>350</v>
      </c>
      <c r="B353" s="88">
        <v>50</v>
      </c>
      <c r="C353" s="88"/>
      <c r="D353" s="88"/>
      <c r="E353" s="134">
        <v>4</v>
      </c>
      <c r="F353" s="134">
        <v>1420.9305227099201</v>
      </c>
      <c r="G353" s="134">
        <v>54.097206506741301</v>
      </c>
      <c r="H353" s="134">
        <v>0</v>
      </c>
      <c r="I353" s="134">
        <v>-6.7199315199413396</v>
      </c>
      <c r="J353" s="134">
        <v>0.29519550945883333</v>
      </c>
      <c r="K353" s="134">
        <v>0.93075144132370147</v>
      </c>
      <c r="L353" s="134">
        <v>-2.0767559371634672</v>
      </c>
    </row>
    <row r="354" spans="1:12" customFormat="1" x14ac:dyDescent="0.25">
      <c r="A354" s="88">
        <v>351</v>
      </c>
      <c r="B354" s="88">
        <v>48</v>
      </c>
      <c r="C354" s="88"/>
      <c r="D354" s="88"/>
      <c r="E354" s="134">
        <v>4</v>
      </c>
      <c r="F354" s="134">
        <v>1364.0933018015201</v>
      </c>
      <c r="G354" s="134">
        <v>54.160300840356904</v>
      </c>
      <c r="H354" s="134">
        <v>0</v>
      </c>
      <c r="I354" s="134">
        <v>-6.7199315199413396</v>
      </c>
      <c r="J354" s="134">
        <v>0</v>
      </c>
      <c r="K354" s="134">
        <v>0</v>
      </c>
      <c r="L354" s="134">
        <v>-6.6538136727627348</v>
      </c>
    </row>
    <row r="355" spans="1:12" customFormat="1" x14ac:dyDescent="0.25">
      <c r="A355" s="88">
        <v>352</v>
      </c>
      <c r="B355" s="88">
        <v>47</v>
      </c>
      <c r="C355" s="88"/>
      <c r="D355" s="88"/>
      <c r="E355" s="134">
        <v>4</v>
      </c>
      <c r="F355" s="134">
        <v>1335.67469134732</v>
      </c>
      <c r="G355" s="134">
        <v>54.220962920576198</v>
      </c>
      <c r="H355" s="134">
        <v>0</v>
      </c>
      <c r="I355" s="134">
        <v>-6.7199315199413396</v>
      </c>
      <c r="J355" s="134">
        <v>0.45827098560548812</v>
      </c>
      <c r="K355" s="134">
        <v>1.444928417614104</v>
      </c>
      <c r="L355" s="134">
        <v>1.974232159068684</v>
      </c>
    </row>
    <row r="356" spans="1:12" customFormat="1" x14ac:dyDescent="0.25">
      <c r="A356" s="88">
        <v>353</v>
      </c>
      <c r="B356" s="88">
        <v>46</v>
      </c>
      <c r="C356" s="88"/>
      <c r="D356" s="88"/>
      <c r="E356" s="134">
        <v>4</v>
      </c>
      <c r="F356" s="134">
        <v>1307.25608089313</v>
      </c>
      <c r="G356" s="134">
        <v>54.286833237812402</v>
      </c>
      <c r="H356" s="134">
        <v>0</v>
      </c>
      <c r="I356" s="134">
        <v>-6.7199315199413396</v>
      </c>
      <c r="J356" s="134">
        <v>0</v>
      </c>
      <c r="K356" s="134">
        <v>0</v>
      </c>
      <c r="L356" s="134">
        <v>-8.5833216592959598</v>
      </c>
    </row>
    <row r="357" spans="1:12" customFormat="1" x14ac:dyDescent="0.25">
      <c r="A357" s="88">
        <v>354</v>
      </c>
      <c r="B357" s="88">
        <v>43</v>
      </c>
      <c r="C357" s="88"/>
      <c r="D357" s="88"/>
      <c r="E357" s="134">
        <v>4</v>
      </c>
      <c r="F357" s="134">
        <v>1222.00024953053</v>
      </c>
      <c r="G357" s="134">
        <v>54.352703555048599</v>
      </c>
      <c r="H357" s="134">
        <v>0</v>
      </c>
      <c r="I357" s="134">
        <v>-6.7199315199413396</v>
      </c>
      <c r="J357" s="134">
        <v>0</v>
      </c>
      <c r="K357" s="134">
        <v>0</v>
      </c>
      <c r="L357" s="134">
        <v>-9.5207987918392138</v>
      </c>
    </row>
    <row r="358" spans="1:12" customFormat="1" x14ac:dyDescent="0.25">
      <c r="A358" s="88">
        <v>355</v>
      </c>
      <c r="B358" s="88">
        <v>41</v>
      </c>
      <c r="C358" s="88"/>
      <c r="D358" s="88"/>
      <c r="E358" s="134">
        <v>4</v>
      </c>
      <c r="F358" s="134">
        <v>1165.16302862213</v>
      </c>
      <c r="G358" s="134">
        <v>54.406187211649303</v>
      </c>
      <c r="H358" s="134">
        <v>0</v>
      </c>
      <c r="I358" s="134">
        <v>-6.7199315199413396</v>
      </c>
      <c r="J358" s="134">
        <v>0</v>
      </c>
      <c r="K358" s="134">
        <v>0</v>
      </c>
      <c r="L358" s="134">
        <v>-6.9496453432016336</v>
      </c>
    </row>
    <row r="359" spans="1:12" customFormat="1" x14ac:dyDescent="0.25">
      <c r="A359" s="88">
        <v>356</v>
      </c>
      <c r="B359" s="88">
        <v>39</v>
      </c>
      <c r="C359" s="88"/>
      <c r="D359" s="88"/>
      <c r="E359" s="134">
        <v>3</v>
      </c>
      <c r="F359" s="134">
        <v>1503.7009520074801</v>
      </c>
      <c r="G359" s="134">
        <v>54.458901820839898</v>
      </c>
      <c r="H359" s="134">
        <v>0</v>
      </c>
      <c r="I359" s="134">
        <v>-6.7199315199413396</v>
      </c>
      <c r="J359" s="134">
        <v>0.1566329003083379</v>
      </c>
      <c r="K359" s="134">
        <v>0.4938635346721893</v>
      </c>
      <c r="L359" s="134">
        <v>-2.8310359625853891</v>
      </c>
    </row>
    <row r="360" spans="1:12" customFormat="1" x14ac:dyDescent="0.25">
      <c r="A360" s="88">
        <v>357</v>
      </c>
      <c r="B360" s="88">
        <v>38</v>
      </c>
      <c r="C360" s="88"/>
      <c r="D360" s="88"/>
      <c r="E360" s="134">
        <v>3</v>
      </c>
      <c r="F360" s="134">
        <v>1465.14451734062</v>
      </c>
      <c r="G360" s="134">
        <v>54.514280054001503</v>
      </c>
      <c r="H360" s="134">
        <v>0</v>
      </c>
      <c r="I360" s="134">
        <v>-6.7199315199413396</v>
      </c>
      <c r="J360" s="134">
        <v>0</v>
      </c>
      <c r="K360" s="134">
        <v>0</v>
      </c>
      <c r="L360" s="134">
        <v>-6.6871484521200841</v>
      </c>
    </row>
    <row r="361" spans="1:12" customFormat="1" x14ac:dyDescent="0.25">
      <c r="A361" s="88">
        <v>358</v>
      </c>
      <c r="B361" s="88">
        <v>35</v>
      </c>
      <c r="C361" s="88"/>
      <c r="D361" s="88"/>
      <c r="E361" s="134">
        <v>3</v>
      </c>
      <c r="F361" s="134">
        <v>1349.47521334004</v>
      </c>
      <c r="G361" s="134">
        <v>54.577672184914199</v>
      </c>
      <c r="H361" s="134">
        <v>0</v>
      </c>
      <c r="I361" s="134">
        <v>-6.7199315199413396</v>
      </c>
      <c r="J361" s="134">
        <v>0</v>
      </c>
      <c r="K361" s="134">
        <v>0</v>
      </c>
      <c r="L361" s="134">
        <v>-7.6890337528270729</v>
      </c>
    </row>
    <row r="362" spans="1:12" customFormat="1" x14ac:dyDescent="0.25">
      <c r="A362" s="88">
        <v>359</v>
      </c>
      <c r="B362" s="88">
        <v>34</v>
      </c>
      <c r="C362" s="88"/>
      <c r="D362" s="88"/>
      <c r="E362" s="134">
        <v>3</v>
      </c>
      <c r="F362" s="134">
        <v>1310.91877867318</v>
      </c>
      <c r="G362" s="134">
        <v>54.640048784264103</v>
      </c>
      <c r="H362" s="134">
        <v>0</v>
      </c>
      <c r="I362" s="134">
        <v>-6.7199315199413396</v>
      </c>
      <c r="J362" s="134">
        <v>0.51488309581546987</v>
      </c>
      <c r="K362" s="134">
        <v>1.623426401106177</v>
      </c>
      <c r="L362" s="134">
        <v>5.2961260174396081</v>
      </c>
    </row>
    <row r="363" spans="1:12" customFormat="1" x14ac:dyDescent="0.25">
      <c r="A363" s="88">
        <v>360</v>
      </c>
      <c r="B363" s="88">
        <v>35</v>
      </c>
      <c r="C363" s="88"/>
      <c r="D363" s="88"/>
      <c r="E363" s="134">
        <v>3</v>
      </c>
      <c r="F363" s="134">
        <v>1349.47521334004</v>
      </c>
      <c r="G363" s="134">
        <v>54.700202924391199</v>
      </c>
      <c r="H363" s="134">
        <v>0</v>
      </c>
      <c r="I363" s="134">
        <v>-6.7199315199413396</v>
      </c>
      <c r="J363" s="134">
        <v>0.57743659513749912</v>
      </c>
      <c r="K363" s="134">
        <v>1.8206575844685351</v>
      </c>
      <c r="L363" s="134">
        <v>6.4068479529969267</v>
      </c>
    </row>
    <row r="364" spans="1:12" customFormat="1" x14ac:dyDescent="0.25">
      <c r="A364" s="88">
        <v>361</v>
      </c>
      <c r="B364" s="88">
        <v>35</v>
      </c>
      <c r="C364" s="88"/>
      <c r="D364" s="88"/>
      <c r="E364" s="134">
        <v>3</v>
      </c>
      <c r="F364" s="134">
        <v>1349.47521334004</v>
      </c>
      <c r="G364" s="134">
        <v>54.760101337417602</v>
      </c>
      <c r="H364" s="134">
        <v>0</v>
      </c>
      <c r="I364" s="134">
        <v>-6.7199315199413396</v>
      </c>
      <c r="J364" s="134">
        <v>0.37355589560089558</v>
      </c>
      <c r="K364" s="134">
        <v>1.1778217388296239</v>
      </c>
      <c r="L364" s="134">
        <v>2.3099362910953851</v>
      </c>
    </row>
    <row r="365" spans="1:12" customFormat="1" x14ac:dyDescent="0.25">
      <c r="A365" s="88">
        <v>362</v>
      </c>
      <c r="B365" s="88">
        <v>35</v>
      </c>
      <c r="C365" s="88"/>
      <c r="D365" s="88"/>
      <c r="E365" s="134">
        <v>3</v>
      </c>
      <c r="F365" s="134">
        <v>1349.47521334004</v>
      </c>
      <c r="G365" s="134">
        <v>54.819999750443998</v>
      </c>
      <c r="H365" s="134">
        <v>0</v>
      </c>
      <c r="I365" s="134">
        <v>-6.7199315199413396</v>
      </c>
      <c r="J365" s="134">
        <v>0.42778053006350591</v>
      </c>
      <c r="K365" s="134">
        <v>1.3487920112902341</v>
      </c>
      <c r="L365" s="134">
        <v>3.4069839573619678</v>
      </c>
    </row>
    <row r="366" spans="1:12" customFormat="1" x14ac:dyDescent="0.25">
      <c r="A366" s="88">
        <v>363</v>
      </c>
      <c r="B366" s="88">
        <v>35</v>
      </c>
      <c r="C366" s="88"/>
      <c r="D366" s="88"/>
      <c r="E366" s="134">
        <v>3</v>
      </c>
      <c r="F366" s="134">
        <v>1349.47521334004</v>
      </c>
      <c r="G366" s="134">
        <v>54.879898163470401</v>
      </c>
      <c r="H366" s="134">
        <v>0</v>
      </c>
      <c r="I366" s="134">
        <v>-6.7199315199413396</v>
      </c>
      <c r="J366" s="134">
        <v>0.41315930977064591</v>
      </c>
      <c r="K366" s="134">
        <v>1.302691303706847</v>
      </c>
      <c r="L366" s="134">
        <v>3.1124279088590909</v>
      </c>
    </row>
    <row r="367" spans="1:12" customFormat="1" x14ac:dyDescent="0.25">
      <c r="A367" s="88">
        <v>364</v>
      </c>
      <c r="B367" s="88">
        <v>35</v>
      </c>
      <c r="C367" s="88"/>
      <c r="D367" s="88"/>
      <c r="E367" s="134">
        <v>3</v>
      </c>
      <c r="F367" s="134">
        <v>1349.47521334004</v>
      </c>
      <c r="G367" s="134">
        <v>54.939796576496697</v>
      </c>
      <c r="H367" s="134">
        <v>0</v>
      </c>
      <c r="I367" s="134">
        <v>-6.7199315199413396</v>
      </c>
      <c r="J367" s="134">
        <v>0.41699521378961713</v>
      </c>
      <c r="K367" s="134">
        <v>1.3147859090786631</v>
      </c>
      <c r="L367" s="134">
        <v>3.1907747072042212</v>
      </c>
    </row>
    <row r="368" spans="1:12" customFormat="1" x14ac:dyDescent="0.25">
      <c r="A368" s="88">
        <v>365</v>
      </c>
      <c r="B368" s="88">
        <v>35</v>
      </c>
      <c r="C368" s="88"/>
      <c r="D368" s="88"/>
      <c r="E368" s="134">
        <v>3</v>
      </c>
      <c r="F368" s="134">
        <v>1349.47521334004</v>
      </c>
      <c r="G368" s="134">
        <v>54.9996949895231</v>
      </c>
      <c r="H368" s="134">
        <v>0</v>
      </c>
      <c r="I368" s="134">
        <v>-6.7199315199413396</v>
      </c>
      <c r="J368" s="134">
        <v>0.41589859125609507</v>
      </c>
      <c r="K368" s="134">
        <v>1.3113282582304679</v>
      </c>
      <c r="L368" s="134">
        <v>3.1690847271081282</v>
      </c>
    </row>
    <row r="369" spans="1:12" customFormat="1" x14ac:dyDescent="0.25">
      <c r="A369" s="88">
        <v>366</v>
      </c>
      <c r="B369" s="88">
        <v>35</v>
      </c>
      <c r="C369" s="88"/>
      <c r="D369" s="88"/>
      <c r="E369" s="134">
        <v>3</v>
      </c>
      <c r="F369" s="134">
        <v>1349.47521334004</v>
      </c>
      <c r="G369" s="134">
        <v>55.059593402549503</v>
      </c>
      <c r="H369" s="134">
        <v>0</v>
      </c>
      <c r="I369" s="134">
        <v>-6.7199315199413396</v>
      </c>
      <c r="J369" s="134">
        <v>0.41615090820615092</v>
      </c>
      <c r="K369" s="134">
        <v>1.3121238135739941</v>
      </c>
      <c r="L369" s="134">
        <v>3.174638192008381</v>
      </c>
    </row>
    <row r="370" spans="1:12" customFormat="1" x14ac:dyDescent="0.25">
      <c r="A370" s="88">
        <v>367</v>
      </c>
      <c r="B370" s="88">
        <v>35</v>
      </c>
      <c r="C370" s="88"/>
      <c r="D370" s="88"/>
      <c r="E370" s="134">
        <v>3</v>
      </c>
      <c r="F370" s="134">
        <v>1349.47521334004</v>
      </c>
      <c r="G370" s="134">
        <v>55.119491815575799</v>
      </c>
      <c r="H370" s="134">
        <v>0</v>
      </c>
      <c r="I370" s="134">
        <v>-6.7199315199413396</v>
      </c>
      <c r="J370" s="134">
        <v>0.41596076504431623</v>
      </c>
      <c r="K370" s="134">
        <v>1.311524292184729</v>
      </c>
      <c r="L370" s="134">
        <v>3.1712552430434449</v>
      </c>
    </row>
    <row r="371" spans="1:12" customFormat="1" x14ac:dyDescent="0.25">
      <c r="A371" s="88">
        <v>368</v>
      </c>
      <c r="B371" s="88">
        <v>35</v>
      </c>
      <c r="C371" s="88"/>
      <c r="D371" s="88"/>
      <c r="E371" s="134">
        <v>3</v>
      </c>
      <c r="F371" s="134">
        <v>1349.47521334004</v>
      </c>
      <c r="G371" s="134">
        <v>55.179390228602202</v>
      </c>
      <c r="H371" s="134">
        <v>0</v>
      </c>
      <c r="I371" s="134">
        <v>-6.7199315199413396</v>
      </c>
      <c r="J371" s="134">
        <v>0.41619163108242652</v>
      </c>
      <c r="K371" s="134">
        <v>1.3122522128028911</v>
      </c>
      <c r="L371" s="134">
        <v>3.1763752068255071</v>
      </c>
    </row>
    <row r="372" spans="1:12" customFormat="1" x14ac:dyDescent="0.25">
      <c r="A372" s="88">
        <v>369</v>
      </c>
      <c r="B372" s="88">
        <v>35</v>
      </c>
      <c r="C372" s="88"/>
      <c r="D372" s="88"/>
      <c r="E372" s="134">
        <v>3</v>
      </c>
      <c r="F372" s="134">
        <v>1349.47521334004</v>
      </c>
      <c r="G372" s="134">
        <v>55.239288641628598</v>
      </c>
      <c r="H372" s="134">
        <v>0</v>
      </c>
      <c r="I372" s="134">
        <v>-6.7199315199413396</v>
      </c>
      <c r="J372" s="134">
        <v>0.41518102392485462</v>
      </c>
      <c r="K372" s="134">
        <v>1.3090657684350659</v>
      </c>
      <c r="L372" s="134">
        <v>3.1564206432419679</v>
      </c>
    </row>
    <row r="373" spans="1:12" customFormat="1" x14ac:dyDescent="0.25">
      <c r="A373" s="88">
        <v>370</v>
      </c>
      <c r="B373" s="88">
        <v>35</v>
      </c>
      <c r="C373" s="88"/>
      <c r="D373" s="88"/>
      <c r="E373" s="134">
        <v>3</v>
      </c>
      <c r="F373" s="134">
        <v>1349.47521334004</v>
      </c>
      <c r="G373" s="134">
        <v>55.299187054655</v>
      </c>
      <c r="H373" s="134">
        <v>0</v>
      </c>
      <c r="I373" s="134">
        <v>-6.7199315199413396</v>
      </c>
      <c r="J373" s="134">
        <v>0.41875950766902159</v>
      </c>
      <c r="K373" s="134">
        <v>1.3203487276804251</v>
      </c>
      <c r="L373" s="134">
        <v>3.2282619926241152</v>
      </c>
    </row>
    <row r="374" spans="1:12" customFormat="1" x14ac:dyDescent="0.25">
      <c r="A374" s="88">
        <v>371</v>
      </c>
      <c r="B374" s="88">
        <v>35</v>
      </c>
      <c r="C374" s="88"/>
      <c r="D374" s="88"/>
      <c r="E374" s="134">
        <v>3</v>
      </c>
      <c r="F374" s="134">
        <v>1349.47521334004</v>
      </c>
      <c r="G374" s="134">
        <v>55.359085467681297</v>
      </c>
      <c r="H374" s="134">
        <v>0</v>
      </c>
      <c r="I374" s="134">
        <v>-6.7199315199413396</v>
      </c>
      <c r="J374" s="134">
        <v>0.41947100581822522</v>
      </c>
      <c r="K374" s="134">
        <v>1.3225920813448639</v>
      </c>
      <c r="L374" s="134">
        <v>3.243085437239722</v>
      </c>
    </row>
    <row r="375" spans="1:12" customFormat="1" x14ac:dyDescent="0.25">
      <c r="A375" s="88">
        <v>372</v>
      </c>
      <c r="B375" s="88">
        <v>35</v>
      </c>
      <c r="C375" s="88"/>
      <c r="D375" s="88"/>
      <c r="E375" s="134">
        <v>3</v>
      </c>
      <c r="F375" s="134">
        <v>1349.47521334004</v>
      </c>
      <c r="G375" s="134">
        <v>55.4192396078085</v>
      </c>
      <c r="H375" s="134">
        <v>0</v>
      </c>
      <c r="I375" s="134">
        <v>-6.7199315199413396</v>
      </c>
      <c r="J375" s="134">
        <v>0.70224636317334654</v>
      </c>
      <c r="K375" s="134">
        <v>2.2141827830855618</v>
      </c>
      <c r="L375" s="134">
        <v>5.2132033706284684</v>
      </c>
    </row>
    <row r="376" spans="1:12" customFormat="1" x14ac:dyDescent="0.25">
      <c r="A376" s="88">
        <v>373</v>
      </c>
      <c r="B376" s="88">
        <v>34</v>
      </c>
      <c r="C376" s="88"/>
      <c r="D376" s="88"/>
      <c r="E376" s="134">
        <v>3</v>
      </c>
      <c r="F376" s="134">
        <v>1310.91877867318</v>
      </c>
      <c r="G376" s="134">
        <v>55.485930390752003</v>
      </c>
      <c r="H376" s="134">
        <v>0</v>
      </c>
      <c r="I376" s="134">
        <v>-6.7199315199413396</v>
      </c>
      <c r="J376" s="134">
        <v>0</v>
      </c>
      <c r="K376" s="134">
        <v>0</v>
      </c>
      <c r="L376" s="134">
        <v>-12.195447310366299</v>
      </c>
    </row>
    <row r="377" spans="1:12" customFormat="1" x14ac:dyDescent="0.25">
      <c r="A377" s="88">
        <v>374</v>
      </c>
      <c r="B377" s="88">
        <v>29</v>
      </c>
      <c r="C377" s="88"/>
      <c r="D377" s="88"/>
      <c r="E377" s="134">
        <v>3</v>
      </c>
      <c r="F377" s="134">
        <v>1118.1366053388899</v>
      </c>
      <c r="G377" s="134">
        <v>55.539392547875899</v>
      </c>
      <c r="H377" s="134">
        <v>0</v>
      </c>
      <c r="I377" s="134">
        <v>-6.7199315199413396</v>
      </c>
      <c r="J377" s="134">
        <v>0</v>
      </c>
      <c r="K377" s="134">
        <v>0</v>
      </c>
      <c r="L377" s="134">
        <v>-10.29882295393533</v>
      </c>
    </row>
    <row r="378" spans="1:12" customFormat="1" x14ac:dyDescent="0.25">
      <c r="A378" s="88">
        <v>375</v>
      </c>
      <c r="B378" s="88">
        <v>27</v>
      </c>
      <c r="C378" s="88"/>
      <c r="D378" s="88"/>
      <c r="E378" s="134">
        <v>2</v>
      </c>
      <c r="F378" s="134">
        <v>1663.51884532125</v>
      </c>
      <c r="G378" s="134">
        <v>55.596009996643303</v>
      </c>
      <c r="H378" s="134">
        <v>0</v>
      </c>
      <c r="I378" s="134">
        <v>-6.7199315199413396</v>
      </c>
      <c r="J378" s="134">
        <v>0</v>
      </c>
      <c r="K378" s="134">
        <v>0</v>
      </c>
      <c r="L378" s="134">
        <v>-6.9856433683261061</v>
      </c>
    </row>
    <row r="379" spans="1:12" customFormat="1" x14ac:dyDescent="0.25">
      <c r="A379" s="88">
        <v>376</v>
      </c>
      <c r="B379" s="88">
        <v>23</v>
      </c>
      <c r="C379" s="88"/>
      <c r="D379" s="88"/>
      <c r="E379" s="134">
        <v>2</v>
      </c>
      <c r="F379" s="134">
        <v>1417.07160897736</v>
      </c>
      <c r="G379" s="134">
        <v>55.653167952779398</v>
      </c>
      <c r="H379" s="134">
        <v>0</v>
      </c>
      <c r="I379" s="134">
        <v>-6.7199315199413396</v>
      </c>
      <c r="J379" s="134">
        <v>0</v>
      </c>
      <c r="K379" s="134">
        <v>0</v>
      </c>
      <c r="L379" s="134">
        <v>-8.0869819078508076</v>
      </c>
    </row>
    <row r="380" spans="1:12" customFormat="1" x14ac:dyDescent="0.25">
      <c r="A380" s="88">
        <v>377</v>
      </c>
      <c r="B380" s="88">
        <v>20</v>
      </c>
      <c r="C380" s="88"/>
      <c r="D380" s="88"/>
      <c r="E380" s="134">
        <v>2</v>
      </c>
      <c r="F380" s="134">
        <v>1232.2361817194401</v>
      </c>
      <c r="G380" s="134">
        <v>55.717597798118497</v>
      </c>
      <c r="H380" s="134">
        <v>0</v>
      </c>
      <c r="I380" s="134">
        <v>-6.7199315199413396</v>
      </c>
      <c r="J380" s="134">
        <v>0</v>
      </c>
      <c r="K380" s="134">
        <v>0</v>
      </c>
      <c r="L380" s="134">
        <v>-6.1977263139603433</v>
      </c>
    </row>
    <row r="381" spans="1:12" customFormat="1" x14ac:dyDescent="0.25">
      <c r="A381" s="88">
        <v>378</v>
      </c>
      <c r="B381" s="88">
        <v>17</v>
      </c>
      <c r="C381" s="88"/>
      <c r="D381" s="88"/>
      <c r="E381" s="134">
        <v>2</v>
      </c>
      <c r="F381" s="134">
        <v>1047.4007544615299</v>
      </c>
      <c r="G381" s="134">
        <v>55.754092335780101</v>
      </c>
      <c r="H381" s="134">
        <v>0</v>
      </c>
      <c r="I381" s="134">
        <v>-6.7199315199413396</v>
      </c>
      <c r="J381" s="134">
        <v>0</v>
      </c>
      <c r="K381" s="134">
        <v>0</v>
      </c>
      <c r="L381" s="134">
        <v>-3.793386047163867</v>
      </c>
    </row>
    <row r="382" spans="1:12" customFormat="1" x14ac:dyDescent="0.25">
      <c r="A382" s="88">
        <v>379</v>
      </c>
      <c r="B382" s="88">
        <v>15</v>
      </c>
      <c r="C382" s="88"/>
      <c r="D382" s="88"/>
      <c r="E382" s="134">
        <v>2</v>
      </c>
      <c r="F382" s="134">
        <v>924.17713628958199</v>
      </c>
      <c r="G382" s="134">
        <v>55.781764568548397</v>
      </c>
      <c r="H382" s="134">
        <v>0</v>
      </c>
      <c r="I382" s="134">
        <v>-6.7199315199413396</v>
      </c>
      <c r="J382" s="134">
        <v>0</v>
      </c>
      <c r="K382" s="134">
        <v>0</v>
      </c>
      <c r="L382" s="134">
        <v>-4.7180873201172657</v>
      </c>
    </row>
    <row r="383" spans="1:12" customFormat="1" x14ac:dyDescent="0.25">
      <c r="A383" s="88">
        <v>380</v>
      </c>
      <c r="B383" s="88">
        <v>11</v>
      </c>
      <c r="C383" s="88"/>
      <c r="D383" s="88"/>
      <c r="E383" s="134">
        <v>1</v>
      </c>
      <c r="F383" s="134">
        <v>1310.13391486317</v>
      </c>
      <c r="G383" s="134">
        <v>55.8453293615175</v>
      </c>
      <c r="H383" s="134">
        <v>0</v>
      </c>
      <c r="I383" s="134">
        <v>-6.7199315199413396</v>
      </c>
      <c r="J383" s="134">
        <v>7.721181457158105E-2</v>
      </c>
      <c r="K383" s="134">
        <v>0.24344885134419511</v>
      </c>
      <c r="L383" s="134">
        <v>-4.5126064515555546</v>
      </c>
    </row>
    <row r="384" spans="1:12" customFormat="1" x14ac:dyDescent="0.25">
      <c r="A384" s="88">
        <v>381</v>
      </c>
      <c r="B384" s="88">
        <v>8</v>
      </c>
      <c r="C384" s="88"/>
      <c r="D384" s="88"/>
      <c r="E384" s="134">
        <v>1</v>
      </c>
      <c r="F384" s="134">
        <v>952.82466535503397</v>
      </c>
      <c r="G384" s="134">
        <v>55.881751970149303</v>
      </c>
      <c r="H384" s="134">
        <v>0</v>
      </c>
      <c r="I384" s="134">
        <v>-6.7199315199413396</v>
      </c>
      <c r="J384" s="134">
        <v>7.7209539489349027E-2</v>
      </c>
      <c r="K384" s="134">
        <v>0.24344167800991751</v>
      </c>
      <c r="L384" s="134">
        <v>-2.1288786714460568</v>
      </c>
    </row>
    <row r="385" spans="1:12" customFormat="1" x14ac:dyDescent="0.25">
      <c r="A385" s="88">
        <v>382</v>
      </c>
      <c r="B385" s="88">
        <v>5</v>
      </c>
      <c r="C385" s="88"/>
      <c r="D385" s="88"/>
      <c r="E385" s="134">
        <v>1</v>
      </c>
      <c r="F385" s="134">
        <v>800</v>
      </c>
      <c r="G385" s="134">
        <v>55.904783625179398</v>
      </c>
      <c r="H385" s="134">
        <v>0</v>
      </c>
      <c r="I385" s="134">
        <v>-6.7199315199413396</v>
      </c>
      <c r="J385" s="134">
        <v>7.7206637614577689E-2</v>
      </c>
      <c r="K385" s="134">
        <v>0.24343252839876339</v>
      </c>
      <c r="L385" s="134">
        <v>-2.198280738637548</v>
      </c>
    </row>
    <row r="386" spans="1:12" customFormat="1" x14ac:dyDescent="0.25">
      <c r="A386" s="88">
        <v>383</v>
      </c>
      <c r="B386" s="88">
        <v>1</v>
      </c>
      <c r="C386" s="88"/>
      <c r="D386" s="88"/>
      <c r="E386" s="134">
        <v>0</v>
      </c>
      <c r="F386" s="134">
        <v>800</v>
      </c>
      <c r="G386" s="134">
        <v>55.927815280209501</v>
      </c>
      <c r="H386" s="134">
        <v>0</v>
      </c>
      <c r="I386" s="134">
        <v>-6.7199315199413396</v>
      </c>
      <c r="J386" s="134">
        <v>7.720373607650706E-2</v>
      </c>
      <c r="K386" s="134">
        <v>0.2434233798492268</v>
      </c>
      <c r="L386" s="134">
        <v>2.1540958100614349E-2</v>
      </c>
    </row>
    <row r="387" spans="1:12" customFormat="1" x14ac:dyDescent="0.25">
      <c r="A387" s="88">
        <v>384</v>
      </c>
      <c r="B387" s="88">
        <v>0</v>
      </c>
      <c r="C387" s="88"/>
      <c r="D387" s="88"/>
      <c r="E387" s="134">
        <v>0</v>
      </c>
      <c r="F387" s="134">
        <v>0</v>
      </c>
      <c r="G387" s="134">
        <v>55.949730670650098</v>
      </c>
      <c r="H387" s="134">
        <v>0</v>
      </c>
      <c r="I387" s="134">
        <v>-3.1029485636939911</v>
      </c>
      <c r="J387" s="134">
        <v>0</v>
      </c>
      <c r="K387" s="134">
        <v>0</v>
      </c>
      <c r="L387" s="134">
        <v>0.28020903517403922</v>
      </c>
    </row>
    <row r="388" spans="1:12" customFormat="1" x14ac:dyDescent="0.25">
      <c r="A388" s="88">
        <v>385</v>
      </c>
      <c r="B388" s="88">
        <v>0</v>
      </c>
      <c r="C388" s="88"/>
      <c r="D388" s="88"/>
      <c r="E388" s="134">
        <v>0</v>
      </c>
      <c r="F388" s="134">
        <v>0</v>
      </c>
      <c r="G388" s="134">
        <v>55.971646061090603</v>
      </c>
      <c r="H388" s="134">
        <v>0</v>
      </c>
      <c r="I388" s="134">
        <v>-3.1029485636939911</v>
      </c>
      <c r="J388" s="134">
        <v>0</v>
      </c>
      <c r="K388" s="134">
        <v>0</v>
      </c>
      <c r="L388" s="134">
        <v>0</v>
      </c>
    </row>
    <row r="389" spans="1:12" customFormat="1" x14ac:dyDescent="0.25">
      <c r="A389" s="88">
        <v>386</v>
      </c>
      <c r="B389" s="88">
        <v>0</v>
      </c>
      <c r="C389" s="88"/>
      <c r="D389" s="88"/>
      <c r="E389" s="134">
        <v>0</v>
      </c>
      <c r="F389" s="134">
        <v>0</v>
      </c>
      <c r="G389" s="134">
        <v>55.9935614515311</v>
      </c>
      <c r="H389" s="134">
        <v>0</v>
      </c>
      <c r="I389" s="134">
        <v>-3.1029485636939911</v>
      </c>
      <c r="J389" s="134">
        <v>0</v>
      </c>
      <c r="K389" s="134">
        <v>0</v>
      </c>
      <c r="L389" s="134">
        <v>0</v>
      </c>
    </row>
    <row r="390" spans="1:12" customFormat="1" x14ac:dyDescent="0.25">
      <c r="A390" s="88">
        <v>387</v>
      </c>
      <c r="B390" s="88">
        <v>0</v>
      </c>
      <c r="C390" s="88"/>
      <c r="D390" s="88"/>
      <c r="E390" s="134">
        <v>0</v>
      </c>
      <c r="F390" s="134">
        <v>0</v>
      </c>
      <c r="G390" s="134">
        <v>56.015476841971697</v>
      </c>
      <c r="H390" s="134">
        <v>0</v>
      </c>
      <c r="I390" s="134">
        <v>-3.1029485636939911</v>
      </c>
      <c r="J390" s="134">
        <v>0</v>
      </c>
      <c r="K390" s="134">
        <v>0</v>
      </c>
      <c r="L390" s="134">
        <v>0</v>
      </c>
    </row>
    <row r="391" spans="1:12" customFormat="1" x14ac:dyDescent="0.25">
      <c r="A391" s="88">
        <v>388</v>
      </c>
      <c r="B391" s="88">
        <v>0</v>
      </c>
      <c r="C391" s="88"/>
      <c r="D391" s="88"/>
      <c r="E391" s="134">
        <v>0</v>
      </c>
      <c r="F391" s="134">
        <v>0</v>
      </c>
      <c r="G391" s="134">
        <v>56.037392232412202</v>
      </c>
      <c r="H391" s="134">
        <v>0</v>
      </c>
      <c r="I391" s="134">
        <v>-3.1029485636939911</v>
      </c>
      <c r="J391" s="134">
        <v>0</v>
      </c>
      <c r="K391" s="134">
        <v>0</v>
      </c>
      <c r="L391" s="134">
        <v>0</v>
      </c>
    </row>
    <row r="392" spans="1:12" customFormat="1" x14ac:dyDescent="0.25">
      <c r="A392" s="88">
        <v>389</v>
      </c>
      <c r="B392" s="88">
        <v>0</v>
      </c>
      <c r="C392" s="88"/>
      <c r="D392" s="88"/>
      <c r="E392" s="134">
        <v>0</v>
      </c>
      <c r="F392" s="134">
        <v>0</v>
      </c>
      <c r="G392" s="134">
        <v>56.059307622852799</v>
      </c>
      <c r="H392" s="134">
        <v>0</v>
      </c>
      <c r="I392" s="134">
        <v>-3.1029485636939911</v>
      </c>
      <c r="J392" s="134">
        <v>0</v>
      </c>
      <c r="K392" s="134">
        <v>0</v>
      </c>
      <c r="L392" s="134">
        <v>0</v>
      </c>
    </row>
    <row r="393" spans="1:12" customFormat="1" x14ac:dyDescent="0.25">
      <c r="A393" s="88">
        <v>390</v>
      </c>
      <c r="B393" s="88">
        <v>0</v>
      </c>
      <c r="C393" s="88"/>
      <c r="D393" s="88"/>
      <c r="E393" s="134">
        <v>0</v>
      </c>
      <c r="F393" s="134">
        <v>0</v>
      </c>
      <c r="G393" s="134">
        <v>56.081223013293297</v>
      </c>
      <c r="H393" s="134">
        <v>0</v>
      </c>
      <c r="I393" s="134">
        <v>-3.1029485636939911</v>
      </c>
      <c r="J393" s="134">
        <v>0</v>
      </c>
      <c r="K393" s="134">
        <v>0</v>
      </c>
      <c r="L393" s="134">
        <v>0</v>
      </c>
    </row>
    <row r="394" spans="1:12" customFormat="1" x14ac:dyDescent="0.25">
      <c r="A394" s="88">
        <v>391</v>
      </c>
      <c r="B394" s="88">
        <v>0</v>
      </c>
      <c r="C394" s="88"/>
      <c r="D394" s="88"/>
      <c r="E394" s="134">
        <v>0</v>
      </c>
      <c r="F394" s="134">
        <v>0</v>
      </c>
      <c r="G394" s="134">
        <v>56.103138403733901</v>
      </c>
      <c r="H394" s="134">
        <v>0</v>
      </c>
      <c r="I394" s="134">
        <v>-3.1029485636939911</v>
      </c>
      <c r="J394" s="134">
        <v>0</v>
      </c>
      <c r="K394" s="134">
        <v>0</v>
      </c>
      <c r="L394" s="134">
        <v>0</v>
      </c>
    </row>
    <row r="395" spans="1:12" customFormat="1" x14ac:dyDescent="0.25">
      <c r="A395" s="88">
        <v>392</v>
      </c>
      <c r="B395" s="88">
        <v>0</v>
      </c>
      <c r="C395" s="88"/>
      <c r="D395" s="88"/>
      <c r="E395" s="134">
        <v>0</v>
      </c>
      <c r="F395" s="134">
        <v>0</v>
      </c>
      <c r="G395" s="134">
        <v>56.125053794174399</v>
      </c>
      <c r="H395" s="134">
        <v>0</v>
      </c>
      <c r="I395" s="134">
        <v>-3.1029485636939911</v>
      </c>
      <c r="J395" s="134">
        <v>0</v>
      </c>
      <c r="K395" s="134">
        <v>0</v>
      </c>
      <c r="L395" s="134">
        <v>0</v>
      </c>
    </row>
    <row r="396" spans="1:12" customFormat="1" x14ac:dyDescent="0.25">
      <c r="A396" s="88">
        <v>393</v>
      </c>
      <c r="B396" s="88">
        <v>0</v>
      </c>
      <c r="C396" s="88"/>
      <c r="D396" s="88"/>
      <c r="E396" s="134">
        <v>0</v>
      </c>
      <c r="F396" s="134">
        <v>0</v>
      </c>
      <c r="G396" s="134">
        <v>56.146969184615003</v>
      </c>
      <c r="H396" s="134">
        <v>0</v>
      </c>
      <c r="I396" s="134">
        <v>-3.1029485636939911</v>
      </c>
      <c r="J396" s="134">
        <v>0</v>
      </c>
      <c r="K396" s="134">
        <v>0</v>
      </c>
      <c r="L396" s="134">
        <v>0</v>
      </c>
    </row>
    <row r="397" spans="1:12" customFormat="1" x14ac:dyDescent="0.25">
      <c r="A397" s="88">
        <v>394</v>
      </c>
      <c r="B397" s="88">
        <v>0</v>
      </c>
      <c r="C397" s="88"/>
      <c r="D397" s="88"/>
      <c r="E397" s="134">
        <v>0</v>
      </c>
      <c r="F397" s="134">
        <v>0</v>
      </c>
      <c r="G397" s="134">
        <v>56.1688845750555</v>
      </c>
      <c r="H397" s="134">
        <v>0</v>
      </c>
      <c r="I397" s="134">
        <v>-3.1029485636939911</v>
      </c>
      <c r="J397" s="134">
        <v>0</v>
      </c>
      <c r="K397" s="134">
        <v>0</v>
      </c>
      <c r="L397" s="134">
        <v>0</v>
      </c>
    </row>
    <row r="398" spans="1:12" customFormat="1" x14ac:dyDescent="0.25">
      <c r="A398" s="88">
        <v>395</v>
      </c>
      <c r="B398" s="88">
        <v>0</v>
      </c>
      <c r="C398" s="88"/>
      <c r="D398" s="88"/>
      <c r="E398" s="134">
        <v>0</v>
      </c>
      <c r="F398" s="134">
        <v>0</v>
      </c>
      <c r="G398" s="134">
        <v>56.190799965496097</v>
      </c>
      <c r="H398" s="134">
        <v>0</v>
      </c>
      <c r="I398" s="134">
        <v>-3.1029485636939911</v>
      </c>
      <c r="J398" s="134">
        <v>0</v>
      </c>
      <c r="K398" s="134">
        <v>0</v>
      </c>
      <c r="L398" s="134">
        <v>0</v>
      </c>
    </row>
    <row r="399" spans="1:12" customFormat="1" x14ac:dyDescent="0.25">
      <c r="A399" s="88">
        <v>396</v>
      </c>
      <c r="B399" s="88">
        <v>0</v>
      </c>
      <c r="C399" s="88"/>
      <c r="D399" s="88"/>
      <c r="E399" s="134">
        <v>0</v>
      </c>
      <c r="F399" s="134">
        <v>0</v>
      </c>
      <c r="G399" s="134">
        <v>56.212715355936602</v>
      </c>
      <c r="H399" s="134">
        <v>0</v>
      </c>
      <c r="I399" s="134">
        <v>-3.1029485636939911</v>
      </c>
      <c r="J399" s="134">
        <v>0</v>
      </c>
      <c r="K399" s="134">
        <v>0</v>
      </c>
      <c r="L399" s="134">
        <v>0</v>
      </c>
    </row>
    <row r="400" spans="1:12" customFormat="1" x14ac:dyDescent="0.25">
      <c r="A400" s="88">
        <v>397</v>
      </c>
      <c r="B400" s="88">
        <v>0</v>
      </c>
      <c r="C400" s="88"/>
      <c r="D400" s="88"/>
      <c r="E400" s="134">
        <v>0</v>
      </c>
      <c r="F400" s="134">
        <v>0</v>
      </c>
      <c r="G400" s="134">
        <v>56.234630746377199</v>
      </c>
      <c r="H400" s="134">
        <v>0</v>
      </c>
      <c r="I400" s="134">
        <v>-3.1029485636939911</v>
      </c>
      <c r="J400" s="134">
        <v>0</v>
      </c>
      <c r="K400" s="134">
        <v>0</v>
      </c>
      <c r="L400" s="134">
        <v>0</v>
      </c>
    </row>
    <row r="401" spans="1:12" customFormat="1" x14ac:dyDescent="0.25">
      <c r="A401" s="88">
        <v>398</v>
      </c>
      <c r="B401" s="88">
        <v>0</v>
      </c>
      <c r="C401" s="88"/>
      <c r="D401" s="88"/>
      <c r="E401" s="134">
        <v>0</v>
      </c>
      <c r="F401" s="134">
        <v>0</v>
      </c>
      <c r="G401" s="134">
        <v>56.256546136817697</v>
      </c>
      <c r="H401" s="134">
        <v>0</v>
      </c>
      <c r="I401" s="134">
        <v>-3.1029485636939911</v>
      </c>
      <c r="J401" s="134">
        <v>0</v>
      </c>
      <c r="K401" s="134">
        <v>0</v>
      </c>
      <c r="L401" s="134">
        <v>0</v>
      </c>
    </row>
    <row r="402" spans="1:12" customFormat="1" x14ac:dyDescent="0.25">
      <c r="A402" s="88">
        <v>399</v>
      </c>
      <c r="B402" s="88">
        <v>0</v>
      </c>
      <c r="C402" s="88"/>
      <c r="D402" s="88"/>
      <c r="E402" s="134">
        <v>0</v>
      </c>
      <c r="F402" s="134">
        <v>0</v>
      </c>
      <c r="G402" s="134">
        <v>56.278461527258301</v>
      </c>
      <c r="H402" s="134">
        <v>0</v>
      </c>
      <c r="I402" s="134">
        <v>-3.1029485636939911</v>
      </c>
      <c r="J402" s="134">
        <v>0</v>
      </c>
      <c r="K402" s="134">
        <v>0</v>
      </c>
      <c r="L402" s="134">
        <v>0</v>
      </c>
    </row>
    <row r="403" spans="1:12" customFormat="1" x14ac:dyDescent="0.25">
      <c r="A403" s="88">
        <v>400</v>
      </c>
      <c r="B403" s="88">
        <v>0</v>
      </c>
      <c r="C403" s="88"/>
      <c r="D403" s="88"/>
      <c r="E403" s="134">
        <v>0</v>
      </c>
      <c r="F403" s="134">
        <v>0</v>
      </c>
      <c r="G403" s="134">
        <v>56.300376917698799</v>
      </c>
      <c r="H403" s="134">
        <v>0</v>
      </c>
      <c r="I403" s="134">
        <v>-3.1029485636939911</v>
      </c>
      <c r="J403" s="134">
        <v>0</v>
      </c>
      <c r="K403" s="134">
        <v>0</v>
      </c>
      <c r="L403" s="134">
        <v>0</v>
      </c>
    </row>
    <row r="404" spans="1:12" customFormat="1" x14ac:dyDescent="0.25">
      <c r="A404" s="88">
        <v>401</v>
      </c>
      <c r="B404" s="88">
        <v>0</v>
      </c>
      <c r="C404" s="88"/>
      <c r="D404" s="88"/>
      <c r="E404" s="134">
        <v>0</v>
      </c>
      <c r="F404" s="134">
        <v>0</v>
      </c>
      <c r="G404" s="134">
        <v>56.322292308139403</v>
      </c>
      <c r="H404" s="134">
        <v>0</v>
      </c>
      <c r="I404" s="134">
        <v>-3.1029485636939911</v>
      </c>
      <c r="J404" s="134">
        <v>0</v>
      </c>
      <c r="K404" s="134">
        <v>0</v>
      </c>
      <c r="L404" s="134">
        <v>0.28020903517403922</v>
      </c>
    </row>
    <row r="405" spans="1:12" customFormat="1" x14ac:dyDescent="0.25">
      <c r="A405" s="88">
        <v>402</v>
      </c>
      <c r="B405" s="88">
        <v>1</v>
      </c>
      <c r="C405" s="88"/>
      <c r="D405" s="88"/>
      <c r="E405" s="134">
        <v>1</v>
      </c>
      <c r="F405" s="134">
        <v>800</v>
      </c>
      <c r="G405" s="134">
        <v>56.344207698579901</v>
      </c>
      <c r="H405" s="134">
        <v>0</v>
      </c>
      <c r="I405" s="134">
        <v>-6.7199315199413396</v>
      </c>
      <c r="J405" s="134">
        <v>7.7171410021488307E-2</v>
      </c>
      <c r="K405" s="134">
        <v>0.24332145579775261</v>
      </c>
      <c r="L405" s="134">
        <v>0.87990935608042187</v>
      </c>
    </row>
    <row r="406" spans="1:12" customFormat="1" x14ac:dyDescent="0.25">
      <c r="A406" s="88">
        <v>403</v>
      </c>
      <c r="B406" s="88">
        <v>6</v>
      </c>
      <c r="C406" s="88"/>
      <c r="D406" s="88"/>
      <c r="E406" s="134">
        <v>1</v>
      </c>
      <c r="F406" s="134">
        <v>800</v>
      </c>
      <c r="G406" s="134">
        <v>56.366123089020498</v>
      </c>
      <c r="H406" s="134">
        <v>0</v>
      </c>
      <c r="I406" s="134">
        <v>-6.7199315199413396</v>
      </c>
      <c r="J406" s="134">
        <v>7.7175513054732622E-2</v>
      </c>
      <c r="K406" s="134">
        <v>0.24333439266157189</v>
      </c>
      <c r="L406" s="134">
        <v>4.8210356282909439</v>
      </c>
    </row>
    <row r="407" spans="1:12" customFormat="1" x14ac:dyDescent="0.25">
      <c r="A407" s="88">
        <v>404</v>
      </c>
      <c r="B407" s="88">
        <v>9</v>
      </c>
      <c r="C407" s="88"/>
      <c r="D407" s="88"/>
      <c r="E407" s="134">
        <v>1</v>
      </c>
      <c r="F407" s="134">
        <v>1071.9277485244099</v>
      </c>
      <c r="G407" s="134">
        <v>56.412273403884797</v>
      </c>
      <c r="H407" s="134">
        <v>0</v>
      </c>
      <c r="I407" s="134">
        <v>-6.7199315199413396</v>
      </c>
      <c r="J407" s="134">
        <v>0.33856510265819262</v>
      </c>
      <c r="K407" s="134">
        <v>1.0674957686812809</v>
      </c>
      <c r="L407" s="134">
        <v>2.651536784972707</v>
      </c>
    </row>
    <row r="408" spans="1:12" customFormat="1" x14ac:dyDescent="0.25">
      <c r="A408" s="88">
        <v>405</v>
      </c>
      <c r="B408" s="88">
        <v>10</v>
      </c>
      <c r="C408" s="88"/>
      <c r="D408" s="88"/>
      <c r="E408" s="134">
        <v>1</v>
      </c>
      <c r="F408" s="134">
        <v>1191.0308316937901</v>
      </c>
      <c r="G408" s="134">
        <v>56.471242604018499</v>
      </c>
      <c r="H408" s="134">
        <v>0</v>
      </c>
      <c r="I408" s="134">
        <v>-6.7199315199413396</v>
      </c>
      <c r="J408" s="134">
        <v>0.48751745083296683</v>
      </c>
      <c r="K408" s="134">
        <v>1.537142522476344</v>
      </c>
      <c r="L408" s="134">
        <v>5.1782958835249566</v>
      </c>
    </row>
    <row r="409" spans="1:12" customFormat="1" x14ac:dyDescent="0.25">
      <c r="A409" s="88">
        <v>406</v>
      </c>
      <c r="B409" s="88">
        <v>14</v>
      </c>
      <c r="C409" s="88"/>
      <c r="D409" s="88"/>
      <c r="E409" s="134">
        <v>1</v>
      </c>
      <c r="F409" s="134">
        <v>1667.4431643713101</v>
      </c>
      <c r="G409" s="134">
        <v>56.5249430010075</v>
      </c>
      <c r="H409" s="134">
        <v>0</v>
      </c>
      <c r="I409" s="134">
        <v>-6.7199315199413396</v>
      </c>
      <c r="J409" s="134">
        <v>0.74002562497837321</v>
      </c>
      <c r="K409" s="134">
        <v>2.333300795556811</v>
      </c>
      <c r="L409" s="134">
        <v>8.4773293707574666</v>
      </c>
    </row>
    <row r="410" spans="1:12" customFormat="1" x14ac:dyDescent="0.25">
      <c r="A410" s="88">
        <v>407</v>
      </c>
      <c r="B410" s="88">
        <v>15</v>
      </c>
      <c r="C410" s="88"/>
      <c r="D410" s="88"/>
      <c r="E410" s="134">
        <v>1</v>
      </c>
      <c r="F410" s="134">
        <v>1786.54624754069</v>
      </c>
      <c r="G410" s="134">
        <v>56.577228845537398</v>
      </c>
      <c r="H410" s="134">
        <v>0</v>
      </c>
      <c r="I410" s="134">
        <v>-6.7199315199413396</v>
      </c>
      <c r="J410" s="134">
        <v>0.34371579585052148</v>
      </c>
      <c r="K410" s="134">
        <v>1.0837359043166941</v>
      </c>
      <c r="L410" s="134">
        <v>-0.27375526743360068</v>
      </c>
    </row>
    <row r="411" spans="1:12" customFormat="1" x14ac:dyDescent="0.25">
      <c r="A411" s="88">
        <v>408</v>
      </c>
      <c r="B411" s="88">
        <v>14</v>
      </c>
      <c r="C411" s="88"/>
      <c r="D411" s="88"/>
      <c r="E411" s="134">
        <v>1</v>
      </c>
      <c r="F411" s="134">
        <v>1667.4431643713101</v>
      </c>
      <c r="G411" s="134">
        <v>56.631789780015197</v>
      </c>
      <c r="H411" s="134">
        <v>0</v>
      </c>
      <c r="I411" s="134">
        <v>-6.7199315199413396</v>
      </c>
      <c r="J411" s="134">
        <v>0.31680437905895392</v>
      </c>
      <c r="K411" s="134">
        <v>0.99888420717288151</v>
      </c>
      <c r="L411" s="134">
        <v>-0.2460217342743565</v>
      </c>
    </row>
    <row r="412" spans="1:12" customFormat="1" x14ac:dyDescent="0.25">
      <c r="A412" s="88">
        <v>409</v>
      </c>
      <c r="B412" s="88">
        <v>14</v>
      </c>
      <c r="C412" s="88"/>
      <c r="D412" s="88"/>
      <c r="E412" s="134">
        <v>1</v>
      </c>
      <c r="F412" s="134">
        <v>1667.4431643713101</v>
      </c>
      <c r="G412" s="134">
        <v>56.685234449903398</v>
      </c>
      <c r="H412" s="134">
        <v>0</v>
      </c>
      <c r="I412" s="134">
        <v>-6.7199315199413396</v>
      </c>
      <c r="J412" s="134">
        <v>0.44999193441925728</v>
      </c>
      <c r="K412" s="134">
        <v>1.4188245692239181</v>
      </c>
      <c r="L412" s="134">
        <v>2.5264589796289352</v>
      </c>
    </row>
    <row r="413" spans="1:12" customFormat="1" x14ac:dyDescent="0.25">
      <c r="A413" s="88">
        <v>410</v>
      </c>
      <c r="B413" s="88">
        <v>14</v>
      </c>
      <c r="C413" s="88"/>
      <c r="D413" s="88"/>
      <c r="E413" s="134">
        <v>1</v>
      </c>
      <c r="F413" s="134">
        <v>1667.4431643713101</v>
      </c>
      <c r="G413" s="134">
        <v>56.738679119791598</v>
      </c>
      <c r="H413" s="134">
        <v>0</v>
      </c>
      <c r="I413" s="134">
        <v>-6.7199315199413396</v>
      </c>
      <c r="J413" s="134">
        <v>0.40548418347556509</v>
      </c>
      <c r="K413" s="134">
        <v>1.278491630498457</v>
      </c>
      <c r="L413" s="134">
        <v>1.6036863351609849</v>
      </c>
    </row>
    <row r="414" spans="1:12" customFormat="1" x14ac:dyDescent="0.25">
      <c r="A414" s="88">
        <v>411</v>
      </c>
      <c r="B414" s="88">
        <v>14</v>
      </c>
      <c r="C414" s="88"/>
      <c r="D414" s="88"/>
      <c r="E414" s="134">
        <v>1</v>
      </c>
      <c r="F414" s="134">
        <v>1667.4431643713101</v>
      </c>
      <c r="G414" s="134">
        <v>56.792123789679799</v>
      </c>
      <c r="H414" s="134">
        <v>0</v>
      </c>
      <c r="I414" s="134">
        <v>-6.7199315199413396</v>
      </c>
      <c r="J414" s="134">
        <v>0.50347853828737699</v>
      </c>
      <c r="K414" s="134">
        <v>1.5874678312201</v>
      </c>
      <c r="L414" s="134">
        <v>3.6344375288442179</v>
      </c>
    </row>
    <row r="415" spans="1:12" customFormat="1" x14ac:dyDescent="0.25">
      <c r="A415" s="88">
        <v>412</v>
      </c>
      <c r="B415" s="88">
        <v>15</v>
      </c>
      <c r="C415" s="88"/>
      <c r="D415" s="88"/>
      <c r="E415" s="134">
        <v>1</v>
      </c>
      <c r="F415" s="134">
        <v>1786.54624754069</v>
      </c>
      <c r="G415" s="134">
        <v>56.843293369620199</v>
      </c>
      <c r="H415" s="134">
        <v>0</v>
      </c>
      <c r="I415" s="134">
        <v>-6.7199315199413396</v>
      </c>
      <c r="J415" s="134">
        <v>0.47141775297317562</v>
      </c>
      <c r="K415" s="134">
        <v>1.486380175124423</v>
      </c>
      <c r="L415" s="134">
        <v>2.4041605571508562</v>
      </c>
    </row>
    <row r="416" spans="1:12" customFormat="1" x14ac:dyDescent="0.25">
      <c r="A416" s="88">
        <v>413</v>
      </c>
      <c r="B416" s="88">
        <v>14</v>
      </c>
      <c r="C416" s="88"/>
      <c r="D416" s="88"/>
      <c r="E416" s="134">
        <v>1</v>
      </c>
      <c r="F416" s="134">
        <v>1667.4431643713101</v>
      </c>
      <c r="G416" s="134">
        <v>56.897854304097997</v>
      </c>
      <c r="H416" s="134">
        <v>0</v>
      </c>
      <c r="I416" s="134">
        <v>-6.7199315199413396</v>
      </c>
      <c r="J416" s="134">
        <v>0.28495187092320512</v>
      </c>
      <c r="K416" s="134">
        <v>0.89845324902086576</v>
      </c>
      <c r="L416" s="134">
        <v>-0.90866066670850743</v>
      </c>
    </row>
    <row r="417" spans="1:12" customFormat="1" x14ac:dyDescent="0.25">
      <c r="A417" s="88">
        <v>414</v>
      </c>
      <c r="B417" s="88">
        <v>13</v>
      </c>
      <c r="C417" s="88"/>
      <c r="D417" s="88"/>
      <c r="E417" s="134">
        <v>1</v>
      </c>
      <c r="F417" s="134">
        <v>1548.3400812019299</v>
      </c>
      <c r="G417" s="134">
        <v>56.950958816754202</v>
      </c>
      <c r="H417" s="134">
        <v>0</v>
      </c>
      <c r="I417" s="134">
        <v>-6.7199315199413396</v>
      </c>
      <c r="J417" s="134">
        <v>0.19013740823389841</v>
      </c>
      <c r="K417" s="134">
        <v>0.59950324816148182</v>
      </c>
      <c r="L417" s="134">
        <v>-2.3209296991663639</v>
      </c>
    </row>
    <row r="418" spans="1:12" customFormat="1" x14ac:dyDescent="0.25">
      <c r="A418" s="88">
        <v>415</v>
      </c>
      <c r="B418" s="88">
        <v>10</v>
      </c>
      <c r="C418" s="88"/>
      <c r="D418" s="88"/>
      <c r="E418" s="134">
        <v>1</v>
      </c>
      <c r="F418" s="134">
        <v>1191.0308316937901</v>
      </c>
      <c r="G418" s="134">
        <v>57.009266441011803</v>
      </c>
      <c r="H418" s="134">
        <v>0</v>
      </c>
      <c r="I418" s="134">
        <v>-6.7199315199413396</v>
      </c>
      <c r="J418" s="134">
        <v>7.1215233270727665E-2</v>
      </c>
      <c r="K418" s="134">
        <v>0.22454163050260431</v>
      </c>
      <c r="L418" s="134">
        <v>-3.1779418951078222</v>
      </c>
    </row>
    <row r="419" spans="1:12" customFormat="1" x14ac:dyDescent="0.25">
      <c r="A419" s="88">
        <v>416</v>
      </c>
      <c r="B419" s="88">
        <v>7</v>
      </c>
      <c r="C419" s="88"/>
      <c r="D419" s="88"/>
      <c r="E419" s="134">
        <v>1</v>
      </c>
      <c r="F419" s="134">
        <v>833.72158218565505</v>
      </c>
      <c r="G419" s="134">
        <v>57.033416654019902</v>
      </c>
      <c r="H419" s="134">
        <v>0</v>
      </c>
      <c r="I419" s="134">
        <v>-6.7199315199413396</v>
      </c>
      <c r="J419" s="134">
        <v>2.7245800441128561E-2</v>
      </c>
      <c r="K419" s="134">
        <v>8.5906008790878355E-2</v>
      </c>
      <c r="L419" s="134">
        <v>-2.5943832475792332</v>
      </c>
    </row>
    <row r="420" spans="1:12" customFormat="1" x14ac:dyDescent="0.25">
      <c r="A420" s="88">
        <v>417</v>
      </c>
      <c r="B420" s="88">
        <v>3</v>
      </c>
      <c r="C420" s="88"/>
      <c r="D420" s="88"/>
      <c r="E420" s="134">
        <v>1</v>
      </c>
      <c r="F420" s="134">
        <v>800</v>
      </c>
      <c r="G420" s="134">
        <v>57.056448309049998</v>
      </c>
      <c r="H420" s="134">
        <v>0</v>
      </c>
      <c r="I420" s="134">
        <v>-6.7199315199413396</v>
      </c>
      <c r="J420" s="134">
        <v>7.7099840969341166E-2</v>
      </c>
      <c r="K420" s="134">
        <v>0.24309579857633271</v>
      </c>
      <c r="L420" s="134">
        <v>-1.355710755612004</v>
      </c>
    </row>
    <row r="421" spans="1:12" customFormat="1" x14ac:dyDescent="0.25">
      <c r="A421" s="88">
        <v>418</v>
      </c>
      <c r="B421" s="88">
        <v>0</v>
      </c>
      <c r="C421" s="88"/>
      <c r="D421" s="88"/>
      <c r="E421" s="134">
        <v>0</v>
      </c>
      <c r="F421" s="134">
        <v>0</v>
      </c>
      <c r="G421" s="134">
        <v>57.078363699490602</v>
      </c>
      <c r="H421" s="134">
        <v>0</v>
      </c>
      <c r="I421" s="134">
        <v>-6.7199315199413396</v>
      </c>
      <c r="J421" s="134">
        <v>7.7097720148493171E-2</v>
      </c>
      <c r="K421" s="134">
        <v>0.24308911162819899</v>
      </c>
      <c r="L421" s="134">
        <v>4.1887902047863898E-2</v>
      </c>
    </row>
    <row r="422" spans="1:12" customFormat="1" x14ac:dyDescent="0.25">
      <c r="A422" s="88">
        <v>419</v>
      </c>
      <c r="B422" s="88">
        <v>0</v>
      </c>
      <c r="C422" s="88"/>
      <c r="D422" s="88"/>
      <c r="E422" s="134">
        <v>0</v>
      </c>
      <c r="F422" s="134">
        <v>0</v>
      </c>
      <c r="G422" s="134">
        <v>57.100279089931099</v>
      </c>
      <c r="H422" s="134">
        <v>0</v>
      </c>
      <c r="I422" s="134">
        <v>-6.7199315199413396</v>
      </c>
      <c r="J422" s="134">
        <v>7.709397278561203E-2</v>
      </c>
      <c r="K422" s="134">
        <v>0.2430772961930347</v>
      </c>
      <c r="L422" s="134">
        <v>4.1887902047863898E-2</v>
      </c>
    </row>
    <row r="423" spans="1:12" customFormat="1" x14ac:dyDescent="0.25">
      <c r="A423" s="88">
        <v>420</v>
      </c>
      <c r="B423" s="88">
        <v>0</v>
      </c>
      <c r="C423" s="88"/>
      <c r="D423" s="88"/>
      <c r="E423" s="134">
        <v>0</v>
      </c>
      <c r="F423" s="134">
        <v>0</v>
      </c>
      <c r="G423" s="134">
        <v>57.122194480371597</v>
      </c>
      <c r="H423" s="134">
        <v>0</v>
      </c>
      <c r="I423" s="134">
        <v>-6.7199315199413396</v>
      </c>
      <c r="J423" s="134">
        <v>7.7090076817232928E-2</v>
      </c>
      <c r="K423" s="134">
        <v>0.24306501220473539</v>
      </c>
      <c r="L423" s="134">
        <v>0.32209693722190308</v>
      </c>
    </row>
    <row r="424" spans="1:12" customFormat="1" x14ac:dyDescent="0.25">
      <c r="A424" s="88">
        <v>421</v>
      </c>
      <c r="B424" s="88">
        <v>0</v>
      </c>
      <c r="C424" s="88"/>
      <c r="D424" s="88"/>
      <c r="E424" s="134">
        <v>0</v>
      </c>
      <c r="F424" s="134">
        <v>0</v>
      </c>
      <c r="G424" s="134">
        <v>57.144109870812201</v>
      </c>
      <c r="H424" s="134">
        <v>0</v>
      </c>
      <c r="I424" s="134">
        <v>-3.1029485636939911</v>
      </c>
      <c r="J424" s="134">
        <v>0</v>
      </c>
      <c r="K424" s="134">
        <v>0</v>
      </c>
      <c r="L424" s="134">
        <v>0.28020903517403922</v>
      </c>
    </row>
    <row r="425" spans="1:12" customFormat="1" x14ac:dyDescent="0.25">
      <c r="A425" s="88">
        <v>422</v>
      </c>
      <c r="B425" s="88">
        <v>0</v>
      </c>
      <c r="C425" s="88"/>
      <c r="D425" s="88"/>
      <c r="E425" s="134">
        <v>0</v>
      </c>
      <c r="F425" s="134">
        <v>0</v>
      </c>
      <c r="G425" s="134">
        <v>57.166025261252699</v>
      </c>
      <c r="H425" s="134">
        <v>0</v>
      </c>
      <c r="I425" s="134">
        <v>-3.1029485636939911</v>
      </c>
      <c r="J425" s="134">
        <v>0</v>
      </c>
      <c r="K425" s="134">
        <v>0</v>
      </c>
      <c r="L425" s="134">
        <v>0</v>
      </c>
    </row>
    <row r="426" spans="1:12" customFormat="1" x14ac:dyDescent="0.25">
      <c r="A426" s="88">
        <v>423</v>
      </c>
      <c r="B426" s="88">
        <v>0</v>
      </c>
      <c r="C426" s="88"/>
      <c r="D426" s="88"/>
      <c r="E426" s="134">
        <v>0</v>
      </c>
      <c r="F426" s="134">
        <v>0</v>
      </c>
      <c r="G426" s="134">
        <v>57.187940651693303</v>
      </c>
      <c r="H426" s="134">
        <v>0</v>
      </c>
      <c r="I426" s="134">
        <v>-3.1029485636939911</v>
      </c>
      <c r="J426" s="134">
        <v>0</v>
      </c>
      <c r="K426" s="134">
        <v>0</v>
      </c>
      <c r="L426" s="134">
        <v>0</v>
      </c>
    </row>
    <row r="427" spans="1:12" customFormat="1" x14ac:dyDescent="0.25">
      <c r="A427" s="88">
        <v>424</v>
      </c>
      <c r="B427" s="88">
        <v>0</v>
      </c>
      <c r="C427" s="88"/>
      <c r="D427" s="88"/>
      <c r="E427" s="134">
        <v>0</v>
      </c>
      <c r="F427" s="134">
        <v>0</v>
      </c>
      <c r="G427" s="134">
        <v>57.209856042133801</v>
      </c>
      <c r="H427" s="134">
        <v>0</v>
      </c>
      <c r="I427" s="134">
        <v>-3.1029485636939911</v>
      </c>
      <c r="J427" s="134">
        <v>0</v>
      </c>
      <c r="K427" s="134">
        <v>0</v>
      </c>
      <c r="L427" s="134">
        <v>0</v>
      </c>
    </row>
    <row r="428" spans="1:12" customFormat="1" x14ac:dyDescent="0.25">
      <c r="A428" s="88">
        <v>425</v>
      </c>
      <c r="B428" s="88">
        <v>0</v>
      </c>
      <c r="C428" s="88"/>
      <c r="D428" s="88"/>
      <c r="E428" s="134">
        <v>0</v>
      </c>
      <c r="F428" s="134">
        <v>0</v>
      </c>
      <c r="G428" s="134">
        <v>57.231771432574398</v>
      </c>
      <c r="H428" s="134">
        <v>0</v>
      </c>
      <c r="I428" s="134">
        <v>-3.1029485636939911</v>
      </c>
      <c r="J428" s="134">
        <v>0</v>
      </c>
      <c r="K428" s="134">
        <v>0</v>
      </c>
      <c r="L428" s="134">
        <v>0</v>
      </c>
    </row>
    <row r="429" spans="1:12" customFormat="1" x14ac:dyDescent="0.25">
      <c r="A429" s="88">
        <v>426</v>
      </c>
      <c r="B429" s="88">
        <v>0</v>
      </c>
      <c r="C429" s="88"/>
      <c r="D429" s="88"/>
      <c r="E429" s="134">
        <v>0</v>
      </c>
      <c r="F429" s="134">
        <v>0</v>
      </c>
      <c r="G429" s="134">
        <v>57.253686823014903</v>
      </c>
      <c r="H429" s="134">
        <v>0</v>
      </c>
      <c r="I429" s="134">
        <v>-3.1029485636939911</v>
      </c>
      <c r="J429" s="134">
        <v>0</v>
      </c>
      <c r="K429" s="134">
        <v>0</v>
      </c>
      <c r="L429" s="134">
        <v>0</v>
      </c>
    </row>
    <row r="430" spans="1:12" customFormat="1" x14ac:dyDescent="0.25">
      <c r="A430" s="88">
        <v>427</v>
      </c>
      <c r="B430" s="88">
        <v>0</v>
      </c>
      <c r="C430" s="88"/>
      <c r="D430" s="88"/>
      <c r="E430" s="134">
        <v>0</v>
      </c>
      <c r="F430" s="134">
        <v>0</v>
      </c>
      <c r="G430" s="134">
        <v>57.2756022134555</v>
      </c>
      <c r="H430" s="134">
        <v>0</v>
      </c>
      <c r="I430" s="134">
        <v>-3.1029485636939911</v>
      </c>
      <c r="J430" s="134">
        <v>0</v>
      </c>
      <c r="K430" s="134">
        <v>0</v>
      </c>
      <c r="L430" s="134">
        <v>0</v>
      </c>
    </row>
    <row r="431" spans="1:12" customFormat="1" x14ac:dyDescent="0.25">
      <c r="A431" s="88">
        <v>428</v>
      </c>
      <c r="B431" s="88">
        <v>0</v>
      </c>
      <c r="C431" s="88"/>
      <c r="D431" s="88"/>
      <c r="E431" s="134">
        <v>0</v>
      </c>
      <c r="F431" s="134">
        <v>0</v>
      </c>
      <c r="G431" s="134">
        <v>57.297517603895997</v>
      </c>
      <c r="H431" s="134">
        <v>0</v>
      </c>
      <c r="I431" s="134">
        <v>-3.1029485636939911</v>
      </c>
      <c r="J431" s="134">
        <v>0</v>
      </c>
      <c r="K431" s="134">
        <v>0</v>
      </c>
      <c r="L431" s="134">
        <v>0</v>
      </c>
    </row>
    <row r="432" spans="1:12" customFormat="1" x14ac:dyDescent="0.25">
      <c r="A432" s="88">
        <v>429</v>
      </c>
      <c r="B432" s="88">
        <v>0</v>
      </c>
      <c r="C432" s="88"/>
      <c r="D432" s="88"/>
      <c r="E432" s="134">
        <v>0</v>
      </c>
      <c r="F432" s="134">
        <v>0</v>
      </c>
      <c r="G432" s="134">
        <v>57.319432994336601</v>
      </c>
      <c r="H432" s="134">
        <v>0</v>
      </c>
      <c r="I432" s="134">
        <v>-3.1029485636939911</v>
      </c>
      <c r="J432" s="134">
        <v>0</v>
      </c>
      <c r="K432" s="134">
        <v>0</v>
      </c>
      <c r="L432" s="134">
        <v>0</v>
      </c>
    </row>
    <row r="433" spans="1:12" customFormat="1" x14ac:dyDescent="0.25">
      <c r="A433" s="88">
        <v>430</v>
      </c>
      <c r="B433" s="88">
        <v>0</v>
      </c>
      <c r="C433" s="88"/>
      <c r="D433" s="88"/>
      <c r="E433" s="134">
        <v>0</v>
      </c>
      <c r="F433" s="134">
        <v>0</v>
      </c>
      <c r="G433" s="134">
        <v>57.341348384777099</v>
      </c>
      <c r="H433" s="134">
        <v>0</v>
      </c>
      <c r="I433" s="134">
        <v>-3.1029485636939911</v>
      </c>
      <c r="J433" s="134">
        <v>0</v>
      </c>
      <c r="K433" s="134">
        <v>0</v>
      </c>
      <c r="L433" s="134">
        <v>0</v>
      </c>
    </row>
    <row r="434" spans="1:12" customFormat="1" x14ac:dyDescent="0.25">
      <c r="A434" s="88">
        <v>431</v>
      </c>
      <c r="B434" s="88">
        <v>0</v>
      </c>
      <c r="C434" s="88"/>
      <c r="D434" s="88"/>
      <c r="E434" s="134">
        <v>0</v>
      </c>
      <c r="F434" s="134">
        <v>0</v>
      </c>
      <c r="G434" s="134">
        <v>57.363263775217703</v>
      </c>
      <c r="H434" s="134">
        <v>0</v>
      </c>
      <c r="I434" s="134">
        <v>-3.1029485636939911</v>
      </c>
      <c r="J434" s="134">
        <v>0</v>
      </c>
      <c r="K434" s="134">
        <v>0</v>
      </c>
      <c r="L434" s="134">
        <v>0</v>
      </c>
    </row>
    <row r="435" spans="1:12" customFormat="1" x14ac:dyDescent="0.25">
      <c r="A435" s="88">
        <v>432</v>
      </c>
      <c r="B435" s="88">
        <v>0</v>
      </c>
      <c r="C435" s="88"/>
      <c r="D435" s="88"/>
      <c r="E435" s="134">
        <v>0</v>
      </c>
      <c r="F435" s="134">
        <v>0</v>
      </c>
      <c r="G435" s="134">
        <v>57.385179165658201</v>
      </c>
      <c r="H435" s="134">
        <v>0</v>
      </c>
      <c r="I435" s="134">
        <v>-3.1029485636939911</v>
      </c>
      <c r="J435" s="134">
        <v>0</v>
      </c>
      <c r="K435" s="134">
        <v>0</v>
      </c>
      <c r="L435" s="134">
        <v>0</v>
      </c>
    </row>
    <row r="436" spans="1:12" customFormat="1" x14ac:dyDescent="0.25">
      <c r="A436" s="88">
        <v>433</v>
      </c>
      <c r="B436" s="88">
        <v>0</v>
      </c>
      <c r="C436" s="88"/>
      <c r="D436" s="88"/>
      <c r="E436" s="134">
        <v>0</v>
      </c>
      <c r="F436" s="134">
        <v>0</v>
      </c>
      <c r="G436" s="134">
        <v>57.407094556098798</v>
      </c>
      <c r="H436" s="134">
        <v>0</v>
      </c>
      <c r="I436" s="134">
        <v>-3.1029485636939911</v>
      </c>
      <c r="J436" s="134">
        <v>0</v>
      </c>
      <c r="K436" s="134">
        <v>0</v>
      </c>
      <c r="L436" s="134">
        <v>0</v>
      </c>
    </row>
    <row r="437" spans="1:12" customFormat="1" x14ac:dyDescent="0.25">
      <c r="A437" s="88">
        <v>434</v>
      </c>
      <c r="B437" s="88">
        <v>0</v>
      </c>
      <c r="C437" s="88"/>
      <c r="D437" s="88"/>
      <c r="E437" s="134">
        <v>0</v>
      </c>
      <c r="F437" s="134">
        <v>0</v>
      </c>
      <c r="G437" s="134">
        <v>57.429009946539303</v>
      </c>
      <c r="H437" s="134">
        <v>0</v>
      </c>
      <c r="I437" s="134">
        <v>-3.1029485636939911</v>
      </c>
      <c r="J437" s="134">
        <v>0</v>
      </c>
      <c r="K437" s="134">
        <v>0</v>
      </c>
      <c r="L437" s="134">
        <v>0</v>
      </c>
    </row>
    <row r="438" spans="1:12" customFormat="1" x14ac:dyDescent="0.25">
      <c r="A438" s="88">
        <v>435</v>
      </c>
      <c r="B438" s="88">
        <v>0</v>
      </c>
      <c r="C438" s="88"/>
      <c r="D438" s="88"/>
      <c r="E438" s="134">
        <v>0</v>
      </c>
      <c r="F438" s="134">
        <v>0</v>
      </c>
      <c r="G438" s="134">
        <v>57.4509253369799</v>
      </c>
      <c r="H438" s="134">
        <v>0</v>
      </c>
      <c r="I438" s="134">
        <v>-3.1029485636939911</v>
      </c>
      <c r="J438" s="134">
        <v>0</v>
      </c>
      <c r="K438" s="134">
        <v>0</v>
      </c>
      <c r="L438" s="134">
        <v>0</v>
      </c>
    </row>
    <row r="439" spans="1:12" customFormat="1" x14ac:dyDescent="0.25">
      <c r="A439" s="88">
        <v>436</v>
      </c>
      <c r="B439" s="88">
        <v>0</v>
      </c>
      <c r="C439" s="88"/>
      <c r="D439" s="88"/>
      <c r="E439" s="134">
        <v>0</v>
      </c>
      <c r="F439" s="134">
        <v>0</v>
      </c>
      <c r="G439" s="134">
        <v>57.472840727420397</v>
      </c>
      <c r="H439" s="134">
        <v>0</v>
      </c>
      <c r="I439" s="134">
        <v>-3.1029485636939911</v>
      </c>
      <c r="J439" s="134">
        <v>0</v>
      </c>
      <c r="K439" s="134">
        <v>0</v>
      </c>
      <c r="L439" s="134">
        <v>0</v>
      </c>
    </row>
    <row r="440" spans="1:12" customFormat="1" x14ac:dyDescent="0.25">
      <c r="A440" s="88">
        <v>437</v>
      </c>
      <c r="B440" s="88">
        <v>0</v>
      </c>
      <c r="C440" s="88"/>
      <c r="D440" s="88"/>
      <c r="E440" s="134">
        <v>0</v>
      </c>
      <c r="F440" s="134">
        <v>0</v>
      </c>
      <c r="G440" s="134">
        <v>57.494756117861002</v>
      </c>
      <c r="H440" s="134">
        <v>0</v>
      </c>
      <c r="I440" s="134">
        <v>-3.1029485636939911</v>
      </c>
      <c r="J440" s="134">
        <v>0</v>
      </c>
      <c r="K440" s="134">
        <v>0</v>
      </c>
      <c r="L440" s="134">
        <v>0.28020903517403922</v>
      </c>
    </row>
    <row r="441" spans="1:12" customFormat="1" x14ac:dyDescent="0.25">
      <c r="A441" s="88">
        <v>438</v>
      </c>
      <c r="B441" s="88">
        <v>0</v>
      </c>
      <c r="C441" s="88"/>
      <c r="D441" s="88"/>
      <c r="E441" s="134">
        <v>0</v>
      </c>
      <c r="F441" s="134">
        <v>0</v>
      </c>
      <c r="G441" s="134">
        <v>57.516671508301499</v>
      </c>
      <c r="H441" s="134">
        <v>0</v>
      </c>
      <c r="I441" s="134">
        <v>-6.7199315199413396</v>
      </c>
      <c r="J441" s="134">
        <v>7.7067274772606789E-2</v>
      </c>
      <c r="K441" s="134">
        <v>0.2429931173580292</v>
      </c>
      <c r="L441" s="134">
        <v>0.32209693722190308</v>
      </c>
    </row>
    <row r="442" spans="1:12" customFormat="1" x14ac:dyDescent="0.25">
      <c r="A442" s="88">
        <v>439</v>
      </c>
      <c r="B442" s="88">
        <v>0</v>
      </c>
      <c r="C442" s="88"/>
      <c r="D442" s="88"/>
      <c r="E442" s="134">
        <v>0</v>
      </c>
      <c r="F442" s="134">
        <v>0</v>
      </c>
      <c r="G442" s="134">
        <v>57.538586898741997</v>
      </c>
      <c r="H442" s="134">
        <v>0</v>
      </c>
      <c r="I442" s="134">
        <v>-6.7199315199413396</v>
      </c>
      <c r="J442" s="134">
        <v>7.7063382967988411E-2</v>
      </c>
      <c r="K442" s="134">
        <v>0.2429808464980675</v>
      </c>
      <c r="L442" s="134">
        <v>4.1887902047863898E-2</v>
      </c>
    </row>
    <row r="443" spans="1:12" customFormat="1" x14ac:dyDescent="0.25">
      <c r="A443" s="88">
        <v>440</v>
      </c>
      <c r="B443" s="88">
        <v>0</v>
      </c>
      <c r="C443" s="88"/>
      <c r="D443" s="88"/>
      <c r="E443" s="134">
        <v>1</v>
      </c>
      <c r="F443" s="134">
        <v>800</v>
      </c>
      <c r="G443" s="134">
        <v>57.560502289182601</v>
      </c>
      <c r="H443" s="134">
        <v>0</v>
      </c>
      <c r="I443" s="134">
        <v>-6.7199315199413396</v>
      </c>
      <c r="J443" s="134">
        <v>7.7060773105236374E-2</v>
      </c>
      <c r="K443" s="134">
        <v>0.24297261760081029</v>
      </c>
      <c r="L443" s="134">
        <v>4.1887902047863898E-2</v>
      </c>
    </row>
    <row r="444" spans="1:12" customFormat="1" x14ac:dyDescent="0.25">
      <c r="A444" s="88">
        <v>441</v>
      </c>
      <c r="B444" s="88">
        <v>4</v>
      </c>
      <c r="C444" s="88"/>
      <c r="D444" s="88"/>
      <c r="E444" s="134">
        <v>1</v>
      </c>
      <c r="F444" s="134">
        <v>800</v>
      </c>
      <c r="G444" s="134">
        <v>57.582417679623099</v>
      </c>
      <c r="H444" s="134">
        <v>0</v>
      </c>
      <c r="I444" s="134">
        <v>-6.7199315199413396</v>
      </c>
      <c r="J444" s="134">
        <v>7.7062016424932267E-2</v>
      </c>
      <c r="K444" s="134">
        <v>0.24297653778781139</v>
      </c>
      <c r="L444" s="134">
        <v>2.821833623726016</v>
      </c>
    </row>
    <row r="445" spans="1:12" customFormat="1" x14ac:dyDescent="0.25">
      <c r="A445" s="88">
        <v>442</v>
      </c>
      <c r="B445" s="88">
        <v>7</v>
      </c>
      <c r="C445" s="88"/>
      <c r="D445" s="88"/>
      <c r="E445" s="134">
        <v>1</v>
      </c>
      <c r="F445" s="134">
        <v>833.72158218565505</v>
      </c>
      <c r="G445" s="134">
        <v>57.605451628041699</v>
      </c>
      <c r="H445" s="134">
        <v>0</v>
      </c>
      <c r="I445" s="134">
        <v>-6.7199315199413396</v>
      </c>
      <c r="J445" s="134">
        <v>0.30654292305758463</v>
      </c>
      <c r="K445" s="134">
        <v>0.96652983640056434</v>
      </c>
      <c r="L445" s="134">
        <v>2.8188026244394671</v>
      </c>
    </row>
    <row r="446" spans="1:12" customFormat="1" x14ac:dyDescent="0.25">
      <c r="A446" s="88">
        <v>443</v>
      </c>
      <c r="B446" s="88">
        <v>9</v>
      </c>
      <c r="C446" s="88"/>
      <c r="D446" s="88"/>
      <c r="E446" s="134">
        <v>1</v>
      </c>
      <c r="F446" s="134">
        <v>1071.9277485244099</v>
      </c>
      <c r="G446" s="134">
        <v>57.651601942905998</v>
      </c>
      <c r="H446" s="134">
        <v>0</v>
      </c>
      <c r="I446" s="134">
        <v>-6.7199315199413396</v>
      </c>
      <c r="J446" s="134">
        <v>0.45914936755103591</v>
      </c>
      <c r="K446" s="134">
        <v>1.447697955888416</v>
      </c>
      <c r="L446" s="134">
        <v>5.0131687501716948</v>
      </c>
    </row>
    <row r="447" spans="1:12" customFormat="1" x14ac:dyDescent="0.25">
      <c r="A447" s="88">
        <v>444</v>
      </c>
      <c r="B447" s="88">
        <v>13</v>
      </c>
      <c r="C447" s="88"/>
      <c r="D447" s="88"/>
      <c r="E447" s="134">
        <v>1</v>
      </c>
      <c r="F447" s="134">
        <v>1548.3400812019299</v>
      </c>
      <c r="G447" s="134">
        <v>57.703845918073498</v>
      </c>
      <c r="H447" s="134">
        <v>0</v>
      </c>
      <c r="I447" s="134">
        <v>-6.7199315199413396</v>
      </c>
      <c r="J447" s="134">
        <v>0.78095022186268559</v>
      </c>
      <c r="K447" s="134">
        <v>2.462336049533048</v>
      </c>
      <c r="L447" s="134">
        <v>9.7815469529743524</v>
      </c>
    </row>
    <row r="448" spans="1:12" customFormat="1" x14ac:dyDescent="0.25">
      <c r="A448" s="88">
        <v>445</v>
      </c>
      <c r="B448" s="88">
        <v>16</v>
      </c>
      <c r="C448" s="88"/>
      <c r="D448" s="88"/>
      <c r="E448" s="134">
        <v>2</v>
      </c>
      <c r="F448" s="134">
        <v>985.78894537555402</v>
      </c>
      <c r="G448" s="134">
        <v>57.739152262115702</v>
      </c>
      <c r="H448" s="134">
        <v>0</v>
      </c>
      <c r="I448" s="134">
        <v>-6.7199315199413396</v>
      </c>
      <c r="J448" s="134">
        <v>0.31498590360594608</v>
      </c>
      <c r="K448" s="134">
        <v>0.99315055406954822</v>
      </c>
      <c r="L448" s="134">
        <v>2.4898735622278449</v>
      </c>
    </row>
    <row r="449" spans="1:12" customFormat="1" x14ac:dyDescent="0.25">
      <c r="A449" s="88">
        <v>446</v>
      </c>
      <c r="B449" s="88">
        <v>15</v>
      </c>
      <c r="C449" s="88"/>
      <c r="D449" s="88"/>
      <c r="E449" s="134">
        <v>2</v>
      </c>
      <c r="F449" s="134">
        <v>924.17713628958199</v>
      </c>
      <c r="G449" s="134">
        <v>57.765636301264699</v>
      </c>
      <c r="H449" s="134">
        <v>0</v>
      </c>
      <c r="I449" s="134">
        <v>-6.7199315199413396</v>
      </c>
      <c r="J449" s="134">
        <v>0.24282464869285619</v>
      </c>
      <c r="K449" s="134">
        <v>0.76562611732857566</v>
      </c>
      <c r="L449" s="134">
        <v>1.2960839172553871</v>
      </c>
    </row>
    <row r="450" spans="1:12" customFormat="1" x14ac:dyDescent="0.25">
      <c r="A450" s="88">
        <v>447</v>
      </c>
      <c r="B450" s="88">
        <v>17</v>
      </c>
      <c r="C450" s="88"/>
      <c r="D450" s="88"/>
      <c r="E450" s="134">
        <v>2</v>
      </c>
      <c r="F450" s="134">
        <v>1047.4007544615299</v>
      </c>
      <c r="G450" s="134">
        <v>57.800942645306897</v>
      </c>
      <c r="H450" s="134">
        <v>0</v>
      </c>
      <c r="I450" s="134">
        <v>-6.7199315199413396</v>
      </c>
      <c r="J450" s="134">
        <v>0.6026338537238084</v>
      </c>
      <c r="K450" s="134">
        <v>1.9001045407911681</v>
      </c>
      <c r="L450" s="134">
        <v>7.841352434726975</v>
      </c>
    </row>
    <row r="451" spans="1:12" customFormat="1" x14ac:dyDescent="0.25">
      <c r="A451" s="88">
        <v>448</v>
      </c>
      <c r="B451" s="88">
        <v>20</v>
      </c>
      <c r="C451" s="88"/>
      <c r="D451" s="88"/>
      <c r="E451" s="134">
        <v>2</v>
      </c>
      <c r="F451" s="134">
        <v>1232.2361817194401</v>
      </c>
      <c r="G451" s="134">
        <v>57.862565584711</v>
      </c>
      <c r="H451" s="134">
        <v>0</v>
      </c>
      <c r="I451" s="134">
        <v>-6.7199315199413396</v>
      </c>
      <c r="J451" s="134">
        <v>0.93750894994127398</v>
      </c>
      <c r="K451" s="134">
        <v>2.955965719164837</v>
      </c>
      <c r="L451" s="134">
        <v>13.770214926185821</v>
      </c>
    </row>
    <row r="452" spans="1:12" customFormat="1" x14ac:dyDescent="0.25">
      <c r="A452" s="88">
        <v>449</v>
      </c>
      <c r="B452" s="88">
        <v>25</v>
      </c>
      <c r="C452" s="88"/>
      <c r="D452" s="88"/>
      <c r="E452" s="134">
        <v>2</v>
      </c>
      <c r="F452" s="134">
        <v>1540.2952271493</v>
      </c>
      <c r="G452" s="134">
        <v>57.917221218263101</v>
      </c>
      <c r="H452" s="134">
        <v>0</v>
      </c>
      <c r="I452" s="134">
        <v>-6.7199315199413396</v>
      </c>
      <c r="J452" s="134">
        <v>1.1382708399045811</v>
      </c>
      <c r="K452" s="134">
        <v>3.5889679582191429</v>
      </c>
      <c r="L452" s="134">
        <v>16.876952072350601</v>
      </c>
    </row>
    <row r="453" spans="1:12" customFormat="1" x14ac:dyDescent="0.25">
      <c r="A453" s="88">
        <v>450</v>
      </c>
      <c r="B453" s="88">
        <v>28</v>
      </c>
      <c r="C453" s="88"/>
      <c r="D453" s="88"/>
      <c r="E453" s="134">
        <v>2</v>
      </c>
      <c r="F453" s="134">
        <v>1725.1306544072199</v>
      </c>
      <c r="G453" s="134">
        <v>57.965641315440301</v>
      </c>
      <c r="H453" s="134">
        <v>0</v>
      </c>
      <c r="I453" s="134">
        <v>-6.7199315199413396</v>
      </c>
      <c r="J453" s="134">
        <v>1.073127182879775</v>
      </c>
      <c r="K453" s="134">
        <v>3.3835700076199302</v>
      </c>
      <c r="L453" s="134">
        <v>14.97405418370524</v>
      </c>
    </row>
    <row r="454" spans="1:12" customFormat="1" x14ac:dyDescent="0.25">
      <c r="A454" s="88">
        <v>451</v>
      </c>
      <c r="B454" s="88">
        <v>31</v>
      </c>
      <c r="C454" s="88"/>
      <c r="D454" s="88"/>
      <c r="E454" s="134">
        <v>3</v>
      </c>
      <c r="F454" s="134">
        <v>1195.2494746726099</v>
      </c>
      <c r="G454" s="134">
        <v>58.0256613306655</v>
      </c>
      <c r="H454" s="134">
        <v>0</v>
      </c>
      <c r="I454" s="134">
        <v>-6.7199315199413396</v>
      </c>
      <c r="J454" s="134">
        <v>0.8429741344101026</v>
      </c>
      <c r="K454" s="134">
        <v>2.657897445795053</v>
      </c>
      <c r="L454" s="134">
        <v>9.4997793241247166</v>
      </c>
    </row>
    <row r="455" spans="1:12" customFormat="1" x14ac:dyDescent="0.25">
      <c r="A455" s="88">
        <v>452</v>
      </c>
      <c r="B455" s="88">
        <v>31</v>
      </c>
      <c r="C455" s="88"/>
      <c r="D455" s="88"/>
      <c r="E455" s="134">
        <v>3</v>
      </c>
      <c r="F455" s="134">
        <v>1195.2494746726099</v>
      </c>
      <c r="G455" s="134">
        <v>58.0860370524384</v>
      </c>
      <c r="H455" s="134">
        <v>0</v>
      </c>
      <c r="I455" s="134">
        <v>-6.7199315199413396</v>
      </c>
      <c r="J455" s="134">
        <v>0.59661076783564737</v>
      </c>
      <c r="K455" s="134">
        <v>1.881113750985796</v>
      </c>
      <c r="L455" s="134">
        <v>4.4003197222510222</v>
      </c>
    </row>
    <row r="456" spans="1:12" customFormat="1" x14ac:dyDescent="0.25">
      <c r="A456" s="88">
        <v>453</v>
      </c>
      <c r="B456" s="88">
        <v>32</v>
      </c>
      <c r="C456" s="88"/>
      <c r="D456" s="88"/>
      <c r="E456" s="134">
        <v>3</v>
      </c>
      <c r="F456" s="134">
        <v>1233.80590933947</v>
      </c>
      <c r="G456" s="134">
        <v>58.149820173427401</v>
      </c>
      <c r="H456" s="134">
        <v>0</v>
      </c>
      <c r="I456" s="134">
        <v>-6.7199315199413396</v>
      </c>
      <c r="J456" s="134">
        <v>0.72274724415808944</v>
      </c>
      <c r="K456" s="134">
        <v>2.2788220608304561</v>
      </c>
      <c r="L456" s="134">
        <v>6.7045074668741158</v>
      </c>
    </row>
    <row r="457" spans="1:12" customFormat="1" x14ac:dyDescent="0.25">
      <c r="A457" s="88">
        <v>454</v>
      </c>
      <c r="B457" s="88">
        <v>32</v>
      </c>
      <c r="C457" s="88"/>
      <c r="D457" s="88"/>
      <c r="E457" s="134">
        <v>3</v>
      </c>
      <c r="F457" s="134">
        <v>1233.80590933947</v>
      </c>
      <c r="G457" s="134">
        <v>58.213603294416501</v>
      </c>
      <c r="H457" s="134">
        <v>0</v>
      </c>
      <c r="I457" s="134">
        <v>-6.7199315199413396</v>
      </c>
      <c r="J457" s="134">
        <v>0.56926692694340963</v>
      </c>
      <c r="K457" s="134">
        <v>1.794898620652571</v>
      </c>
      <c r="L457" s="134">
        <v>3.505079565467518</v>
      </c>
    </row>
    <row r="458" spans="1:12" customFormat="1" x14ac:dyDescent="0.25">
      <c r="A458" s="88">
        <v>455</v>
      </c>
      <c r="B458" s="88">
        <v>32</v>
      </c>
      <c r="C458" s="88"/>
      <c r="D458" s="88"/>
      <c r="E458" s="134">
        <v>3</v>
      </c>
      <c r="F458" s="134">
        <v>1233.80590933947</v>
      </c>
      <c r="G458" s="134">
        <v>58.278502679995</v>
      </c>
      <c r="H458" s="134">
        <v>0</v>
      </c>
      <c r="I458" s="134">
        <v>-6.7199315199413396</v>
      </c>
      <c r="J458" s="134">
        <v>0.40533520681893193</v>
      </c>
      <c r="K458" s="134">
        <v>1.278021907100092</v>
      </c>
      <c r="L458" s="134">
        <v>5.79632546384313E-2</v>
      </c>
    </row>
    <row r="459" spans="1:12" customFormat="1" x14ac:dyDescent="0.25">
      <c r="A459" s="88">
        <v>456</v>
      </c>
      <c r="B459" s="88">
        <v>31</v>
      </c>
      <c r="C459" s="88"/>
      <c r="D459" s="88"/>
      <c r="E459" s="134">
        <v>3</v>
      </c>
      <c r="F459" s="134">
        <v>1195.2494746726099</v>
      </c>
      <c r="G459" s="134">
        <v>58.339994666357498</v>
      </c>
      <c r="H459" s="134">
        <v>0</v>
      </c>
      <c r="I459" s="134">
        <v>-6.7199315199413396</v>
      </c>
      <c r="J459" s="134">
        <v>0.38468433854850531</v>
      </c>
      <c r="K459" s="134">
        <v>1.2129097194434371</v>
      </c>
      <c r="L459" s="134">
        <v>-3.9946997136050967E-2</v>
      </c>
    </row>
    <row r="460" spans="1:12" customFormat="1" x14ac:dyDescent="0.25">
      <c r="A460" s="88">
        <v>457</v>
      </c>
      <c r="B460" s="88">
        <v>31</v>
      </c>
      <c r="C460" s="88"/>
      <c r="D460" s="88"/>
      <c r="E460" s="134">
        <v>3</v>
      </c>
      <c r="F460" s="134">
        <v>1195.2494746726099</v>
      </c>
      <c r="G460" s="134">
        <v>58.400370388130497</v>
      </c>
      <c r="H460" s="134">
        <v>0</v>
      </c>
      <c r="I460" s="134">
        <v>-6.7199315199413396</v>
      </c>
      <c r="J460" s="134">
        <v>0.5552349501420899</v>
      </c>
      <c r="K460" s="134">
        <v>1.7506557977980099</v>
      </c>
      <c r="L460" s="134">
        <v>3.5419485520354979</v>
      </c>
    </row>
    <row r="461" spans="1:12" customFormat="1" x14ac:dyDescent="0.25">
      <c r="A461" s="88">
        <v>458</v>
      </c>
      <c r="B461" s="88">
        <v>31</v>
      </c>
      <c r="C461" s="88"/>
      <c r="D461" s="88"/>
      <c r="E461" s="134">
        <v>3</v>
      </c>
      <c r="F461" s="134">
        <v>1195.2494746726099</v>
      </c>
      <c r="G461" s="134">
        <v>58.460746109903397</v>
      </c>
      <c r="H461" s="134">
        <v>0</v>
      </c>
      <c r="I461" s="134">
        <v>-6.7199315199413396</v>
      </c>
      <c r="J461" s="134">
        <v>0.65922980893226901</v>
      </c>
      <c r="K461" s="134">
        <v>2.0785515875634442</v>
      </c>
      <c r="L461" s="134">
        <v>5.7090157137604089</v>
      </c>
    </row>
    <row r="462" spans="1:12" customFormat="1" x14ac:dyDescent="0.25">
      <c r="A462" s="88">
        <v>459</v>
      </c>
      <c r="B462" s="88">
        <v>32</v>
      </c>
      <c r="C462" s="88"/>
      <c r="D462" s="88"/>
      <c r="E462" s="134">
        <v>3</v>
      </c>
      <c r="F462" s="134">
        <v>1233.80590933947</v>
      </c>
      <c r="G462" s="134">
        <v>58.524529230892398</v>
      </c>
      <c r="H462" s="134">
        <v>0</v>
      </c>
      <c r="I462" s="134">
        <v>-6.7199315199413396</v>
      </c>
      <c r="J462" s="134">
        <v>0.7559502165312757</v>
      </c>
      <c r="K462" s="134">
        <v>2.3835110327231122</v>
      </c>
      <c r="L462" s="134">
        <v>7.3990709144789406</v>
      </c>
    </row>
    <row r="463" spans="1:12" customFormat="1" x14ac:dyDescent="0.25">
      <c r="A463" s="88">
        <v>460</v>
      </c>
      <c r="B463" s="88">
        <v>32</v>
      </c>
      <c r="C463" s="88"/>
      <c r="D463" s="88"/>
      <c r="E463" s="134">
        <v>3</v>
      </c>
      <c r="F463" s="134">
        <v>1233.80590933947</v>
      </c>
      <c r="G463" s="134">
        <v>58.589428616470997</v>
      </c>
      <c r="H463" s="134">
        <v>0</v>
      </c>
      <c r="I463" s="134">
        <v>-6.7199315199413396</v>
      </c>
      <c r="J463" s="134">
        <v>0.33065476486585449</v>
      </c>
      <c r="K463" s="134">
        <v>1.0425544736220389</v>
      </c>
      <c r="L463" s="134">
        <v>-1.5181282265416129</v>
      </c>
    </row>
    <row r="464" spans="1:12" customFormat="1" x14ac:dyDescent="0.25">
      <c r="A464" s="88">
        <v>461</v>
      </c>
      <c r="B464" s="88">
        <v>31</v>
      </c>
      <c r="C464" s="88"/>
      <c r="D464" s="88"/>
      <c r="E464" s="134">
        <v>3</v>
      </c>
      <c r="F464" s="134">
        <v>1195.2494746726099</v>
      </c>
      <c r="G464" s="134">
        <v>58.653575969922798</v>
      </c>
      <c r="H464" s="134">
        <v>0</v>
      </c>
      <c r="I464" s="134">
        <v>-6.7199315199413396</v>
      </c>
      <c r="J464" s="134">
        <v>0.56036715038948137</v>
      </c>
      <c r="K464" s="134">
        <v>1.7668376251780351</v>
      </c>
      <c r="L464" s="134">
        <v>3.6525239761109569</v>
      </c>
    </row>
    <row r="465" spans="1:12" customFormat="1" x14ac:dyDescent="0.25">
      <c r="A465" s="88">
        <v>462</v>
      </c>
      <c r="B465" s="88">
        <v>32</v>
      </c>
      <c r="C465" s="88"/>
      <c r="D465" s="88"/>
      <c r="E465" s="134">
        <v>3</v>
      </c>
      <c r="F465" s="134">
        <v>1233.80590933947</v>
      </c>
      <c r="G465" s="134">
        <v>58.721130722590601</v>
      </c>
      <c r="H465" s="134">
        <v>0</v>
      </c>
      <c r="I465" s="134">
        <v>-6.7199315199413396</v>
      </c>
      <c r="J465" s="134">
        <v>0.74076927237110157</v>
      </c>
      <c r="K465" s="134">
        <v>2.3356455157860831</v>
      </c>
      <c r="L465" s="134">
        <v>7.0871883686538224</v>
      </c>
    </row>
    <row r="466" spans="1:12" customFormat="1" x14ac:dyDescent="0.25">
      <c r="A466" s="88">
        <v>463</v>
      </c>
      <c r="B466" s="88">
        <v>32</v>
      </c>
      <c r="C466" s="88"/>
      <c r="D466" s="88"/>
      <c r="E466" s="134">
        <v>3</v>
      </c>
      <c r="F466" s="134">
        <v>1233.80590933947</v>
      </c>
      <c r="G466" s="134">
        <v>58.788685475258397</v>
      </c>
      <c r="H466" s="134">
        <v>0</v>
      </c>
      <c r="I466" s="134">
        <v>-6.7199315199413396</v>
      </c>
      <c r="J466" s="134">
        <v>0.52985069507702098</v>
      </c>
      <c r="K466" s="134">
        <v>1.6706192415778469</v>
      </c>
      <c r="L466" s="134">
        <v>2.6875821838769651</v>
      </c>
    </row>
    <row r="467" spans="1:12" customFormat="1" x14ac:dyDescent="0.25">
      <c r="A467" s="88">
        <v>464</v>
      </c>
      <c r="B467" s="88">
        <v>32</v>
      </c>
      <c r="C467" s="88"/>
      <c r="D467" s="88"/>
      <c r="E467" s="134">
        <v>3</v>
      </c>
      <c r="F467" s="134">
        <v>1233.80590933947</v>
      </c>
      <c r="G467" s="134">
        <v>58.8562402279263</v>
      </c>
      <c r="H467" s="134">
        <v>0</v>
      </c>
      <c r="I467" s="134">
        <v>-6.7199315199413396</v>
      </c>
      <c r="J467" s="134">
        <v>0.5859727498260866</v>
      </c>
      <c r="K467" s="134">
        <v>1.8475720802016511</v>
      </c>
      <c r="L467" s="134">
        <v>3.8650757895716459</v>
      </c>
    </row>
    <row r="468" spans="1:12" customFormat="1" x14ac:dyDescent="0.25">
      <c r="A468" s="88">
        <v>465</v>
      </c>
      <c r="B468" s="88">
        <v>32</v>
      </c>
      <c r="C468" s="88"/>
      <c r="D468" s="88"/>
      <c r="E468" s="134">
        <v>3</v>
      </c>
      <c r="F468" s="134">
        <v>1233.80590933947</v>
      </c>
      <c r="G468" s="134">
        <v>58.923794980594103</v>
      </c>
      <c r="H468" s="134">
        <v>0</v>
      </c>
      <c r="I468" s="134">
        <v>-6.7199315199413396</v>
      </c>
      <c r="J468" s="134">
        <v>0.57078817955332151</v>
      </c>
      <c r="K468" s="134">
        <v>1.7996951301316231</v>
      </c>
      <c r="L468" s="134">
        <v>3.548345404697923</v>
      </c>
    </row>
    <row r="469" spans="1:12" customFormat="1" x14ac:dyDescent="0.25">
      <c r="A469" s="88">
        <v>466</v>
      </c>
      <c r="B469" s="88">
        <v>32</v>
      </c>
      <c r="C469" s="88"/>
      <c r="D469" s="88"/>
      <c r="E469" s="134">
        <v>3</v>
      </c>
      <c r="F469" s="134">
        <v>1233.80590933947</v>
      </c>
      <c r="G469" s="134">
        <v>58.991349733261899</v>
      </c>
      <c r="H469" s="134">
        <v>0</v>
      </c>
      <c r="I469" s="134">
        <v>-6.7199315199413396</v>
      </c>
      <c r="J469" s="134">
        <v>0.57475415016399278</v>
      </c>
      <c r="K469" s="134">
        <v>1.812199835467069</v>
      </c>
      <c r="L469" s="134">
        <v>3.6323956737785612</v>
      </c>
    </row>
    <row r="470" spans="1:12" customFormat="1" x14ac:dyDescent="0.25">
      <c r="A470" s="88">
        <v>467</v>
      </c>
      <c r="B470" s="88">
        <v>32</v>
      </c>
      <c r="C470" s="88"/>
      <c r="D470" s="88"/>
      <c r="E470" s="134">
        <v>3</v>
      </c>
      <c r="F470" s="134">
        <v>1233.80590933947</v>
      </c>
      <c r="G470" s="134">
        <v>59.058904485929801</v>
      </c>
      <c r="H470" s="134">
        <v>0</v>
      </c>
      <c r="I470" s="134">
        <v>-6.7199315199413396</v>
      </c>
      <c r="J470" s="134">
        <v>0.5735277510416863</v>
      </c>
      <c r="K470" s="134">
        <v>1.808332999034437</v>
      </c>
      <c r="L470" s="134">
        <v>3.6074520890256752</v>
      </c>
    </row>
    <row r="471" spans="1:12" customFormat="1" x14ac:dyDescent="0.25">
      <c r="A471" s="88">
        <v>468</v>
      </c>
      <c r="B471" s="88">
        <v>32</v>
      </c>
      <c r="C471" s="88"/>
      <c r="D471" s="88"/>
      <c r="E471" s="134">
        <v>3</v>
      </c>
      <c r="F471" s="134">
        <v>1233.80590933947</v>
      </c>
      <c r="G471" s="134">
        <v>59.126459238597597</v>
      </c>
      <c r="H471" s="134">
        <v>0</v>
      </c>
      <c r="I471" s="134">
        <v>-6.7199315199413396</v>
      </c>
      <c r="J471" s="134">
        <v>0.57398240482084395</v>
      </c>
      <c r="K471" s="134">
        <v>1.8097665224001209</v>
      </c>
      <c r="L471" s="134">
        <v>3.617699479866475</v>
      </c>
    </row>
    <row r="472" spans="1:12" customFormat="1" x14ac:dyDescent="0.25">
      <c r="A472" s="88">
        <v>469</v>
      </c>
      <c r="B472" s="88">
        <v>32</v>
      </c>
      <c r="C472" s="88"/>
      <c r="D472" s="88"/>
      <c r="E472" s="134">
        <v>3</v>
      </c>
      <c r="F472" s="134">
        <v>1233.80590933947</v>
      </c>
      <c r="G472" s="134">
        <v>59.1940139912654</v>
      </c>
      <c r="H472" s="134">
        <v>0</v>
      </c>
      <c r="I472" s="134">
        <v>-6.7199315199413396</v>
      </c>
      <c r="J472" s="134">
        <v>0.57291952149649616</v>
      </c>
      <c r="K472" s="134">
        <v>1.8064152512784519</v>
      </c>
      <c r="L472" s="134">
        <v>3.5961776955909341</v>
      </c>
    </row>
    <row r="473" spans="1:12" customFormat="1" x14ac:dyDescent="0.25">
      <c r="A473" s="88">
        <v>470</v>
      </c>
      <c r="B473" s="88">
        <v>32</v>
      </c>
      <c r="C473" s="88"/>
      <c r="D473" s="88"/>
      <c r="E473" s="134">
        <v>3</v>
      </c>
      <c r="F473" s="134">
        <v>1233.80590933947</v>
      </c>
      <c r="G473" s="134">
        <v>59.261568743933303</v>
      </c>
      <c r="H473" s="134">
        <v>0</v>
      </c>
      <c r="I473" s="134">
        <v>-6.7199315199413396</v>
      </c>
      <c r="J473" s="134">
        <v>0.57623288276531481</v>
      </c>
      <c r="K473" s="134">
        <v>1.8168622793590381</v>
      </c>
      <c r="L473" s="134">
        <v>3.6665429017331221</v>
      </c>
    </row>
    <row r="474" spans="1:12" customFormat="1" x14ac:dyDescent="0.25">
      <c r="A474" s="88">
        <v>471</v>
      </c>
      <c r="B474" s="88">
        <v>32</v>
      </c>
      <c r="C474" s="88"/>
      <c r="D474" s="88"/>
      <c r="E474" s="134">
        <v>3</v>
      </c>
      <c r="F474" s="134">
        <v>1233.80590933947</v>
      </c>
      <c r="G474" s="134">
        <v>59.329123496601099</v>
      </c>
      <c r="H474" s="134">
        <v>0</v>
      </c>
      <c r="I474" s="134">
        <v>-6.7199315199413396</v>
      </c>
      <c r="J474" s="134">
        <v>0.5635224358888079</v>
      </c>
      <c r="K474" s="134">
        <v>1.7767862403574111</v>
      </c>
      <c r="L474" s="134">
        <v>3.4011308674014828</v>
      </c>
    </row>
    <row r="475" spans="1:12" customFormat="1" x14ac:dyDescent="0.25">
      <c r="A475" s="88">
        <v>472</v>
      </c>
      <c r="B475" s="88">
        <v>32</v>
      </c>
      <c r="C475" s="88"/>
      <c r="D475" s="88"/>
      <c r="E475" s="134">
        <v>3</v>
      </c>
      <c r="F475" s="134">
        <v>1233.80590933947</v>
      </c>
      <c r="G475" s="134">
        <v>59.396678249268902</v>
      </c>
      <c r="H475" s="134">
        <v>0</v>
      </c>
      <c r="I475" s="134">
        <v>-6.7199315199413396</v>
      </c>
      <c r="J475" s="134">
        <v>0.61059877704851262</v>
      </c>
      <c r="K475" s="134">
        <v>1.9252179440339601</v>
      </c>
      <c r="L475" s="134">
        <v>4.3869459978354941</v>
      </c>
    </row>
    <row r="476" spans="1:12" customFormat="1" x14ac:dyDescent="0.25">
      <c r="A476" s="88">
        <v>473</v>
      </c>
      <c r="B476" s="88">
        <v>32</v>
      </c>
      <c r="C476" s="88"/>
      <c r="D476" s="88"/>
      <c r="E476" s="134">
        <v>3</v>
      </c>
      <c r="F476" s="134">
        <v>1233.80590933947</v>
      </c>
      <c r="G476" s="134">
        <v>59.465349266526303</v>
      </c>
      <c r="H476" s="134">
        <v>0</v>
      </c>
      <c r="I476" s="134">
        <v>-6.7199315199413396</v>
      </c>
      <c r="J476" s="134">
        <v>0.390326441744617</v>
      </c>
      <c r="K476" s="134">
        <v>1.2306992708207769</v>
      </c>
      <c r="L476" s="134">
        <v>-0.24152481324009609</v>
      </c>
    </row>
    <row r="477" spans="1:12" customFormat="1" x14ac:dyDescent="0.25">
      <c r="A477" s="88">
        <v>474</v>
      </c>
      <c r="B477" s="88">
        <v>31</v>
      </c>
      <c r="C477" s="88"/>
      <c r="D477" s="88"/>
      <c r="E477" s="134">
        <v>3</v>
      </c>
      <c r="F477" s="134">
        <v>1195.2494746726099</v>
      </c>
      <c r="G477" s="134">
        <v>59.530612884567603</v>
      </c>
      <c r="H477" s="134">
        <v>0</v>
      </c>
      <c r="I477" s="134">
        <v>-6.7199315199413396</v>
      </c>
      <c r="J477" s="134">
        <v>0.39864252505782177</v>
      </c>
      <c r="K477" s="134">
        <v>1.2569198815073119</v>
      </c>
      <c r="L477" s="134">
        <v>0.27152430871887312</v>
      </c>
    </row>
    <row r="478" spans="1:12" customFormat="1" x14ac:dyDescent="0.25">
      <c r="A478" s="88">
        <v>475</v>
      </c>
      <c r="B478" s="88">
        <v>31</v>
      </c>
      <c r="C478" s="88"/>
      <c r="D478" s="88"/>
      <c r="E478" s="134">
        <v>3</v>
      </c>
      <c r="F478" s="134">
        <v>1195.2494746726099</v>
      </c>
      <c r="G478" s="134">
        <v>59.594760238019397</v>
      </c>
      <c r="H478" s="134">
        <v>0</v>
      </c>
      <c r="I478" s="134">
        <v>-6.7199315199413396</v>
      </c>
      <c r="J478" s="134">
        <v>0.50273571577040077</v>
      </c>
      <c r="K478" s="134">
        <v>1.585125711824074</v>
      </c>
      <c r="L478" s="134">
        <v>2.4606574731787658</v>
      </c>
    </row>
    <row r="479" spans="1:12" customFormat="1" x14ac:dyDescent="0.25">
      <c r="A479" s="88">
        <v>476</v>
      </c>
      <c r="B479" s="88">
        <v>30</v>
      </c>
      <c r="C479" s="88"/>
      <c r="D479" s="88"/>
      <c r="E479" s="134">
        <v>3</v>
      </c>
      <c r="F479" s="134">
        <v>1156.6930400057499</v>
      </c>
      <c r="G479" s="134">
        <v>59.651095024194298</v>
      </c>
      <c r="H479" s="134">
        <v>0</v>
      </c>
      <c r="I479" s="134">
        <v>-6.7199315199413396</v>
      </c>
      <c r="J479" s="134">
        <v>0</v>
      </c>
      <c r="K479" s="134">
        <v>0</v>
      </c>
      <c r="L479" s="134">
        <v>-3.655000243360683</v>
      </c>
    </row>
    <row r="480" spans="1:12" customFormat="1" x14ac:dyDescent="0.25">
      <c r="A480" s="88">
        <v>477</v>
      </c>
      <c r="B480" s="88">
        <v>28</v>
      </c>
      <c r="C480" s="88"/>
      <c r="D480" s="88"/>
      <c r="E480" s="134">
        <v>3</v>
      </c>
      <c r="F480" s="134">
        <v>1079.5801706720299</v>
      </c>
      <c r="G480" s="134">
        <v>59.705938709739698</v>
      </c>
      <c r="H480" s="134">
        <v>0</v>
      </c>
      <c r="I480" s="134">
        <v>-6.7199315199413396</v>
      </c>
      <c r="J480" s="134">
        <v>0</v>
      </c>
      <c r="K480" s="134">
        <v>0</v>
      </c>
      <c r="L480" s="134">
        <v>-7.1550618153271817</v>
      </c>
    </row>
    <row r="481" spans="1:12" customFormat="1" x14ac:dyDescent="0.25">
      <c r="A481" s="88">
        <v>478</v>
      </c>
      <c r="B481" s="88">
        <v>25</v>
      </c>
      <c r="C481" s="88"/>
      <c r="D481" s="88"/>
      <c r="E481" s="134">
        <v>2</v>
      </c>
      <c r="F481" s="134">
        <v>1540.2952271493</v>
      </c>
      <c r="G481" s="134">
        <v>59.7677398613774</v>
      </c>
      <c r="H481" s="134">
        <v>0</v>
      </c>
      <c r="I481" s="134">
        <v>-6.7199315199413396</v>
      </c>
      <c r="J481" s="134">
        <v>0</v>
      </c>
      <c r="K481" s="134">
        <v>0</v>
      </c>
      <c r="L481" s="134">
        <v>-8.1176024197166168</v>
      </c>
    </row>
    <row r="482" spans="1:12" customFormat="1" x14ac:dyDescent="0.25">
      <c r="A482" s="88">
        <v>479</v>
      </c>
      <c r="B482" s="88">
        <v>22</v>
      </c>
      <c r="C482" s="88"/>
      <c r="D482" s="88"/>
      <c r="E482" s="134">
        <v>2</v>
      </c>
      <c r="F482" s="134">
        <v>1355.45979989139</v>
      </c>
      <c r="G482" s="134">
        <v>59.834869673710998</v>
      </c>
      <c r="H482" s="134">
        <v>0</v>
      </c>
      <c r="I482" s="134">
        <v>-6.7199315199413396</v>
      </c>
      <c r="J482" s="134">
        <v>0</v>
      </c>
      <c r="K482" s="134">
        <v>0</v>
      </c>
      <c r="L482" s="134">
        <v>-6.7892072448059491</v>
      </c>
    </row>
    <row r="483" spans="1:12" customFormat="1" x14ac:dyDescent="0.25">
      <c r="A483" s="88">
        <v>480</v>
      </c>
      <c r="B483" s="88">
        <v>19</v>
      </c>
      <c r="C483" s="88"/>
      <c r="D483" s="88"/>
      <c r="E483" s="134">
        <v>2</v>
      </c>
      <c r="F483" s="134">
        <v>1170.6243726334701</v>
      </c>
      <c r="G483" s="134">
        <v>59.895653882478697</v>
      </c>
      <c r="H483" s="134">
        <v>0</v>
      </c>
      <c r="I483" s="134">
        <v>-6.7199315199413396</v>
      </c>
      <c r="J483" s="134">
        <v>0</v>
      </c>
      <c r="K483" s="134">
        <v>0</v>
      </c>
      <c r="L483" s="134">
        <v>-6.0385295624605906</v>
      </c>
    </row>
    <row r="484" spans="1:12" customFormat="1" x14ac:dyDescent="0.25">
      <c r="A484" s="88">
        <v>481</v>
      </c>
      <c r="B484" s="88">
        <v>16</v>
      </c>
      <c r="C484" s="88"/>
      <c r="D484" s="88"/>
      <c r="E484" s="134">
        <v>2</v>
      </c>
      <c r="F484" s="134">
        <v>985.78894537555402</v>
      </c>
      <c r="G484" s="134">
        <v>59.938238308766401</v>
      </c>
      <c r="H484" s="134">
        <v>0</v>
      </c>
      <c r="I484" s="134">
        <v>-6.7199315199413396</v>
      </c>
      <c r="J484" s="134">
        <v>0</v>
      </c>
      <c r="K484" s="134">
        <v>0</v>
      </c>
      <c r="L484" s="134">
        <v>-4.9575366332017241</v>
      </c>
    </row>
    <row r="485" spans="1:12" customFormat="1" x14ac:dyDescent="0.25">
      <c r="A485" s="88">
        <v>482</v>
      </c>
      <c r="B485" s="88">
        <v>13</v>
      </c>
      <c r="C485" s="88"/>
      <c r="D485" s="88"/>
      <c r="E485" s="134">
        <v>1</v>
      </c>
      <c r="F485" s="134">
        <v>1548.3400812019299</v>
      </c>
      <c r="G485" s="134">
        <v>59.997575394896202</v>
      </c>
      <c r="H485" s="134">
        <v>0</v>
      </c>
      <c r="I485" s="134">
        <v>-6.7199315199413396</v>
      </c>
      <c r="J485" s="134">
        <v>7.6776030091870048E-2</v>
      </c>
      <c r="K485" s="134">
        <v>0.24207482287966631</v>
      </c>
      <c r="L485" s="134">
        <v>-4.5050614957177268</v>
      </c>
    </row>
    <row r="486" spans="1:12" customFormat="1" x14ac:dyDescent="0.25">
      <c r="A486" s="88">
        <v>483</v>
      </c>
      <c r="B486" s="88">
        <v>10</v>
      </c>
      <c r="C486" s="88"/>
      <c r="D486" s="88"/>
      <c r="E486" s="134">
        <v>1</v>
      </c>
      <c r="F486" s="134">
        <v>1191.0308316937901</v>
      </c>
      <c r="G486" s="134">
        <v>60.062839012937502</v>
      </c>
      <c r="H486" s="134">
        <v>0</v>
      </c>
      <c r="I486" s="134">
        <v>-6.7199315199413396</v>
      </c>
      <c r="J486" s="134">
        <v>7.6772416343102154E-2</v>
      </c>
      <c r="K486" s="134">
        <v>0.24206342872980111</v>
      </c>
      <c r="L486" s="134">
        <v>-2.3070255891558271</v>
      </c>
    </row>
    <row r="487" spans="1:12" customFormat="1" x14ac:dyDescent="0.25">
      <c r="A487" s="88">
        <v>484</v>
      </c>
      <c r="B487" s="88">
        <v>8</v>
      </c>
      <c r="C487" s="88"/>
      <c r="D487" s="88"/>
      <c r="E487" s="134">
        <v>1</v>
      </c>
      <c r="F487" s="134">
        <v>952.82466535503397</v>
      </c>
      <c r="G487" s="134">
        <v>60.104439774887297</v>
      </c>
      <c r="H487" s="134">
        <v>0</v>
      </c>
      <c r="I487" s="134">
        <v>-6.7199315199413396</v>
      </c>
      <c r="J487" s="134">
        <v>7.6768187048223649E-2</v>
      </c>
      <c r="K487" s="134">
        <v>0.2420500937630492</v>
      </c>
      <c r="L487" s="134">
        <v>-2.308065112737129</v>
      </c>
    </row>
    <row r="488" spans="1:12" customFormat="1" x14ac:dyDescent="0.25">
      <c r="A488" s="88">
        <v>485</v>
      </c>
      <c r="B488" s="88">
        <v>4</v>
      </c>
      <c r="C488" s="88"/>
      <c r="D488" s="88"/>
      <c r="E488" s="134">
        <v>1</v>
      </c>
      <c r="F488" s="134">
        <v>800</v>
      </c>
      <c r="G488" s="134">
        <v>60.132649583235398</v>
      </c>
      <c r="H488" s="134">
        <v>0</v>
      </c>
      <c r="I488" s="134">
        <v>-6.7199315199413396</v>
      </c>
      <c r="J488" s="134">
        <v>7.676395847258291E-2</v>
      </c>
      <c r="K488" s="134">
        <v>0.24203676106405389</v>
      </c>
      <c r="L488" s="134">
        <v>-2.2215024520696391</v>
      </c>
    </row>
    <row r="489" spans="1:12" customFormat="1" x14ac:dyDescent="0.25">
      <c r="A489" s="88">
        <v>486</v>
      </c>
      <c r="B489" s="88">
        <v>0</v>
      </c>
      <c r="C489" s="88"/>
      <c r="D489" s="88"/>
      <c r="E489" s="134">
        <v>0</v>
      </c>
      <c r="F489" s="134">
        <v>0</v>
      </c>
      <c r="G489" s="134">
        <v>60.159743126993902</v>
      </c>
      <c r="H489" s="134">
        <v>0</v>
      </c>
      <c r="I489" s="134">
        <v>-6.7199315199413396</v>
      </c>
      <c r="J489" s="134">
        <v>7.6759730615974908E-2</v>
      </c>
      <c r="K489" s="134">
        <v>0.24202343063216891</v>
      </c>
      <c r="L489" s="134">
        <v>4.1887902047863898E-2</v>
      </c>
    </row>
    <row r="490" spans="1:12" customFormat="1" x14ac:dyDescent="0.25">
      <c r="A490" s="88">
        <v>487</v>
      </c>
      <c r="B490" s="88">
        <v>0</v>
      </c>
      <c r="C490" s="88"/>
      <c r="D490" s="88"/>
      <c r="E490" s="134">
        <v>0</v>
      </c>
      <c r="F490" s="134">
        <v>0</v>
      </c>
      <c r="G490" s="134">
        <v>60.186836670752498</v>
      </c>
      <c r="H490" s="134">
        <v>0</v>
      </c>
      <c r="I490" s="134">
        <v>-6.7199315199413396</v>
      </c>
      <c r="J490" s="134">
        <v>7.6758332295401507E-2</v>
      </c>
      <c r="K490" s="134">
        <v>0.24201902172740089</v>
      </c>
      <c r="L490" s="134">
        <v>4.1887902047863898E-2</v>
      </c>
    </row>
    <row r="491" spans="1:12" customFormat="1" x14ac:dyDescent="0.25">
      <c r="A491" s="88">
        <v>488</v>
      </c>
      <c r="B491" s="88">
        <v>0</v>
      </c>
      <c r="C491" s="88"/>
      <c r="D491" s="88"/>
      <c r="E491" s="134">
        <v>0</v>
      </c>
      <c r="F491" s="134">
        <v>0</v>
      </c>
      <c r="G491" s="134">
        <v>60.213930214511102</v>
      </c>
      <c r="H491" s="134">
        <v>0</v>
      </c>
      <c r="I491" s="134">
        <v>-6.7199315199413396</v>
      </c>
      <c r="J491" s="134">
        <v>7.6754310168718656E-2</v>
      </c>
      <c r="K491" s="134">
        <v>0.24200633996196991</v>
      </c>
      <c r="L491" s="134">
        <v>0.32209693722190308</v>
      </c>
    </row>
    <row r="492" spans="1:12" customFormat="1" x14ac:dyDescent="0.25">
      <c r="A492" s="88">
        <v>489</v>
      </c>
      <c r="B492" s="88">
        <v>0</v>
      </c>
      <c r="C492" s="88"/>
      <c r="D492" s="88"/>
      <c r="E492" s="134">
        <v>0</v>
      </c>
      <c r="F492" s="134">
        <v>0</v>
      </c>
      <c r="G492" s="134">
        <v>60.241023758269598</v>
      </c>
      <c r="H492" s="134">
        <v>0</v>
      </c>
      <c r="I492" s="134">
        <v>-3.1029485636939911</v>
      </c>
      <c r="J492" s="134">
        <v>0</v>
      </c>
      <c r="K492" s="134">
        <v>0</v>
      </c>
      <c r="L492" s="134">
        <v>0.28020903517403922</v>
      </c>
    </row>
    <row r="493" spans="1:12" customFormat="1" x14ac:dyDescent="0.25">
      <c r="A493" s="88">
        <v>490</v>
      </c>
      <c r="B493" s="88">
        <v>0</v>
      </c>
      <c r="C493" s="88"/>
      <c r="D493" s="88"/>
      <c r="E493" s="134">
        <v>0</v>
      </c>
      <c r="F493" s="134">
        <v>0</v>
      </c>
      <c r="G493" s="134">
        <v>60.268117302028202</v>
      </c>
      <c r="H493" s="134">
        <v>0</v>
      </c>
      <c r="I493" s="134">
        <v>-3.1029485636939911</v>
      </c>
      <c r="J493" s="134">
        <v>0</v>
      </c>
      <c r="K493" s="134">
        <v>0</v>
      </c>
      <c r="L493" s="134">
        <v>0</v>
      </c>
    </row>
    <row r="494" spans="1:12" customFormat="1" x14ac:dyDescent="0.25">
      <c r="A494" s="88">
        <v>491</v>
      </c>
      <c r="B494" s="88">
        <v>0</v>
      </c>
      <c r="C494" s="88"/>
      <c r="D494" s="88"/>
      <c r="E494" s="134">
        <v>0</v>
      </c>
      <c r="F494" s="134">
        <v>0</v>
      </c>
      <c r="G494" s="134">
        <v>60.295210845786698</v>
      </c>
      <c r="H494" s="134">
        <v>0</v>
      </c>
      <c r="I494" s="134">
        <v>-3.1029485636939911</v>
      </c>
      <c r="J494" s="134">
        <v>0</v>
      </c>
      <c r="K494" s="134">
        <v>0</v>
      </c>
      <c r="L494" s="134">
        <v>0</v>
      </c>
    </row>
    <row r="495" spans="1:12" customFormat="1" x14ac:dyDescent="0.25">
      <c r="A495" s="88">
        <v>492</v>
      </c>
      <c r="B495" s="88">
        <v>0</v>
      </c>
      <c r="C495" s="88"/>
      <c r="D495" s="88"/>
      <c r="E495" s="134">
        <v>0</v>
      </c>
      <c r="F495" s="134">
        <v>0</v>
      </c>
      <c r="G495" s="134">
        <v>60.322304389545302</v>
      </c>
      <c r="H495" s="134">
        <v>0</v>
      </c>
      <c r="I495" s="134">
        <v>-3.1029485636939911</v>
      </c>
      <c r="J495" s="134">
        <v>0</v>
      </c>
      <c r="K495" s="134">
        <v>0</v>
      </c>
      <c r="L495" s="134">
        <v>0</v>
      </c>
    </row>
    <row r="496" spans="1:12" customFormat="1" x14ac:dyDescent="0.25">
      <c r="A496" s="88">
        <v>493</v>
      </c>
      <c r="B496" s="88">
        <v>0</v>
      </c>
      <c r="C496" s="88"/>
      <c r="D496" s="88"/>
      <c r="E496" s="134">
        <v>0</v>
      </c>
      <c r="F496" s="134">
        <v>0</v>
      </c>
      <c r="G496" s="134">
        <v>60.349397933303798</v>
      </c>
      <c r="H496" s="134">
        <v>0</v>
      </c>
      <c r="I496" s="134">
        <v>-3.1029485636939911</v>
      </c>
      <c r="J496" s="134">
        <v>0</v>
      </c>
      <c r="K496" s="134">
        <v>0</v>
      </c>
      <c r="L496" s="134">
        <v>0</v>
      </c>
    </row>
    <row r="497" spans="1:12" customFormat="1" x14ac:dyDescent="0.25">
      <c r="A497" s="88">
        <v>494</v>
      </c>
      <c r="B497" s="88">
        <v>0</v>
      </c>
      <c r="C497" s="88"/>
      <c r="D497" s="88"/>
      <c r="E497" s="134">
        <v>0</v>
      </c>
      <c r="F497" s="134">
        <v>0</v>
      </c>
      <c r="G497" s="134">
        <v>60.376491477062402</v>
      </c>
      <c r="H497" s="134">
        <v>0</v>
      </c>
      <c r="I497" s="134">
        <v>-3.1029485636939911</v>
      </c>
      <c r="J497" s="134">
        <v>0</v>
      </c>
      <c r="K497" s="134">
        <v>0</v>
      </c>
      <c r="L497" s="134">
        <v>0</v>
      </c>
    </row>
    <row r="498" spans="1:12" customFormat="1" x14ac:dyDescent="0.25">
      <c r="A498" s="88">
        <v>495</v>
      </c>
      <c r="B498" s="88">
        <v>0</v>
      </c>
      <c r="C498" s="88"/>
      <c r="D498" s="88"/>
      <c r="E498" s="134">
        <v>0</v>
      </c>
      <c r="F498" s="134">
        <v>0</v>
      </c>
      <c r="G498" s="134">
        <v>60.403585020820898</v>
      </c>
      <c r="H498" s="134">
        <v>0</v>
      </c>
      <c r="I498" s="134">
        <v>-3.1029485636939911</v>
      </c>
      <c r="J498" s="134">
        <v>0</v>
      </c>
      <c r="K498" s="134">
        <v>0</v>
      </c>
      <c r="L498" s="134">
        <v>0</v>
      </c>
    </row>
    <row r="499" spans="1:12" customFormat="1" x14ac:dyDescent="0.25">
      <c r="A499" s="88">
        <v>496</v>
      </c>
      <c r="B499" s="88">
        <v>0</v>
      </c>
      <c r="C499" s="88"/>
      <c r="D499" s="88"/>
      <c r="E499" s="134">
        <v>0</v>
      </c>
      <c r="F499" s="134">
        <v>0</v>
      </c>
      <c r="G499" s="134">
        <v>60.430678564579502</v>
      </c>
      <c r="H499" s="134">
        <v>0</v>
      </c>
      <c r="I499" s="134">
        <v>-3.1029485636939911</v>
      </c>
      <c r="J499" s="134">
        <v>0</v>
      </c>
      <c r="K499" s="134">
        <v>0</v>
      </c>
      <c r="L499" s="134">
        <v>0</v>
      </c>
    </row>
    <row r="500" spans="1:12" customFormat="1" x14ac:dyDescent="0.25">
      <c r="A500" s="88">
        <v>497</v>
      </c>
      <c r="B500" s="88">
        <v>0</v>
      </c>
      <c r="C500" s="88"/>
      <c r="D500" s="88"/>
      <c r="E500" s="134">
        <v>0</v>
      </c>
      <c r="F500" s="134">
        <v>0</v>
      </c>
      <c r="G500" s="134">
        <v>60.457772108337998</v>
      </c>
      <c r="H500" s="134">
        <v>0</v>
      </c>
      <c r="I500" s="134">
        <v>-3.1029485636939911</v>
      </c>
      <c r="J500" s="134">
        <v>0</v>
      </c>
      <c r="K500" s="134">
        <v>0</v>
      </c>
      <c r="L500" s="134">
        <v>0</v>
      </c>
    </row>
    <row r="501" spans="1:12" customFormat="1" x14ac:dyDescent="0.25">
      <c r="A501" s="88">
        <v>498</v>
      </c>
      <c r="B501" s="88">
        <v>0</v>
      </c>
      <c r="C501" s="88"/>
      <c r="D501" s="88"/>
      <c r="E501" s="134">
        <v>0</v>
      </c>
      <c r="F501" s="134">
        <v>0</v>
      </c>
      <c r="G501" s="134">
        <v>60.484865652096602</v>
      </c>
      <c r="H501" s="134">
        <v>0</v>
      </c>
      <c r="I501" s="134">
        <v>-3.1029485636939911</v>
      </c>
      <c r="J501" s="134">
        <v>0</v>
      </c>
      <c r="K501" s="134">
        <v>0</v>
      </c>
      <c r="L501" s="134">
        <v>0</v>
      </c>
    </row>
    <row r="502" spans="1:12" customFormat="1" x14ac:dyDescent="0.25">
      <c r="A502" s="88">
        <v>499</v>
      </c>
      <c r="B502" s="88">
        <v>0</v>
      </c>
      <c r="C502" s="88"/>
      <c r="D502" s="88"/>
      <c r="E502" s="134">
        <v>0</v>
      </c>
      <c r="F502" s="134">
        <v>0</v>
      </c>
      <c r="G502" s="134">
        <v>60.511959195855098</v>
      </c>
      <c r="H502" s="134">
        <v>0</v>
      </c>
      <c r="I502" s="134">
        <v>-3.1029485636939911</v>
      </c>
      <c r="J502" s="134">
        <v>0</v>
      </c>
      <c r="K502" s="134">
        <v>0</v>
      </c>
      <c r="L502" s="134">
        <v>0</v>
      </c>
    </row>
    <row r="503" spans="1:12" customFormat="1" x14ac:dyDescent="0.25">
      <c r="A503" s="88">
        <v>500</v>
      </c>
      <c r="B503" s="88">
        <v>0</v>
      </c>
      <c r="C503" s="88"/>
      <c r="D503" s="88"/>
      <c r="E503" s="134">
        <v>0</v>
      </c>
      <c r="F503" s="134">
        <v>0</v>
      </c>
      <c r="G503" s="134">
        <v>60.539052739613702</v>
      </c>
      <c r="H503" s="134">
        <v>0</v>
      </c>
      <c r="I503" s="134">
        <v>-3.1029485636939911</v>
      </c>
      <c r="J503" s="134">
        <v>0</v>
      </c>
      <c r="K503" s="134">
        <v>0</v>
      </c>
      <c r="L503" s="134">
        <v>0</v>
      </c>
    </row>
    <row r="504" spans="1:12" customFormat="1" x14ac:dyDescent="0.25">
      <c r="A504" s="88">
        <v>501</v>
      </c>
      <c r="B504" s="88">
        <v>0</v>
      </c>
      <c r="C504" s="88"/>
      <c r="D504" s="88"/>
      <c r="E504" s="134">
        <v>0</v>
      </c>
      <c r="F504" s="134">
        <v>0</v>
      </c>
      <c r="G504" s="134">
        <v>60.566146283372198</v>
      </c>
      <c r="H504" s="134">
        <v>0</v>
      </c>
      <c r="I504" s="134">
        <v>-3.1029485636939911</v>
      </c>
      <c r="J504" s="134">
        <v>0</v>
      </c>
      <c r="K504" s="134">
        <v>0</v>
      </c>
      <c r="L504" s="134">
        <v>0</v>
      </c>
    </row>
    <row r="505" spans="1:12" customFormat="1" x14ac:dyDescent="0.25">
      <c r="A505" s="88">
        <v>502</v>
      </c>
      <c r="B505" s="88">
        <v>0</v>
      </c>
      <c r="C505" s="88"/>
      <c r="D505" s="88"/>
      <c r="E505" s="134">
        <v>0</v>
      </c>
      <c r="F505" s="134">
        <v>0</v>
      </c>
      <c r="G505" s="134">
        <v>60.593239827130802</v>
      </c>
      <c r="H505" s="134">
        <v>0</v>
      </c>
      <c r="I505" s="134">
        <v>-3.1029485636939911</v>
      </c>
      <c r="J505" s="134">
        <v>0</v>
      </c>
      <c r="K505" s="134">
        <v>0</v>
      </c>
      <c r="L505" s="134">
        <v>0</v>
      </c>
    </row>
    <row r="506" spans="1:12" customFormat="1" x14ac:dyDescent="0.25">
      <c r="A506" s="88">
        <v>503</v>
      </c>
      <c r="B506" s="88">
        <v>0</v>
      </c>
      <c r="C506" s="88"/>
      <c r="D506" s="88"/>
      <c r="E506" s="134">
        <v>0</v>
      </c>
      <c r="F506" s="134">
        <v>0</v>
      </c>
      <c r="G506" s="134">
        <v>60.620333370889398</v>
      </c>
      <c r="H506" s="134">
        <v>0</v>
      </c>
      <c r="I506" s="134">
        <v>-3.1029485636939911</v>
      </c>
      <c r="J506" s="134">
        <v>0</v>
      </c>
      <c r="K506" s="134">
        <v>0</v>
      </c>
      <c r="L506" s="134">
        <v>0</v>
      </c>
    </row>
    <row r="507" spans="1:12" customFormat="1" x14ac:dyDescent="0.25">
      <c r="A507" s="88">
        <v>504</v>
      </c>
      <c r="B507" s="88">
        <v>0</v>
      </c>
      <c r="C507" s="88"/>
      <c r="D507" s="88"/>
      <c r="E507" s="134">
        <v>0</v>
      </c>
      <c r="F507" s="134">
        <v>0</v>
      </c>
      <c r="G507" s="134">
        <v>60.647426914647902</v>
      </c>
      <c r="H507" s="134">
        <v>0</v>
      </c>
      <c r="I507" s="134">
        <v>-3.1029485636939911</v>
      </c>
      <c r="J507" s="134">
        <v>0</v>
      </c>
      <c r="K507" s="134">
        <v>0</v>
      </c>
      <c r="L507" s="134">
        <v>0</v>
      </c>
    </row>
    <row r="508" spans="1:12" customFormat="1" x14ac:dyDescent="0.25">
      <c r="A508" s="88">
        <v>505</v>
      </c>
      <c r="B508" s="88">
        <v>0</v>
      </c>
      <c r="C508" s="88"/>
      <c r="D508" s="88"/>
      <c r="E508" s="134">
        <v>0</v>
      </c>
      <c r="F508" s="134">
        <v>0</v>
      </c>
      <c r="G508" s="134">
        <v>60.674520458406498</v>
      </c>
      <c r="H508" s="134">
        <v>0</v>
      </c>
      <c r="I508" s="134">
        <v>-3.1029485636939911</v>
      </c>
      <c r="J508" s="134">
        <v>0</v>
      </c>
      <c r="K508" s="134">
        <v>0</v>
      </c>
      <c r="L508" s="134">
        <v>0</v>
      </c>
    </row>
    <row r="509" spans="1:12" customFormat="1" x14ac:dyDescent="0.25">
      <c r="A509" s="88">
        <v>506</v>
      </c>
      <c r="B509" s="88">
        <v>0</v>
      </c>
      <c r="C509" s="88"/>
      <c r="D509" s="88"/>
      <c r="E509" s="134">
        <v>0</v>
      </c>
      <c r="F509" s="134">
        <v>0</v>
      </c>
      <c r="G509" s="134">
        <v>60.701614002165002</v>
      </c>
      <c r="H509" s="134">
        <v>0</v>
      </c>
      <c r="I509" s="134">
        <v>-3.1029485636939911</v>
      </c>
      <c r="J509" s="134">
        <v>0</v>
      </c>
      <c r="K509" s="134">
        <v>0</v>
      </c>
      <c r="L509" s="134">
        <v>0.28020903517403922</v>
      </c>
    </row>
    <row r="510" spans="1:12" customFormat="1" x14ac:dyDescent="0.25">
      <c r="A510" s="88">
        <v>507</v>
      </c>
      <c r="B510" s="88">
        <v>0</v>
      </c>
      <c r="C510" s="88"/>
      <c r="D510" s="88"/>
      <c r="E510" s="134">
        <v>1</v>
      </c>
      <c r="F510" s="134">
        <v>0</v>
      </c>
      <c r="G510" s="134">
        <v>60.728707545923598</v>
      </c>
      <c r="H510" s="134">
        <v>0</v>
      </c>
      <c r="I510" s="134">
        <v>-6.7199315199413396</v>
      </c>
      <c r="J510" s="134">
        <v>7.6692009981068926E-2</v>
      </c>
      <c r="K510" s="134">
        <v>0.24180990747031031</v>
      </c>
      <c r="L510" s="134">
        <v>0.32209693722190308</v>
      </c>
    </row>
    <row r="511" spans="1:12" customFormat="1" x14ac:dyDescent="0.25">
      <c r="A511" s="88">
        <v>508</v>
      </c>
      <c r="B511" s="88">
        <v>1</v>
      </c>
      <c r="C511" s="88"/>
      <c r="D511" s="88"/>
      <c r="E511" s="134">
        <v>1</v>
      </c>
      <c r="F511" s="134">
        <v>800</v>
      </c>
      <c r="G511" s="134">
        <v>60.755801089682102</v>
      </c>
      <c r="H511" s="134">
        <v>0</v>
      </c>
      <c r="I511" s="134">
        <v>-6.7199315199413396</v>
      </c>
      <c r="J511" s="134">
        <v>7.6686803046925031E-2</v>
      </c>
      <c r="K511" s="134">
        <v>0.2417934900069546</v>
      </c>
      <c r="L511" s="134">
        <v>0.44425970321344971</v>
      </c>
    </row>
    <row r="512" spans="1:12" customFormat="1" x14ac:dyDescent="0.25">
      <c r="A512" s="88">
        <v>509</v>
      </c>
      <c r="B512" s="88">
        <v>4</v>
      </c>
      <c r="C512" s="88"/>
      <c r="D512" s="88"/>
      <c r="E512" s="134">
        <v>1</v>
      </c>
      <c r="F512" s="134">
        <v>800</v>
      </c>
      <c r="G512" s="134">
        <v>60.782894633440698</v>
      </c>
      <c r="H512" s="134">
        <v>0</v>
      </c>
      <c r="I512" s="134">
        <v>-6.7199315199413396</v>
      </c>
      <c r="J512" s="134">
        <v>7.6686654503162949E-2</v>
      </c>
      <c r="K512" s="134">
        <v>0.2417930216484728</v>
      </c>
      <c r="L512" s="134">
        <v>2.1786590901123688</v>
      </c>
    </row>
    <row r="513" spans="1:12" customFormat="1" x14ac:dyDescent="0.25">
      <c r="A513" s="88">
        <v>510</v>
      </c>
      <c r="B513" s="88">
        <v>7</v>
      </c>
      <c r="C513" s="88"/>
      <c r="D513" s="88"/>
      <c r="E513" s="134">
        <v>1</v>
      </c>
      <c r="F513" s="134">
        <v>833.72158218565505</v>
      </c>
      <c r="G513" s="134">
        <v>60.811106735177297</v>
      </c>
      <c r="H513" s="134">
        <v>0</v>
      </c>
      <c r="I513" s="134">
        <v>-6.7199315199413396</v>
      </c>
      <c r="J513" s="134">
        <v>0.38778915854599932</v>
      </c>
      <c r="K513" s="134">
        <v>1.222699216895536</v>
      </c>
      <c r="L513" s="134">
        <v>4.3688979773185066</v>
      </c>
    </row>
    <row r="514" spans="1:12" customFormat="1" x14ac:dyDescent="0.25">
      <c r="A514" s="88">
        <v>511</v>
      </c>
      <c r="B514" s="88">
        <v>11</v>
      </c>
      <c r="C514" s="88"/>
      <c r="D514" s="88"/>
      <c r="E514" s="134">
        <v>1</v>
      </c>
      <c r="F514" s="134">
        <v>1310.13391486317</v>
      </c>
      <c r="G514" s="134">
        <v>60.8786614878451</v>
      </c>
      <c r="H514" s="134">
        <v>0</v>
      </c>
      <c r="I514" s="134">
        <v>-6.7199315199413396</v>
      </c>
      <c r="J514" s="134">
        <v>0.63180500332654477</v>
      </c>
      <c r="K514" s="134">
        <v>1.9920811754885961</v>
      </c>
      <c r="L514" s="134">
        <v>7.6632693646879533</v>
      </c>
    </row>
    <row r="515" spans="1:12" customFormat="1" x14ac:dyDescent="0.25">
      <c r="A515" s="88">
        <v>512</v>
      </c>
      <c r="B515" s="88">
        <v>14</v>
      </c>
      <c r="C515" s="88"/>
      <c r="D515" s="88"/>
      <c r="E515" s="134">
        <v>1</v>
      </c>
      <c r="F515" s="134">
        <v>1667.4431643713101</v>
      </c>
      <c r="G515" s="134">
        <v>60.9375400381521</v>
      </c>
      <c r="H515" s="134">
        <v>0</v>
      </c>
      <c r="I515" s="134">
        <v>-6.7199315199413396</v>
      </c>
      <c r="J515" s="134">
        <v>0.61311616179968154</v>
      </c>
      <c r="K515" s="134">
        <v>1.933155258154396</v>
      </c>
      <c r="L515" s="134">
        <v>5.9308332136519137</v>
      </c>
    </row>
    <row r="516" spans="1:12" customFormat="1" x14ac:dyDescent="0.25">
      <c r="A516" s="88">
        <v>513</v>
      </c>
      <c r="B516" s="88">
        <v>15</v>
      </c>
      <c r="C516" s="88"/>
      <c r="D516" s="88"/>
      <c r="E516" s="134">
        <v>2</v>
      </c>
      <c r="F516" s="134">
        <v>924.17713628958199</v>
      </c>
      <c r="G516" s="134">
        <v>60.969202230619103</v>
      </c>
      <c r="H516" s="134">
        <v>0</v>
      </c>
      <c r="I516" s="134">
        <v>-6.7199315199413396</v>
      </c>
      <c r="J516" s="134">
        <v>0.27469334083586711</v>
      </c>
      <c r="K516" s="134">
        <v>0.86610810365548885</v>
      </c>
      <c r="L516" s="134">
        <v>1.931921730256499</v>
      </c>
    </row>
    <row r="517" spans="1:12" customFormat="1" x14ac:dyDescent="0.25">
      <c r="A517" s="88">
        <v>514</v>
      </c>
      <c r="B517" s="88">
        <v>15</v>
      </c>
      <c r="C517" s="88"/>
      <c r="D517" s="88"/>
      <c r="E517" s="134">
        <v>2</v>
      </c>
      <c r="F517" s="134">
        <v>924.17713628958199</v>
      </c>
      <c r="G517" s="134">
        <v>61.000864423086</v>
      </c>
      <c r="H517" s="134">
        <v>0</v>
      </c>
      <c r="I517" s="134">
        <v>-6.7199315199413396</v>
      </c>
      <c r="J517" s="134">
        <v>0.27433320391701549</v>
      </c>
      <c r="K517" s="134">
        <v>0.86497259195035003</v>
      </c>
      <c r="L517" s="134">
        <v>1.9252243044982911</v>
      </c>
    </row>
    <row r="518" spans="1:12" customFormat="1" x14ac:dyDescent="0.25">
      <c r="A518" s="88">
        <v>515</v>
      </c>
      <c r="B518" s="88">
        <v>16</v>
      </c>
      <c r="C518" s="88"/>
      <c r="D518" s="88"/>
      <c r="E518" s="134">
        <v>2</v>
      </c>
      <c r="F518" s="134">
        <v>985.78894537555402</v>
      </c>
      <c r="G518" s="134">
        <v>61.041348920446303</v>
      </c>
      <c r="H518" s="134">
        <v>0</v>
      </c>
      <c r="I518" s="134">
        <v>-6.7199315199413396</v>
      </c>
      <c r="J518" s="134">
        <v>0.44631199802917659</v>
      </c>
      <c r="K518" s="134">
        <v>1.4072217297859939</v>
      </c>
      <c r="L518" s="134">
        <v>5.0459097489035116</v>
      </c>
    </row>
    <row r="519" spans="1:12" customFormat="1" x14ac:dyDescent="0.25">
      <c r="A519" s="88">
        <v>516</v>
      </c>
      <c r="B519" s="88">
        <v>18</v>
      </c>
      <c r="C519" s="88"/>
      <c r="D519" s="88"/>
      <c r="E519" s="134">
        <v>2</v>
      </c>
      <c r="F519" s="134">
        <v>1109.0125635474999</v>
      </c>
      <c r="G519" s="134">
        <v>61.096495513001898</v>
      </c>
      <c r="H519" s="134">
        <v>0</v>
      </c>
      <c r="I519" s="134">
        <v>-6.7199315199413396</v>
      </c>
      <c r="J519" s="134">
        <v>0.56233132699898025</v>
      </c>
      <c r="K519" s="134">
        <v>1.773030674027785</v>
      </c>
      <c r="L519" s="134">
        <v>6.9213107864983163</v>
      </c>
    </row>
    <row r="520" spans="1:12" customFormat="1" x14ac:dyDescent="0.25">
      <c r="A520" s="88">
        <v>517</v>
      </c>
      <c r="B520" s="88">
        <v>20</v>
      </c>
      <c r="C520" s="88"/>
      <c r="D520" s="88"/>
      <c r="E520" s="134">
        <v>2</v>
      </c>
      <c r="F520" s="134">
        <v>1232.2361817194401</v>
      </c>
      <c r="G520" s="134">
        <v>61.164050265669701</v>
      </c>
      <c r="H520" s="134">
        <v>0</v>
      </c>
      <c r="I520" s="134">
        <v>-6.7199315199413396</v>
      </c>
      <c r="J520" s="134">
        <v>0.58390136588048602</v>
      </c>
      <c r="K520" s="134">
        <v>1.841041006621172</v>
      </c>
      <c r="L520" s="134">
        <v>6.9708093152507722</v>
      </c>
    </row>
    <row r="521" spans="1:12" customFormat="1" x14ac:dyDescent="0.25">
      <c r="A521" s="88">
        <v>518</v>
      </c>
      <c r="B521" s="88">
        <v>22</v>
      </c>
      <c r="C521" s="88"/>
      <c r="D521" s="88"/>
      <c r="E521" s="134">
        <v>2</v>
      </c>
      <c r="F521" s="134">
        <v>1355.45979989139</v>
      </c>
      <c r="G521" s="134">
        <v>61.229026852567202</v>
      </c>
      <c r="H521" s="134">
        <v>0</v>
      </c>
      <c r="I521" s="134">
        <v>-6.7199315199413396</v>
      </c>
      <c r="J521" s="134">
        <v>0.74092164197796229</v>
      </c>
      <c r="K521" s="134">
        <v>2.3361259371565151</v>
      </c>
      <c r="L521" s="134">
        <v>9.6713528478541715</v>
      </c>
    </row>
    <row r="522" spans="1:12" customFormat="1" x14ac:dyDescent="0.25">
      <c r="A522" s="88">
        <v>519</v>
      </c>
      <c r="B522" s="88">
        <v>25</v>
      </c>
      <c r="C522" s="88"/>
      <c r="D522" s="88"/>
      <c r="E522" s="134">
        <v>2</v>
      </c>
      <c r="F522" s="134">
        <v>1540.2952271493</v>
      </c>
      <c r="G522" s="134">
        <v>61.286725118348201</v>
      </c>
      <c r="H522" s="134">
        <v>0</v>
      </c>
      <c r="I522" s="134">
        <v>-6.7199315199413396</v>
      </c>
      <c r="J522" s="134">
        <v>0.9677406413123788</v>
      </c>
      <c r="K522" s="134">
        <v>3.0512862420579299</v>
      </c>
      <c r="L522" s="134">
        <v>13.561005755989379</v>
      </c>
    </row>
    <row r="523" spans="1:12" customFormat="1" x14ac:dyDescent="0.25">
      <c r="A523" s="88">
        <v>520</v>
      </c>
      <c r="B523" s="88">
        <v>28</v>
      </c>
      <c r="C523" s="88"/>
      <c r="D523" s="88"/>
      <c r="E523" s="134">
        <v>2</v>
      </c>
      <c r="F523" s="134">
        <v>1725.1306544072199</v>
      </c>
      <c r="G523" s="134">
        <v>61.3403233688433</v>
      </c>
      <c r="H523" s="134">
        <v>0</v>
      </c>
      <c r="I523" s="134">
        <v>-6.7199315199413396</v>
      </c>
      <c r="J523" s="134">
        <v>0.99011816364666083</v>
      </c>
      <c r="K523" s="134">
        <v>3.1218425699779222</v>
      </c>
      <c r="L523" s="134">
        <v>13.347492081945401</v>
      </c>
    </row>
    <row r="524" spans="1:12" customFormat="1" x14ac:dyDescent="0.25">
      <c r="A524" s="88">
        <v>521</v>
      </c>
      <c r="B524" s="88">
        <v>30</v>
      </c>
      <c r="C524" s="88"/>
      <c r="D524" s="88"/>
      <c r="E524" s="134">
        <v>3</v>
      </c>
      <c r="F524" s="134">
        <v>1156.6930400057499</v>
      </c>
      <c r="G524" s="134">
        <v>61.395469961398902</v>
      </c>
      <c r="H524" s="134">
        <v>0</v>
      </c>
      <c r="I524" s="134">
        <v>-6.7199315199413396</v>
      </c>
      <c r="J524" s="134">
        <v>0.72521032075015079</v>
      </c>
      <c r="K524" s="134">
        <v>2.2865881413252249</v>
      </c>
      <c r="L524" s="134">
        <v>7.4149725967970914</v>
      </c>
    </row>
    <row r="525" spans="1:12" customFormat="1" x14ac:dyDescent="0.25">
      <c r="A525" s="88">
        <v>522</v>
      </c>
      <c r="B525" s="88">
        <v>31</v>
      </c>
      <c r="C525" s="88"/>
      <c r="D525" s="88"/>
      <c r="E525" s="134">
        <v>3</v>
      </c>
      <c r="F525" s="134">
        <v>1195.2494746726099</v>
      </c>
      <c r="G525" s="134">
        <v>61.458863654904803</v>
      </c>
      <c r="H525" s="134">
        <v>0</v>
      </c>
      <c r="I525" s="134">
        <v>-6.7199315199413396</v>
      </c>
      <c r="J525" s="134">
        <v>1.0180631437444361</v>
      </c>
      <c r="K525" s="134">
        <v>3.209953092226205</v>
      </c>
      <c r="L525" s="134">
        <v>13.12386839575651</v>
      </c>
    </row>
    <row r="526" spans="1:12" customFormat="1" x14ac:dyDescent="0.25">
      <c r="A526" s="88">
        <v>523</v>
      </c>
      <c r="B526" s="88">
        <v>34</v>
      </c>
      <c r="C526" s="88"/>
      <c r="D526" s="88"/>
      <c r="E526" s="134">
        <v>3</v>
      </c>
      <c r="F526" s="134">
        <v>1310.91877867318</v>
      </c>
      <c r="G526" s="134">
        <v>61.525664747626898</v>
      </c>
      <c r="H526" s="134">
        <v>0</v>
      </c>
      <c r="I526" s="134">
        <v>-6.7199315199413396</v>
      </c>
      <c r="J526" s="134">
        <v>1.048738042941872</v>
      </c>
      <c r="K526" s="134">
        <v>3.3066710493957232</v>
      </c>
      <c r="L526" s="134">
        <v>12.826284104417519</v>
      </c>
    </row>
    <row r="527" spans="1:12" customFormat="1" x14ac:dyDescent="0.25">
      <c r="A527" s="88">
        <v>524</v>
      </c>
      <c r="B527" s="88">
        <v>34</v>
      </c>
      <c r="C527" s="88"/>
      <c r="D527" s="88"/>
      <c r="E527" s="134">
        <v>3</v>
      </c>
      <c r="F527" s="134">
        <v>1310.91877867318</v>
      </c>
      <c r="G527" s="134">
        <v>61.594335764884299</v>
      </c>
      <c r="H527" s="134">
        <v>0</v>
      </c>
      <c r="I527" s="134">
        <v>-6.7199315199413396</v>
      </c>
      <c r="J527" s="134">
        <v>0.22360377376342969</v>
      </c>
      <c r="K527" s="134">
        <v>0.70502269867609368</v>
      </c>
      <c r="L527" s="134">
        <v>-0.53687819374948187</v>
      </c>
    </row>
    <row r="528" spans="1:12" customFormat="1" x14ac:dyDescent="0.25">
      <c r="A528" s="88">
        <v>525</v>
      </c>
      <c r="B528" s="88">
        <v>34</v>
      </c>
      <c r="C528" s="88"/>
      <c r="D528" s="88"/>
      <c r="E528" s="134">
        <v>3</v>
      </c>
      <c r="F528" s="134">
        <v>1310.91877867318</v>
      </c>
      <c r="G528" s="134">
        <v>61.661534811004401</v>
      </c>
      <c r="H528" s="134">
        <v>0</v>
      </c>
      <c r="I528" s="134">
        <v>-6.7199315199413396</v>
      </c>
      <c r="J528" s="134">
        <v>0.70187381404462557</v>
      </c>
      <c r="K528" s="134">
        <v>2.213008135682704</v>
      </c>
      <c r="L528" s="134">
        <v>9.0443479108972422</v>
      </c>
    </row>
    <row r="529" spans="1:12" customFormat="1" x14ac:dyDescent="0.25">
      <c r="A529" s="88">
        <v>526</v>
      </c>
      <c r="B529" s="88">
        <v>36</v>
      </c>
      <c r="C529" s="88"/>
      <c r="D529" s="88"/>
      <c r="E529" s="134">
        <v>3</v>
      </c>
      <c r="F529" s="134">
        <v>1388.0316480069</v>
      </c>
      <c r="G529" s="134">
        <v>61.726410765911602</v>
      </c>
      <c r="H529" s="134">
        <v>0</v>
      </c>
      <c r="I529" s="134">
        <v>-6.7199315199413396</v>
      </c>
      <c r="J529" s="134">
        <v>0.82009258226779935</v>
      </c>
      <c r="K529" s="134">
        <v>2.5857519118903709</v>
      </c>
      <c r="L529" s="134">
        <v>11.130444836388691</v>
      </c>
    </row>
    <row r="530" spans="1:12" customFormat="1" x14ac:dyDescent="0.25">
      <c r="A530" s="88">
        <v>527</v>
      </c>
      <c r="B530" s="88">
        <v>37</v>
      </c>
      <c r="C530" s="88"/>
      <c r="D530" s="88"/>
      <c r="E530" s="134">
        <v>3</v>
      </c>
      <c r="F530" s="134">
        <v>1426.58808267376</v>
      </c>
      <c r="G530" s="134">
        <v>61.785371842815998</v>
      </c>
      <c r="H530" s="134">
        <v>0</v>
      </c>
      <c r="I530" s="134">
        <v>-6.7199315199413396</v>
      </c>
      <c r="J530" s="134">
        <v>0.77319039413741864</v>
      </c>
      <c r="K530" s="134">
        <v>2.4378693127152808</v>
      </c>
      <c r="L530" s="134">
        <v>10.085818944344521</v>
      </c>
    </row>
    <row r="531" spans="1:12" customFormat="1" x14ac:dyDescent="0.25">
      <c r="A531" s="88">
        <v>528</v>
      </c>
      <c r="B531" s="88">
        <v>39</v>
      </c>
      <c r="C531" s="88"/>
      <c r="D531" s="88"/>
      <c r="E531" s="134">
        <v>3</v>
      </c>
      <c r="F531" s="134">
        <v>1503.7009520074801</v>
      </c>
      <c r="G531" s="134">
        <v>61.843761306064998</v>
      </c>
      <c r="H531" s="134">
        <v>0</v>
      </c>
      <c r="I531" s="134">
        <v>-6.7199315199413396</v>
      </c>
      <c r="J531" s="134">
        <v>1.038950787376349</v>
      </c>
      <c r="K531" s="134">
        <v>3.27581183259763</v>
      </c>
      <c r="L531" s="134">
        <v>15.07832762153047</v>
      </c>
    </row>
    <row r="532" spans="1:12" customFormat="1" x14ac:dyDescent="0.25">
      <c r="A532" s="88">
        <v>529</v>
      </c>
      <c r="B532" s="88">
        <v>41</v>
      </c>
      <c r="C532" s="88"/>
      <c r="D532" s="88"/>
      <c r="E532" s="134">
        <v>3</v>
      </c>
      <c r="F532" s="134">
        <v>1580.8138213411901</v>
      </c>
      <c r="G532" s="134">
        <v>61.903595092935099</v>
      </c>
      <c r="H532" s="134">
        <v>0</v>
      </c>
      <c r="I532" s="134">
        <v>-6.7199315199413396</v>
      </c>
      <c r="J532" s="134">
        <v>1.104296197320799</v>
      </c>
      <c r="K532" s="134">
        <v>3.4818459101524799</v>
      </c>
      <c r="L532" s="134">
        <v>16.129071353613192</v>
      </c>
    </row>
    <row r="533" spans="1:12" customFormat="1" x14ac:dyDescent="0.25">
      <c r="A533" s="88">
        <v>530</v>
      </c>
      <c r="B533" s="88">
        <v>43</v>
      </c>
      <c r="C533" s="88"/>
      <c r="D533" s="88"/>
      <c r="E533" s="134">
        <v>3</v>
      </c>
      <c r="F533" s="134">
        <v>1657.9266906749101</v>
      </c>
      <c r="G533" s="134">
        <v>61.962749780537699</v>
      </c>
      <c r="H533" s="134">
        <v>0</v>
      </c>
      <c r="I533" s="134">
        <v>-6.7199315199413396</v>
      </c>
      <c r="J533" s="134">
        <v>0.88880545771404618</v>
      </c>
      <c r="K533" s="134">
        <v>2.802403608172388</v>
      </c>
      <c r="L533" s="134">
        <v>11.577346890481</v>
      </c>
    </row>
    <row r="534" spans="1:12" customFormat="1" x14ac:dyDescent="0.25">
      <c r="A534" s="88">
        <v>531</v>
      </c>
      <c r="B534" s="88">
        <v>44</v>
      </c>
      <c r="C534" s="88"/>
      <c r="D534" s="88"/>
      <c r="E534" s="134">
        <v>3</v>
      </c>
      <c r="F534" s="134">
        <v>1696.4831253417699</v>
      </c>
      <c r="G534" s="134">
        <v>62.024039989229401</v>
      </c>
      <c r="H534" s="134">
        <v>0</v>
      </c>
      <c r="I534" s="134">
        <v>-6.7199315199413396</v>
      </c>
      <c r="J534" s="134">
        <v>1.1178783081181149</v>
      </c>
      <c r="K534" s="134">
        <v>3.5246703054964161</v>
      </c>
      <c r="L534" s="134">
        <v>16.014970379766751</v>
      </c>
    </row>
    <row r="535" spans="1:12" customFormat="1" x14ac:dyDescent="0.25">
      <c r="A535" s="88">
        <v>532</v>
      </c>
      <c r="B535" s="88">
        <v>47</v>
      </c>
      <c r="C535" s="88"/>
      <c r="D535" s="88"/>
      <c r="E535" s="134">
        <v>4</v>
      </c>
      <c r="F535" s="134">
        <v>1335.67469134732</v>
      </c>
      <c r="G535" s="134">
        <v>62.0939712530732</v>
      </c>
      <c r="H535" s="134">
        <v>0</v>
      </c>
      <c r="I535" s="134">
        <v>-6.7199315199413396</v>
      </c>
      <c r="J535" s="134">
        <v>1.598817790660678</v>
      </c>
      <c r="K535" s="134">
        <v>5.0410724939531182</v>
      </c>
      <c r="L535" s="134">
        <v>25.09010956327408</v>
      </c>
    </row>
    <row r="536" spans="1:12" customFormat="1" x14ac:dyDescent="0.25">
      <c r="A536" s="88">
        <v>533</v>
      </c>
      <c r="B536" s="88">
        <v>49</v>
      </c>
      <c r="C536" s="88"/>
      <c r="D536" s="88"/>
      <c r="E536" s="134">
        <v>4</v>
      </c>
      <c r="F536" s="134">
        <v>1392.5119122557201</v>
      </c>
      <c r="G536" s="134">
        <v>62.158847207980401</v>
      </c>
      <c r="H536" s="134">
        <v>0</v>
      </c>
      <c r="I536" s="134">
        <v>-6.7199315199413396</v>
      </c>
      <c r="J536" s="134">
        <v>0.83574263895842194</v>
      </c>
      <c r="K536" s="134">
        <v>2.6350965406359039</v>
      </c>
      <c r="L536" s="134">
        <v>9.5024041985958991</v>
      </c>
    </row>
    <row r="537" spans="1:12" customFormat="1" x14ac:dyDescent="0.25">
      <c r="A537" s="88">
        <v>534</v>
      </c>
      <c r="B537" s="88">
        <v>49</v>
      </c>
      <c r="C537" s="88"/>
      <c r="D537" s="88"/>
      <c r="E537" s="134">
        <v>4</v>
      </c>
      <c r="F537" s="134">
        <v>1392.5119122557201</v>
      </c>
      <c r="G537" s="134">
        <v>62.223723162887602</v>
      </c>
      <c r="H537" s="134">
        <v>0</v>
      </c>
      <c r="I537" s="134">
        <v>-6.7199315199413396</v>
      </c>
      <c r="J537" s="134">
        <v>0.77335496079868504</v>
      </c>
      <c r="K537" s="134">
        <v>2.4383881913982539</v>
      </c>
      <c r="L537" s="134">
        <v>8.2197600162913602</v>
      </c>
    </row>
    <row r="538" spans="1:12" customFormat="1" x14ac:dyDescent="0.25">
      <c r="A538" s="88">
        <v>535</v>
      </c>
      <c r="B538" s="88">
        <v>50</v>
      </c>
      <c r="C538" s="88"/>
      <c r="D538" s="88"/>
      <c r="E538" s="134">
        <v>4</v>
      </c>
      <c r="F538" s="134">
        <v>1420.9305227099201</v>
      </c>
      <c r="G538" s="134">
        <v>62.282684239791998</v>
      </c>
      <c r="H538" s="134">
        <v>0</v>
      </c>
      <c r="I538" s="134">
        <v>-6.7199315199413396</v>
      </c>
      <c r="J538" s="134">
        <v>0.88319980492090844</v>
      </c>
      <c r="K538" s="134">
        <v>2.784728984915624</v>
      </c>
      <c r="L538" s="134">
        <v>10.292959219347219</v>
      </c>
    </row>
    <row r="539" spans="1:12" customFormat="1" x14ac:dyDescent="0.25">
      <c r="A539" s="88">
        <v>536</v>
      </c>
      <c r="B539" s="88">
        <v>50</v>
      </c>
      <c r="C539" s="88"/>
      <c r="D539" s="88"/>
      <c r="E539" s="134">
        <v>4</v>
      </c>
      <c r="F539" s="134">
        <v>1420.9305227099201</v>
      </c>
      <c r="G539" s="134">
        <v>62.341645316696301</v>
      </c>
      <c r="H539" s="134">
        <v>0</v>
      </c>
      <c r="I539" s="134">
        <v>-6.7199315199413396</v>
      </c>
      <c r="J539" s="134">
        <v>0.59355807787811965</v>
      </c>
      <c r="K539" s="134">
        <v>1.8714886195497109</v>
      </c>
      <c r="L539" s="134">
        <v>4.2988497378703752</v>
      </c>
    </row>
    <row r="540" spans="1:12" customFormat="1" x14ac:dyDescent="0.25">
      <c r="A540" s="88">
        <v>537</v>
      </c>
      <c r="B540" s="88">
        <v>50</v>
      </c>
      <c r="C540" s="88"/>
      <c r="D540" s="88"/>
      <c r="E540" s="134">
        <v>4</v>
      </c>
      <c r="F540" s="134">
        <v>1420.9305227099201</v>
      </c>
      <c r="G540" s="134">
        <v>62.400606393600697</v>
      </c>
      <c r="H540" s="134">
        <v>0</v>
      </c>
      <c r="I540" s="134">
        <v>-6.7199315199413396</v>
      </c>
      <c r="J540" s="134">
        <v>0.67056179465148769</v>
      </c>
      <c r="K540" s="134">
        <v>2.114281338536141</v>
      </c>
      <c r="L540" s="134">
        <v>5.9037216145997364</v>
      </c>
    </row>
    <row r="541" spans="1:12" customFormat="1" x14ac:dyDescent="0.25">
      <c r="A541" s="88">
        <v>538</v>
      </c>
      <c r="B541" s="88">
        <v>50</v>
      </c>
      <c r="C541" s="88"/>
      <c r="D541" s="88"/>
      <c r="E541" s="134">
        <v>4</v>
      </c>
      <c r="F541" s="134">
        <v>1420.9305227099201</v>
      </c>
      <c r="G541" s="134">
        <v>62.4595674705051</v>
      </c>
      <c r="H541" s="134">
        <v>0</v>
      </c>
      <c r="I541" s="134">
        <v>-6.7199315199413396</v>
      </c>
      <c r="J541" s="134">
        <v>0.64967468538056639</v>
      </c>
      <c r="K541" s="134">
        <v>2.048424283004926</v>
      </c>
      <c r="L541" s="134">
        <v>5.4706384548741873</v>
      </c>
    </row>
    <row r="542" spans="1:12" customFormat="1" x14ac:dyDescent="0.25">
      <c r="A542" s="88">
        <v>539</v>
      </c>
      <c r="B542" s="88">
        <v>50</v>
      </c>
      <c r="C542" s="88"/>
      <c r="D542" s="88"/>
      <c r="E542" s="134">
        <v>4</v>
      </c>
      <c r="F542" s="134">
        <v>1420.9305227099201</v>
      </c>
      <c r="G542" s="134">
        <v>62.518528547409403</v>
      </c>
      <c r="H542" s="134">
        <v>0</v>
      </c>
      <c r="I542" s="134">
        <v>-6.7199315199413396</v>
      </c>
      <c r="J542" s="134">
        <v>0.65540011949415866</v>
      </c>
      <c r="K542" s="134">
        <v>2.0664765767650821</v>
      </c>
      <c r="L542" s="134">
        <v>5.590751699931614</v>
      </c>
    </row>
    <row r="543" spans="1:12" customFormat="1" x14ac:dyDescent="0.25">
      <c r="A543" s="88">
        <v>540</v>
      </c>
      <c r="B543" s="88">
        <v>50</v>
      </c>
      <c r="C543" s="88"/>
      <c r="D543" s="88"/>
      <c r="E543" s="134">
        <v>4</v>
      </c>
      <c r="F543" s="134">
        <v>1420.9305227099201</v>
      </c>
      <c r="G543" s="134">
        <v>62.577489624313799</v>
      </c>
      <c r="H543" s="134">
        <v>0</v>
      </c>
      <c r="I543" s="134">
        <v>-6.7199315199413396</v>
      </c>
      <c r="J543" s="134">
        <v>0.6527243832403421</v>
      </c>
      <c r="K543" s="134">
        <v>2.0580399803567988</v>
      </c>
      <c r="L543" s="134">
        <v>5.5359979895986431</v>
      </c>
    </row>
    <row r="544" spans="1:12" customFormat="1" x14ac:dyDescent="0.25">
      <c r="A544" s="88">
        <v>541</v>
      </c>
      <c r="B544" s="88">
        <v>50</v>
      </c>
      <c r="C544" s="88"/>
      <c r="D544" s="88"/>
      <c r="E544" s="134">
        <v>4</v>
      </c>
      <c r="F544" s="134">
        <v>1420.9305227099201</v>
      </c>
      <c r="G544" s="134">
        <v>62.636450701218202</v>
      </c>
      <c r="H544" s="134">
        <v>0</v>
      </c>
      <c r="I544" s="134">
        <v>-6.7199315199413396</v>
      </c>
      <c r="J544" s="134">
        <v>0.65706938905290568</v>
      </c>
      <c r="K544" s="134">
        <v>2.0717397836838121</v>
      </c>
      <c r="L544" s="134">
        <v>5.6275168786585148</v>
      </c>
    </row>
    <row r="545" spans="1:12" customFormat="1" x14ac:dyDescent="0.25">
      <c r="A545" s="88">
        <v>542</v>
      </c>
      <c r="B545" s="88">
        <v>50</v>
      </c>
      <c r="C545" s="88"/>
      <c r="D545" s="88"/>
      <c r="E545" s="134">
        <v>4</v>
      </c>
      <c r="F545" s="134">
        <v>1420.9305227099201</v>
      </c>
      <c r="G545" s="134">
        <v>62.695411778122498</v>
      </c>
      <c r="H545" s="134">
        <v>0</v>
      </c>
      <c r="I545" s="134">
        <v>-6.7199315199413396</v>
      </c>
      <c r="J545" s="134">
        <v>0.64170636367836953</v>
      </c>
      <c r="K545" s="134">
        <v>2.0233001646778992</v>
      </c>
      <c r="L545" s="134">
        <v>5.3088155689210108</v>
      </c>
    </row>
    <row r="546" spans="1:12" customFormat="1" x14ac:dyDescent="0.25">
      <c r="A546" s="88">
        <v>543</v>
      </c>
      <c r="B546" s="88">
        <v>50</v>
      </c>
      <c r="C546" s="88"/>
      <c r="D546" s="88"/>
      <c r="E546" s="134">
        <v>4</v>
      </c>
      <c r="F546" s="134">
        <v>1420.9305227099201</v>
      </c>
      <c r="G546" s="134">
        <v>62.753207709814198</v>
      </c>
      <c r="H546" s="134">
        <v>0</v>
      </c>
      <c r="I546" s="134">
        <v>-6.7199315199413396</v>
      </c>
      <c r="J546" s="134">
        <v>0.6982486949254828</v>
      </c>
      <c r="K546" s="134">
        <v>2.2015781351000472</v>
      </c>
      <c r="L546" s="134">
        <v>6.4847270142859346</v>
      </c>
    </row>
    <row r="547" spans="1:12" customFormat="1" x14ac:dyDescent="0.25">
      <c r="A547" s="88">
        <v>544</v>
      </c>
      <c r="B547" s="88">
        <v>50</v>
      </c>
      <c r="C547" s="88"/>
      <c r="D547" s="88"/>
      <c r="E547" s="134">
        <v>4</v>
      </c>
      <c r="F547" s="134">
        <v>1420.9305227099201</v>
      </c>
      <c r="G547" s="134">
        <v>62.809674513464302</v>
      </c>
      <c r="H547" s="134">
        <v>0</v>
      </c>
      <c r="I547" s="134">
        <v>-6.7199315199413396</v>
      </c>
      <c r="J547" s="134">
        <v>0.48775146833557448</v>
      </c>
      <c r="K547" s="134">
        <v>1.537880379662067</v>
      </c>
      <c r="L547" s="134">
        <v>2.0930770503976222</v>
      </c>
    </row>
    <row r="548" spans="1:12" customFormat="1" x14ac:dyDescent="0.25">
      <c r="A548" s="88">
        <v>545</v>
      </c>
      <c r="B548" s="88">
        <v>49</v>
      </c>
      <c r="C548" s="88"/>
      <c r="D548" s="88"/>
      <c r="E548" s="134">
        <v>4</v>
      </c>
      <c r="F548" s="134">
        <v>1392.5119122557201</v>
      </c>
      <c r="G548" s="134">
        <v>62.871394619241002</v>
      </c>
      <c r="H548" s="134">
        <v>0</v>
      </c>
      <c r="I548" s="134">
        <v>-6.7199315199413396</v>
      </c>
      <c r="J548" s="134">
        <v>0.27437272046569428</v>
      </c>
      <c r="K548" s="134">
        <v>0.8650971876283341</v>
      </c>
      <c r="L548" s="134">
        <v>-2.20147742505744</v>
      </c>
    </row>
    <row r="549" spans="1:12" customFormat="1" x14ac:dyDescent="0.25">
      <c r="A549" s="88">
        <v>546</v>
      </c>
      <c r="B549" s="88">
        <v>48</v>
      </c>
      <c r="C549" s="88"/>
      <c r="D549" s="88"/>
      <c r="E549" s="134">
        <v>4</v>
      </c>
      <c r="F549" s="134">
        <v>1364.0933018015201</v>
      </c>
      <c r="G549" s="134">
        <v>62.936365973690499</v>
      </c>
      <c r="H549" s="134">
        <v>0</v>
      </c>
      <c r="I549" s="134">
        <v>-6.7199315199413396</v>
      </c>
      <c r="J549" s="134">
        <v>0.28258525958288733</v>
      </c>
      <c r="K549" s="134">
        <v>0.89099132346484378</v>
      </c>
      <c r="L549" s="134">
        <v>-1.820504947259471</v>
      </c>
    </row>
    <row r="550" spans="1:12" customFormat="1" x14ac:dyDescent="0.25">
      <c r="A550" s="88">
        <v>547</v>
      </c>
      <c r="B550" s="88">
        <v>47</v>
      </c>
      <c r="C550" s="88"/>
      <c r="D550" s="88"/>
      <c r="E550" s="134">
        <v>4</v>
      </c>
      <c r="F550" s="134">
        <v>1335.67469134732</v>
      </c>
      <c r="G550" s="134">
        <v>63.001083925663799</v>
      </c>
      <c r="H550" s="134">
        <v>0</v>
      </c>
      <c r="I550" s="134">
        <v>-6.7199315199413396</v>
      </c>
      <c r="J550" s="134">
        <v>0.36827522622720621</v>
      </c>
      <c r="K550" s="134">
        <v>1.1611717882943811</v>
      </c>
      <c r="L550" s="134">
        <v>0.1877197602333345</v>
      </c>
    </row>
    <row r="551" spans="1:12" customFormat="1" x14ac:dyDescent="0.25">
      <c r="A551" s="88">
        <v>548</v>
      </c>
      <c r="B551" s="88">
        <v>46</v>
      </c>
      <c r="C551" s="88"/>
      <c r="D551" s="88"/>
      <c r="E551" s="134">
        <v>4</v>
      </c>
      <c r="F551" s="134">
        <v>1307.25608089313</v>
      </c>
      <c r="G551" s="134">
        <v>63.069893850064503</v>
      </c>
      <c r="H551" s="134">
        <v>0</v>
      </c>
      <c r="I551" s="134">
        <v>-6.7199315199413396</v>
      </c>
      <c r="J551" s="134">
        <v>0</v>
      </c>
      <c r="K551" s="134">
        <v>0</v>
      </c>
      <c r="L551" s="134">
        <v>-8.2450839265772764</v>
      </c>
    </row>
    <row r="552" spans="1:12" customFormat="1" x14ac:dyDescent="0.25">
      <c r="A552" s="88">
        <v>549</v>
      </c>
      <c r="B552" s="88">
        <v>43</v>
      </c>
      <c r="C552" s="88"/>
      <c r="D552" s="88"/>
      <c r="E552" s="134">
        <v>4</v>
      </c>
      <c r="F552" s="134">
        <v>1222.00024953053</v>
      </c>
      <c r="G552" s="134">
        <v>63.1387037744651</v>
      </c>
      <c r="H552" s="134">
        <v>0</v>
      </c>
      <c r="I552" s="134">
        <v>-6.7199315199413396</v>
      </c>
      <c r="J552" s="134">
        <v>0</v>
      </c>
      <c r="K552" s="134">
        <v>0</v>
      </c>
      <c r="L552" s="134">
        <v>-9.5207987918392138</v>
      </c>
    </row>
    <row r="553" spans="1:12" customFormat="1" x14ac:dyDescent="0.25">
      <c r="A553" s="88">
        <v>550</v>
      </c>
      <c r="B553" s="88">
        <v>41</v>
      </c>
      <c r="C553" s="88"/>
      <c r="D553" s="88"/>
      <c r="E553" s="134">
        <v>4</v>
      </c>
      <c r="F553" s="134">
        <v>1165.16302862213</v>
      </c>
      <c r="G553" s="134">
        <v>63.193665066856497</v>
      </c>
      <c r="H553" s="134">
        <v>0</v>
      </c>
      <c r="I553" s="134">
        <v>-6.7199315199413396</v>
      </c>
      <c r="J553" s="134">
        <v>0</v>
      </c>
      <c r="K553" s="134">
        <v>0</v>
      </c>
      <c r="L553" s="134">
        <v>-5.9575962398041327</v>
      </c>
    </row>
    <row r="554" spans="1:12" customFormat="1" x14ac:dyDescent="0.25">
      <c r="A554" s="88">
        <v>551</v>
      </c>
      <c r="B554" s="88">
        <v>39</v>
      </c>
      <c r="C554" s="88"/>
      <c r="D554" s="88"/>
      <c r="E554" s="134">
        <v>3</v>
      </c>
      <c r="F554" s="134">
        <v>1503.7009520074801</v>
      </c>
      <c r="G554" s="134">
        <v>63.250321377345699</v>
      </c>
      <c r="H554" s="134">
        <v>0</v>
      </c>
      <c r="I554" s="134">
        <v>-6.7199315199413396</v>
      </c>
      <c r="J554" s="134">
        <v>0</v>
      </c>
      <c r="K554" s="134">
        <v>0</v>
      </c>
      <c r="L554" s="134">
        <v>-6.6053719349423963</v>
      </c>
    </row>
    <row r="555" spans="1:12" customFormat="1" x14ac:dyDescent="0.25">
      <c r="A555" s="88">
        <v>552</v>
      </c>
      <c r="B555" s="88">
        <v>37</v>
      </c>
      <c r="C555" s="88"/>
      <c r="D555" s="88"/>
      <c r="E555" s="134">
        <v>3</v>
      </c>
      <c r="F555" s="134">
        <v>1426.58808267376</v>
      </c>
      <c r="G555" s="134">
        <v>63.3160838678115</v>
      </c>
      <c r="H555" s="134">
        <v>0</v>
      </c>
      <c r="I555" s="134">
        <v>-6.7199315199413396</v>
      </c>
      <c r="J555" s="134">
        <v>0</v>
      </c>
      <c r="K555" s="134">
        <v>0</v>
      </c>
      <c r="L555" s="134">
        <v>-7.6551997687354776</v>
      </c>
    </row>
    <row r="556" spans="1:12" customFormat="1" x14ac:dyDescent="0.25">
      <c r="A556" s="88">
        <v>553</v>
      </c>
      <c r="B556" s="88">
        <v>35</v>
      </c>
      <c r="C556" s="88"/>
      <c r="D556" s="88"/>
      <c r="E556" s="134">
        <v>3</v>
      </c>
      <c r="F556" s="134">
        <v>1349.47521334004</v>
      </c>
      <c r="G556" s="134">
        <v>63.386498670663499</v>
      </c>
      <c r="H556" s="134">
        <v>0</v>
      </c>
      <c r="I556" s="134">
        <v>-6.7199315199413396</v>
      </c>
      <c r="J556" s="134">
        <v>0.1754383929600232</v>
      </c>
      <c r="K556" s="134">
        <v>0.55315725300295315</v>
      </c>
      <c r="L556" s="134">
        <v>-1.6702987587103659</v>
      </c>
    </row>
    <row r="557" spans="1:12" customFormat="1" x14ac:dyDescent="0.25">
      <c r="A557" s="88">
        <v>554</v>
      </c>
      <c r="B557" s="88">
        <v>35</v>
      </c>
      <c r="C557" s="88"/>
      <c r="D557" s="88"/>
      <c r="E557" s="134">
        <v>3</v>
      </c>
      <c r="F557" s="134">
        <v>1349.47521334004</v>
      </c>
      <c r="G557" s="134">
        <v>63.456052936026602</v>
      </c>
      <c r="H557" s="134">
        <v>0</v>
      </c>
      <c r="I557" s="134">
        <v>-6.7199315199413396</v>
      </c>
      <c r="J557" s="134">
        <v>0.45944271446348928</v>
      </c>
      <c r="K557" s="134">
        <v>1.4486228787033819</v>
      </c>
      <c r="L557" s="134">
        <v>4.1130344636320721</v>
      </c>
    </row>
    <row r="558" spans="1:12" customFormat="1" x14ac:dyDescent="0.25">
      <c r="A558" s="88">
        <v>555</v>
      </c>
      <c r="B558" s="88">
        <v>35</v>
      </c>
      <c r="C558" s="88"/>
      <c r="D558" s="88"/>
      <c r="E558" s="134">
        <v>3</v>
      </c>
      <c r="F558" s="134">
        <v>1349.47521334004</v>
      </c>
      <c r="G558" s="134">
        <v>63.525607201389803</v>
      </c>
      <c r="H558" s="134">
        <v>0</v>
      </c>
      <c r="I558" s="134">
        <v>-6.7199315199413396</v>
      </c>
      <c r="J558" s="134">
        <v>0.44322507951999912</v>
      </c>
      <c r="K558" s="134">
        <v>1.397488675726557</v>
      </c>
      <c r="L558" s="134">
        <v>3.787187055165194</v>
      </c>
    </row>
    <row r="559" spans="1:12" customFormat="1" x14ac:dyDescent="0.25">
      <c r="A559" s="88">
        <v>556</v>
      </c>
      <c r="B559" s="88">
        <v>35</v>
      </c>
      <c r="C559" s="88"/>
      <c r="D559" s="88"/>
      <c r="E559" s="134">
        <v>3</v>
      </c>
      <c r="F559" s="134">
        <v>1349.47521334004</v>
      </c>
      <c r="G559" s="134">
        <v>63.596022004241803</v>
      </c>
      <c r="H559" s="134">
        <v>0</v>
      </c>
      <c r="I559" s="134">
        <v>-6.7199315199413396</v>
      </c>
      <c r="J559" s="134">
        <v>0.21937906737709209</v>
      </c>
      <c r="K559" s="134">
        <v>0.69170219943997135</v>
      </c>
      <c r="L559" s="134">
        <v>-0.76473232574745298</v>
      </c>
    </row>
    <row r="560" spans="1:12" customFormat="1" x14ac:dyDescent="0.25">
      <c r="A560" s="88">
        <v>557</v>
      </c>
      <c r="B560" s="88">
        <v>34</v>
      </c>
      <c r="C560" s="88"/>
      <c r="D560" s="88"/>
      <c r="E560" s="134">
        <v>3</v>
      </c>
      <c r="F560" s="134">
        <v>1310.91877867318</v>
      </c>
      <c r="G560" s="134">
        <v>63.667798728827599</v>
      </c>
      <c r="H560" s="134">
        <v>0</v>
      </c>
      <c r="I560" s="134">
        <v>-6.7199315199413396</v>
      </c>
      <c r="J560" s="134">
        <v>0.3942474987197464</v>
      </c>
      <c r="K560" s="134">
        <v>1.24306236346336</v>
      </c>
      <c r="L560" s="134">
        <v>2.9473401486861319</v>
      </c>
    </row>
    <row r="561" spans="1:12" customFormat="1" x14ac:dyDescent="0.25">
      <c r="A561" s="88">
        <v>558</v>
      </c>
      <c r="B561" s="88">
        <v>35</v>
      </c>
      <c r="C561" s="88"/>
      <c r="D561" s="88"/>
      <c r="E561" s="134">
        <v>3</v>
      </c>
      <c r="F561" s="134">
        <v>1349.47521334004</v>
      </c>
      <c r="G561" s="134">
        <v>63.7373529941908</v>
      </c>
      <c r="H561" s="134">
        <v>0</v>
      </c>
      <c r="I561" s="134">
        <v>-6.7199315199413396</v>
      </c>
      <c r="J561" s="134">
        <v>0.6005038058916925</v>
      </c>
      <c r="K561" s="134">
        <v>1.893388499976506</v>
      </c>
      <c r="L561" s="134">
        <v>6.9379395886580451</v>
      </c>
    </row>
    <row r="562" spans="1:12" customFormat="1" x14ac:dyDescent="0.25">
      <c r="A562" s="88">
        <v>559</v>
      </c>
      <c r="B562" s="88">
        <v>35</v>
      </c>
      <c r="C562" s="88"/>
      <c r="D562" s="88"/>
      <c r="E562" s="134">
        <v>3</v>
      </c>
      <c r="F562" s="134">
        <v>1349.47521334004</v>
      </c>
      <c r="G562" s="134">
        <v>63.806651532453202</v>
      </c>
      <c r="H562" s="134">
        <v>0</v>
      </c>
      <c r="I562" s="134">
        <v>-6.7199315199413396</v>
      </c>
      <c r="J562" s="134">
        <v>0.36154499999568601</v>
      </c>
      <c r="K562" s="134">
        <v>1.139951384986398</v>
      </c>
      <c r="L562" s="134">
        <v>2.1383712143816802</v>
      </c>
    </row>
    <row r="563" spans="1:12" customFormat="1" x14ac:dyDescent="0.25">
      <c r="A563" s="88">
        <v>560</v>
      </c>
      <c r="B563" s="88">
        <v>35</v>
      </c>
      <c r="C563" s="88"/>
      <c r="D563" s="88"/>
      <c r="E563" s="134">
        <v>3</v>
      </c>
      <c r="F563" s="134">
        <v>1349.47521334004</v>
      </c>
      <c r="G563" s="134">
        <v>63.875950070715497</v>
      </c>
      <c r="H563" s="134">
        <v>0</v>
      </c>
      <c r="I563" s="134">
        <v>-6.7199315199413396</v>
      </c>
      <c r="J563" s="134">
        <v>0.40884539375888801</v>
      </c>
      <c r="K563" s="134">
        <v>1.2890895265217741</v>
      </c>
      <c r="L563" s="134">
        <v>3.0968531263777148</v>
      </c>
    </row>
    <row r="564" spans="1:12" customFormat="1" x14ac:dyDescent="0.25">
      <c r="A564" s="88">
        <v>561</v>
      </c>
      <c r="B564" s="88">
        <v>35</v>
      </c>
      <c r="C564" s="88"/>
      <c r="D564" s="88"/>
      <c r="E564" s="134">
        <v>3</v>
      </c>
      <c r="F564" s="134">
        <v>1349.47521334004</v>
      </c>
      <c r="G564" s="134">
        <v>63.945504336078699</v>
      </c>
      <c r="H564" s="134">
        <v>0</v>
      </c>
      <c r="I564" s="134">
        <v>-6.7199315199413396</v>
      </c>
      <c r="J564" s="134">
        <v>0.45654195880030018</v>
      </c>
      <c r="K564" s="134">
        <v>1.439476796097346</v>
      </c>
      <c r="L564" s="134">
        <v>4.0593804214009186</v>
      </c>
    </row>
    <row r="565" spans="1:12" customFormat="1" x14ac:dyDescent="0.25">
      <c r="A565" s="88">
        <v>562</v>
      </c>
      <c r="B565" s="88">
        <v>35</v>
      </c>
      <c r="C565" s="88"/>
      <c r="D565" s="88"/>
      <c r="E565" s="134">
        <v>3</v>
      </c>
      <c r="F565" s="134">
        <v>1349.47521334004</v>
      </c>
      <c r="G565" s="134">
        <v>64.015919138930599</v>
      </c>
      <c r="H565" s="134">
        <v>0</v>
      </c>
      <c r="I565" s="134">
        <v>-6.7199315199413396</v>
      </c>
      <c r="J565" s="134">
        <v>0.21509651233956051</v>
      </c>
      <c r="K565" s="134">
        <v>0.67819930340663415</v>
      </c>
      <c r="L565" s="134">
        <v>-0.84863064664919263</v>
      </c>
    </row>
    <row r="566" spans="1:12" customFormat="1" x14ac:dyDescent="0.25">
      <c r="A566" s="88">
        <v>563</v>
      </c>
      <c r="B566" s="88">
        <v>34</v>
      </c>
      <c r="C566" s="88"/>
      <c r="D566" s="88"/>
      <c r="E566" s="134">
        <v>3</v>
      </c>
      <c r="F566" s="134">
        <v>1310.91877867318</v>
      </c>
      <c r="G566" s="134">
        <v>64.087695863516501</v>
      </c>
      <c r="H566" s="134">
        <v>0</v>
      </c>
      <c r="I566" s="134">
        <v>-6.7199315199413396</v>
      </c>
      <c r="J566" s="134">
        <v>0.39752897781899049</v>
      </c>
      <c r="K566" s="134">
        <v>1.253408867063277</v>
      </c>
      <c r="L566" s="134">
        <v>3.0173320337882692</v>
      </c>
    </row>
    <row r="567" spans="1:12" customFormat="1" x14ac:dyDescent="0.25">
      <c r="A567" s="88">
        <v>564</v>
      </c>
      <c r="B567" s="88">
        <v>35</v>
      </c>
      <c r="C567" s="88"/>
      <c r="D567" s="88"/>
      <c r="E567" s="134">
        <v>3</v>
      </c>
      <c r="F567" s="134">
        <v>1349.47521334004</v>
      </c>
      <c r="G567" s="134">
        <v>64.157250128879696</v>
      </c>
      <c r="H567" s="134">
        <v>0</v>
      </c>
      <c r="I567" s="134">
        <v>-6.7199315199413396</v>
      </c>
      <c r="J567" s="134">
        <v>0.58947655058552406</v>
      </c>
      <c r="K567" s="134">
        <v>1.8586195639961569</v>
      </c>
      <c r="L567" s="134">
        <v>6.7223857826833173</v>
      </c>
    </row>
    <row r="568" spans="1:12" customFormat="1" x14ac:dyDescent="0.25">
      <c r="A568" s="88">
        <v>565</v>
      </c>
      <c r="B568" s="88">
        <v>35</v>
      </c>
      <c r="C568" s="88"/>
      <c r="D568" s="88"/>
      <c r="E568" s="134">
        <v>3</v>
      </c>
      <c r="F568" s="134">
        <v>1349.47521334004</v>
      </c>
      <c r="G568" s="134">
        <v>64.226548667142097</v>
      </c>
      <c r="H568" s="134">
        <v>0</v>
      </c>
      <c r="I568" s="134">
        <v>-6.7199315199413396</v>
      </c>
      <c r="J568" s="134">
        <v>0.39947871142745878</v>
      </c>
      <c r="K568" s="134">
        <v>1.2595563771307781</v>
      </c>
      <c r="L568" s="134">
        <v>2.910572050462481</v>
      </c>
    </row>
    <row r="569" spans="1:12" customFormat="1" x14ac:dyDescent="0.25">
      <c r="A569" s="88">
        <v>566</v>
      </c>
      <c r="B569" s="88">
        <v>35</v>
      </c>
      <c r="C569" s="88"/>
      <c r="D569" s="88"/>
      <c r="E569" s="134">
        <v>3</v>
      </c>
      <c r="F569" s="134">
        <v>1349.47521334004</v>
      </c>
      <c r="G569" s="134">
        <v>64.296963469993997</v>
      </c>
      <c r="H569" s="134">
        <v>0</v>
      </c>
      <c r="I569" s="134">
        <v>-6.7199315199413396</v>
      </c>
      <c r="J569" s="134">
        <v>0.2703574768159171</v>
      </c>
      <c r="K569" s="134">
        <v>0.85243712440058661</v>
      </c>
      <c r="L569" s="134">
        <v>0.28583396318073367</v>
      </c>
    </row>
    <row r="570" spans="1:12" customFormat="1" x14ac:dyDescent="0.25">
      <c r="A570" s="88">
        <v>567</v>
      </c>
      <c r="B570" s="88">
        <v>34</v>
      </c>
      <c r="C570" s="88"/>
      <c r="D570" s="88"/>
      <c r="E570" s="134">
        <v>3</v>
      </c>
      <c r="F570" s="134">
        <v>1310.91877867318</v>
      </c>
      <c r="G570" s="134">
        <v>64.369856459169398</v>
      </c>
      <c r="H570" s="134">
        <v>0</v>
      </c>
      <c r="I570" s="134">
        <v>-6.7199315199413396</v>
      </c>
      <c r="J570" s="134">
        <v>0.45388681416997712</v>
      </c>
      <c r="K570" s="134">
        <v>1.4311051250779381</v>
      </c>
      <c r="L570" s="134">
        <v>0.47623075487309102</v>
      </c>
    </row>
    <row r="571" spans="1:12" customFormat="1" x14ac:dyDescent="0.25">
      <c r="A571" s="88">
        <v>568</v>
      </c>
      <c r="B571" s="88">
        <v>33</v>
      </c>
      <c r="C571" s="88"/>
      <c r="D571" s="88"/>
      <c r="E571" s="134">
        <v>3</v>
      </c>
      <c r="F571" s="134">
        <v>1272.36234400633</v>
      </c>
      <c r="G571" s="134">
        <v>64.444309811258606</v>
      </c>
      <c r="H571" s="134">
        <v>0</v>
      </c>
      <c r="I571" s="134">
        <v>-6.7199315199413396</v>
      </c>
      <c r="J571" s="134">
        <v>0</v>
      </c>
      <c r="K571" s="134">
        <v>0</v>
      </c>
      <c r="L571" s="134">
        <v>-10.86785194637535</v>
      </c>
    </row>
    <row r="572" spans="1:12" customFormat="1" x14ac:dyDescent="0.25">
      <c r="A572" s="88">
        <v>569</v>
      </c>
      <c r="B572" s="88">
        <v>29</v>
      </c>
      <c r="C572" s="88"/>
      <c r="D572" s="88"/>
      <c r="E572" s="134">
        <v>3</v>
      </c>
      <c r="F572" s="134">
        <v>1118.1366053388899</v>
      </c>
      <c r="G572" s="134">
        <v>64.504866569351506</v>
      </c>
      <c r="H572" s="134">
        <v>0</v>
      </c>
      <c r="I572" s="134">
        <v>-6.7199315199413396</v>
      </c>
      <c r="J572" s="134">
        <v>0</v>
      </c>
      <c r="K572" s="134">
        <v>0</v>
      </c>
      <c r="L572" s="134">
        <v>-4.0143845701465999</v>
      </c>
    </row>
    <row r="573" spans="1:12" customFormat="1" x14ac:dyDescent="0.25">
      <c r="A573" s="88">
        <v>570</v>
      </c>
      <c r="B573" s="88">
        <v>29</v>
      </c>
      <c r="C573" s="88"/>
      <c r="D573" s="88"/>
      <c r="E573" s="134">
        <v>3</v>
      </c>
      <c r="F573" s="134">
        <v>1118.1366053388899</v>
      </c>
      <c r="G573" s="134">
        <v>64.5654712894314</v>
      </c>
      <c r="H573" s="134">
        <v>0</v>
      </c>
      <c r="I573" s="134">
        <v>-6.7199315199413396</v>
      </c>
      <c r="J573" s="134">
        <v>0</v>
      </c>
      <c r="K573" s="134">
        <v>0</v>
      </c>
      <c r="L573" s="134">
        <v>-5.8073362374532262</v>
      </c>
    </row>
    <row r="574" spans="1:12" customFormat="1" x14ac:dyDescent="0.25">
      <c r="A574" s="88">
        <v>571</v>
      </c>
      <c r="B574" s="88">
        <v>24</v>
      </c>
      <c r="C574" s="88"/>
      <c r="D574" s="88"/>
      <c r="E574" s="134">
        <v>2</v>
      </c>
      <c r="F574" s="134">
        <v>1478.68341806333</v>
      </c>
      <c r="G574" s="134">
        <v>64.631430121543502</v>
      </c>
      <c r="H574" s="134">
        <v>0</v>
      </c>
      <c r="I574" s="134">
        <v>-6.7199315199413396</v>
      </c>
      <c r="J574" s="134">
        <v>0</v>
      </c>
      <c r="K574" s="134">
        <v>0</v>
      </c>
      <c r="L574" s="134">
        <v>-8.4513301320536893</v>
      </c>
    </row>
    <row r="575" spans="1:12" customFormat="1" x14ac:dyDescent="0.25">
      <c r="A575" s="88">
        <v>572</v>
      </c>
      <c r="B575" s="88">
        <v>21</v>
      </c>
      <c r="C575" s="88"/>
      <c r="D575" s="88"/>
      <c r="E575" s="134">
        <v>2</v>
      </c>
      <c r="F575" s="134">
        <v>1293.8479908054101</v>
      </c>
      <c r="G575" s="134">
        <v>64.704443001735697</v>
      </c>
      <c r="H575" s="134">
        <v>0</v>
      </c>
      <c r="I575" s="134">
        <v>-6.7199315199413396</v>
      </c>
      <c r="J575" s="134">
        <v>0</v>
      </c>
      <c r="K575" s="134">
        <v>0</v>
      </c>
      <c r="L575" s="134">
        <v>-6.3909613269528531</v>
      </c>
    </row>
    <row r="576" spans="1:12" customFormat="1" x14ac:dyDescent="0.25">
      <c r="A576" s="88">
        <v>573</v>
      </c>
      <c r="B576" s="88">
        <v>17</v>
      </c>
      <c r="C576" s="88"/>
      <c r="D576" s="88"/>
      <c r="E576" s="134">
        <v>2</v>
      </c>
      <c r="F576" s="134">
        <v>1047.4007544615299</v>
      </c>
      <c r="G576" s="134">
        <v>64.7518475979941</v>
      </c>
      <c r="H576" s="134">
        <v>0</v>
      </c>
      <c r="I576" s="134">
        <v>-6.7199315199413396</v>
      </c>
      <c r="J576" s="134">
        <v>0</v>
      </c>
      <c r="K576" s="134">
        <v>0</v>
      </c>
      <c r="L576" s="134">
        <v>-5.9312524626032914</v>
      </c>
    </row>
    <row r="577" spans="1:12" customFormat="1" x14ac:dyDescent="0.25">
      <c r="A577" s="88">
        <v>574</v>
      </c>
      <c r="B577" s="88">
        <v>13</v>
      </c>
      <c r="C577" s="88"/>
      <c r="D577" s="88"/>
      <c r="E577" s="134">
        <v>1</v>
      </c>
      <c r="F577" s="134">
        <v>1548.3400812019299</v>
      </c>
      <c r="G577" s="134">
        <v>64.813852982410495</v>
      </c>
      <c r="H577" s="134">
        <v>0</v>
      </c>
      <c r="I577" s="134">
        <v>-6.7199315199413396</v>
      </c>
      <c r="J577" s="134">
        <v>7.6165680441795378E-2</v>
      </c>
      <c r="K577" s="134">
        <v>0.24015039043298081</v>
      </c>
      <c r="L577" s="134">
        <v>-3.908043182252523</v>
      </c>
    </row>
    <row r="578" spans="1:12" customFormat="1" x14ac:dyDescent="0.25">
      <c r="A578" s="88">
        <v>575</v>
      </c>
      <c r="B578" s="88">
        <v>11</v>
      </c>
      <c r="C578" s="88"/>
      <c r="D578" s="88"/>
      <c r="E578" s="134">
        <v>1</v>
      </c>
      <c r="F578" s="134">
        <v>1310.13391486317</v>
      </c>
      <c r="G578" s="134">
        <v>64.885192297954504</v>
      </c>
      <c r="H578" s="134">
        <v>0</v>
      </c>
      <c r="I578" s="134">
        <v>-6.7199315199413396</v>
      </c>
      <c r="J578" s="134">
        <v>7.6163100634310324E-2</v>
      </c>
      <c r="K578" s="134">
        <v>0.24014225629998051</v>
      </c>
      <c r="L578" s="134">
        <v>-2.3030303584716592</v>
      </c>
    </row>
    <row r="579" spans="1:12" customFormat="1" x14ac:dyDescent="0.25">
      <c r="A579" s="88">
        <v>576</v>
      </c>
      <c r="B579" s="88">
        <v>8</v>
      </c>
      <c r="C579" s="88"/>
      <c r="D579" s="88"/>
      <c r="E579" s="134">
        <v>1</v>
      </c>
      <c r="F579" s="134">
        <v>952.82466535503397</v>
      </c>
      <c r="G579" s="134">
        <v>64.9276835177252</v>
      </c>
      <c r="H579" s="134">
        <v>0</v>
      </c>
      <c r="I579" s="134">
        <v>-6.7199315199413396</v>
      </c>
      <c r="J579" s="134">
        <v>7.615897411037835E-2</v>
      </c>
      <c r="K579" s="134">
        <v>0.24012924537002289</v>
      </c>
      <c r="L579" s="134">
        <v>-3.3861041356183001</v>
      </c>
    </row>
    <row r="580" spans="1:12" customFormat="1" x14ac:dyDescent="0.25">
      <c r="A580" s="88">
        <v>577</v>
      </c>
      <c r="B580" s="88">
        <v>4</v>
      </c>
      <c r="C580" s="88"/>
      <c r="D580" s="88"/>
      <c r="E580" s="134">
        <v>1</v>
      </c>
      <c r="F580" s="134">
        <v>800</v>
      </c>
      <c r="G580" s="134">
        <v>64.958561624360001</v>
      </c>
      <c r="H580" s="134">
        <v>0</v>
      </c>
      <c r="I580" s="134">
        <v>-6.7199315199413396</v>
      </c>
      <c r="J580" s="134">
        <v>7.6155100028307235E-2</v>
      </c>
      <c r="K580" s="134">
        <v>0.24011703038925269</v>
      </c>
      <c r="L580" s="134">
        <v>-1.700954876916243</v>
      </c>
    </row>
    <row r="581" spans="1:12" customFormat="1" x14ac:dyDescent="0.25">
      <c r="A581" s="88">
        <v>578</v>
      </c>
      <c r="B581" s="88">
        <v>1</v>
      </c>
      <c r="C581" s="88"/>
      <c r="D581" s="88"/>
      <c r="E581" s="134">
        <v>0</v>
      </c>
      <c r="F581" s="134">
        <v>800</v>
      </c>
      <c r="G581" s="134">
        <v>64.989439730994704</v>
      </c>
      <c r="H581" s="134">
        <v>0</v>
      </c>
      <c r="I581" s="134">
        <v>-6.7199315199413396</v>
      </c>
      <c r="J581" s="134">
        <v>7.6150974842455504E-2</v>
      </c>
      <c r="K581" s="134">
        <v>0.2401040236782622</v>
      </c>
      <c r="L581" s="134">
        <v>-0.16139497356487811</v>
      </c>
    </row>
    <row r="582" spans="1:12" customFormat="1" x14ac:dyDescent="0.25">
      <c r="A582" s="88">
        <v>579</v>
      </c>
      <c r="B582" s="88">
        <v>0</v>
      </c>
      <c r="C582" s="88"/>
      <c r="D582" s="88"/>
      <c r="E582" s="134">
        <v>0</v>
      </c>
      <c r="F582" s="134">
        <v>0</v>
      </c>
      <c r="G582" s="134">
        <v>65.019201573039894</v>
      </c>
      <c r="H582" s="134">
        <v>0</v>
      </c>
      <c r="I582" s="134">
        <v>-6.7199315199413396</v>
      </c>
      <c r="J582" s="134">
        <v>7.6146377092309245E-2</v>
      </c>
      <c r="K582" s="134">
        <v>0.24008952697205099</v>
      </c>
      <c r="L582" s="134">
        <v>0.32209693722190308</v>
      </c>
    </row>
    <row r="583" spans="1:12" customFormat="1" x14ac:dyDescent="0.25">
      <c r="A583" s="88">
        <v>580</v>
      </c>
      <c r="B583" s="88">
        <v>0</v>
      </c>
      <c r="C583" s="88"/>
      <c r="D583" s="88"/>
      <c r="E583" s="134">
        <v>0</v>
      </c>
      <c r="F583" s="134">
        <v>0</v>
      </c>
      <c r="G583" s="134">
        <v>65.048963415085097</v>
      </c>
      <c r="H583" s="134">
        <v>0</v>
      </c>
      <c r="I583" s="134">
        <v>-3.1029485636939911</v>
      </c>
      <c r="J583" s="134">
        <v>0</v>
      </c>
      <c r="K583" s="134">
        <v>0</v>
      </c>
      <c r="L583" s="134">
        <v>0.28020903517403922</v>
      </c>
    </row>
    <row r="584" spans="1:12" customFormat="1" x14ac:dyDescent="0.25">
      <c r="A584" s="88">
        <v>581</v>
      </c>
      <c r="B584" s="88">
        <v>0</v>
      </c>
      <c r="C584" s="88"/>
      <c r="D584" s="88"/>
      <c r="E584" s="134">
        <v>0</v>
      </c>
      <c r="F584" s="134">
        <v>0</v>
      </c>
      <c r="G584" s="134">
        <v>65.078725257130301</v>
      </c>
      <c r="H584" s="134">
        <v>0</v>
      </c>
      <c r="I584" s="134">
        <v>-3.1029485636939911</v>
      </c>
      <c r="J584" s="134">
        <v>0</v>
      </c>
      <c r="K584" s="134">
        <v>0</v>
      </c>
      <c r="L584" s="134">
        <v>0</v>
      </c>
    </row>
    <row r="585" spans="1:12" customFormat="1" x14ac:dyDescent="0.25">
      <c r="A585" s="88">
        <v>582</v>
      </c>
      <c r="B585" s="88">
        <v>0</v>
      </c>
      <c r="C585" s="88"/>
      <c r="D585" s="88"/>
      <c r="E585" s="134">
        <v>0</v>
      </c>
      <c r="F585" s="134">
        <v>0</v>
      </c>
      <c r="G585" s="134">
        <v>65.108487099175505</v>
      </c>
      <c r="H585" s="134">
        <v>0</v>
      </c>
      <c r="I585" s="134">
        <v>-3.1029485636939911</v>
      </c>
      <c r="J585" s="134">
        <v>0</v>
      </c>
      <c r="K585" s="134">
        <v>0</v>
      </c>
      <c r="L585" s="134">
        <v>0</v>
      </c>
    </row>
    <row r="586" spans="1:12" customFormat="1" x14ac:dyDescent="0.25">
      <c r="A586" s="88">
        <v>583</v>
      </c>
      <c r="B586" s="88">
        <v>0</v>
      </c>
      <c r="C586" s="88"/>
      <c r="D586" s="88"/>
      <c r="E586" s="134">
        <v>0</v>
      </c>
      <c r="F586" s="134">
        <v>0</v>
      </c>
      <c r="G586" s="134">
        <v>65.138248941220695</v>
      </c>
      <c r="H586" s="134">
        <v>0</v>
      </c>
      <c r="I586" s="134">
        <v>-3.1029485636939911</v>
      </c>
      <c r="J586" s="134">
        <v>0</v>
      </c>
      <c r="K586" s="134">
        <v>0</v>
      </c>
      <c r="L586" s="134">
        <v>0</v>
      </c>
    </row>
    <row r="587" spans="1:12" customFormat="1" x14ac:dyDescent="0.25">
      <c r="A587" s="88">
        <v>584</v>
      </c>
      <c r="B587" s="88">
        <v>0</v>
      </c>
      <c r="C587" s="88"/>
      <c r="D587" s="88"/>
      <c r="E587" s="134">
        <v>0</v>
      </c>
      <c r="F587" s="134">
        <v>0</v>
      </c>
      <c r="G587" s="134">
        <v>65.1680107832658</v>
      </c>
      <c r="H587" s="134">
        <v>0</v>
      </c>
      <c r="I587" s="134">
        <v>-3.1029485636939911</v>
      </c>
      <c r="J587" s="134">
        <v>0</v>
      </c>
      <c r="K587" s="134">
        <v>0</v>
      </c>
      <c r="L587" s="134">
        <v>0</v>
      </c>
    </row>
    <row r="588" spans="1:12" customFormat="1" x14ac:dyDescent="0.25">
      <c r="A588" s="88">
        <v>585</v>
      </c>
      <c r="B588" s="88">
        <v>0</v>
      </c>
      <c r="C588" s="88"/>
      <c r="D588" s="88"/>
      <c r="E588" s="134">
        <v>0</v>
      </c>
      <c r="F588" s="134">
        <v>0</v>
      </c>
      <c r="G588" s="134">
        <v>65.197772625311003</v>
      </c>
      <c r="H588" s="134">
        <v>0</v>
      </c>
      <c r="I588" s="134">
        <v>-3.1029485636939911</v>
      </c>
      <c r="J588" s="134">
        <v>0</v>
      </c>
      <c r="K588" s="134">
        <v>0</v>
      </c>
      <c r="L588" s="134">
        <v>0</v>
      </c>
    </row>
    <row r="589" spans="1:12" customFormat="1" x14ac:dyDescent="0.25">
      <c r="A589" s="88">
        <v>586</v>
      </c>
      <c r="B589" s="88">
        <v>0</v>
      </c>
      <c r="C589" s="88"/>
      <c r="D589" s="88"/>
      <c r="E589" s="134">
        <v>0</v>
      </c>
      <c r="F589" s="134">
        <v>0</v>
      </c>
      <c r="G589" s="134">
        <v>65.227534467356193</v>
      </c>
      <c r="H589" s="134">
        <v>0</v>
      </c>
      <c r="I589" s="134">
        <v>-3.1029485636939911</v>
      </c>
      <c r="J589" s="134">
        <v>0</v>
      </c>
      <c r="K589" s="134">
        <v>0</v>
      </c>
      <c r="L589" s="134">
        <v>0</v>
      </c>
    </row>
    <row r="590" spans="1:12" customFormat="1" x14ac:dyDescent="0.25">
      <c r="A590" s="88">
        <v>587</v>
      </c>
      <c r="B590" s="88">
        <v>0</v>
      </c>
      <c r="C590" s="88"/>
      <c r="D590" s="88"/>
      <c r="E590" s="134">
        <v>0</v>
      </c>
      <c r="F590" s="134">
        <v>0</v>
      </c>
      <c r="G590" s="134">
        <v>65.257296309401397</v>
      </c>
      <c r="H590" s="134">
        <v>0</v>
      </c>
      <c r="I590" s="134">
        <v>-3.1029485636939911</v>
      </c>
      <c r="J590" s="134">
        <v>0</v>
      </c>
      <c r="K590" s="134">
        <v>0</v>
      </c>
      <c r="L590" s="134">
        <v>0</v>
      </c>
    </row>
    <row r="591" spans="1:12" customFormat="1" x14ac:dyDescent="0.25">
      <c r="A591" s="88">
        <v>588</v>
      </c>
      <c r="B591" s="88">
        <v>0</v>
      </c>
      <c r="C591" s="88"/>
      <c r="D591" s="88"/>
      <c r="E591" s="134">
        <v>0</v>
      </c>
      <c r="F591" s="134">
        <v>0</v>
      </c>
      <c r="G591" s="134">
        <v>65.287058151446601</v>
      </c>
      <c r="H591" s="134">
        <v>0</v>
      </c>
      <c r="I591" s="134">
        <v>-3.1029485636939911</v>
      </c>
      <c r="J591" s="134">
        <v>0</v>
      </c>
      <c r="K591" s="134">
        <v>0</v>
      </c>
      <c r="L591" s="134">
        <v>0</v>
      </c>
    </row>
    <row r="592" spans="1:12" customFormat="1" x14ac:dyDescent="0.25">
      <c r="A592" s="88">
        <v>589</v>
      </c>
      <c r="B592" s="88">
        <v>0</v>
      </c>
      <c r="C592" s="88"/>
      <c r="D592" s="88"/>
      <c r="E592" s="134">
        <v>0</v>
      </c>
      <c r="F592" s="134">
        <v>0</v>
      </c>
      <c r="G592" s="134">
        <v>65.316819993491805</v>
      </c>
      <c r="H592" s="134">
        <v>0</v>
      </c>
      <c r="I592" s="134">
        <v>-3.1029485636939911</v>
      </c>
      <c r="J592" s="134">
        <v>0</v>
      </c>
      <c r="K592" s="134">
        <v>0</v>
      </c>
      <c r="L592" s="134">
        <v>0</v>
      </c>
    </row>
    <row r="593" spans="1:12" customFormat="1" x14ac:dyDescent="0.25">
      <c r="A593" s="88">
        <v>590</v>
      </c>
      <c r="B593" s="88">
        <v>0</v>
      </c>
      <c r="C593" s="88"/>
      <c r="D593" s="88"/>
      <c r="E593" s="134">
        <v>0</v>
      </c>
      <c r="F593" s="134">
        <v>0</v>
      </c>
      <c r="G593" s="134">
        <v>65.344763802061806</v>
      </c>
      <c r="H593" s="134">
        <v>0</v>
      </c>
      <c r="I593" s="134">
        <v>-3.1029485636939911</v>
      </c>
      <c r="J593" s="134">
        <v>0</v>
      </c>
      <c r="K593" s="134">
        <v>0</v>
      </c>
      <c r="L593" s="134">
        <v>0</v>
      </c>
    </row>
    <row r="594" spans="1:12" customFormat="1" x14ac:dyDescent="0.25">
      <c r="A594" s="88">
        <v>591</v>
      </c>
      <c r="B594" s="88">
        <v>0</v>
      </c>
      <c r="C594" s="88"/>
      <c r="D594" s="88"/>
      <c r="E594" s="134">
        <v>0</v>
      </c>
      <c r="F594" s="134">
        <v>0</v>
      </c>
      <c r="G594" s="134">
        <v>65.368122759551099</v>
      </c>
      <c r="H594" s="134">
        <v>0</v>
      </c>
      <c r="I594" s="134">
        <v>-3.1029485636939911</v>
      </c>
      <c r="J594" s="134">
        <v>0</v>
      </c>
      <c r="K594" s="134">
        <v>0</v>
      </c>
      <c r="L594" s="134">
        <v>0</v>
      </c>
    </row>
    <row r="595" spans="1:12" customFormat="1" x14ac:dyDescent="0.25">
      <c r="A595" s="88">
        <v>592</v>
      </c>
      <c r="B595" s="88">
        <v>0</v>
      </c>
      <c r="C595" s="88"/>
      <c r="D595" s="88"/>
      <c r="E595" s="134">
        <v>0</v>
      </c>
      <c r="F595" s="134">
        <v>0</v>
      </c>
      <c r="G595" s="134">
        <v>65.391481717040406</v>
      </c>
      <c r="H595" s="134">
        <v>0</v>
      </c>
      <c r="I595" s="134">
        <v>-3.1029485636939911</v>
      </c>
      <c r="J595" s="134">
        <v>0</v>
      </c>
      <c r="K595" s="134">
        <v>0</v>
      </c>
      <c r="L595" s="134">
        <v>0</v>
      </c>
    </row>
    <row r="596" spans="1:12" customFormat="1" x14ac:dyDescent="0.25">
      <c r="A596" s="88">
        <v>593</v>
      </c>
      <c r="B596" s="88">
        <v>0</v>
      </c>
      <c r="C596" s="88"/>
      <c r="D596" s="88"/>
      <c r="E596" s="134">
        <v>0</v>
      </c>
      <c r="F596" s="134">
        <v>0</v>
      </c>
      <c r="G596" s="134">
        <v>65.4148406745296</v>
      </c>
      <c r="H596" s="134">
        <v>0</v>
      </c>
      <c r="I596" s="134">
        <v>-3.1029485636939911</v>
      </c>
      <c r="J596" s="134">
        <v>0</v>
      </c>
      <c r="K596" s="134">
        <v>0</v>
      </c>
      <c r="L596" s="134">
        <v>0</v>
      </c>
    </row>
    <row r="597" spans="1:12" customFormat="1" x14ac:dyDescent="0.25">
      <c r="A597" s="88">
        <v>594</v>
      </c>
      <c r="B597" s="88">
        <v>0</v>
      </c>
      <c r="C597" s="88"/>
      <c r="D597" s="88"/>
      <c r="E597" s="134">
        <v>0</v>
      </c>
      <c r="F597" s="134">
        <v>0</v>
      </c>
      <c r="G597" s="134">
        <v>65.438199632018893</v>
      </c>
      <c r="H597" s="134">
        <v>0</v>
      </c>
      <c r="I597" s="134">
        <v>-3.1029485636939911</v>
      </c>
      <c r="J597" s="134">
        <v>0</v>
      </c>
      <c r="K597" s="134">
        <v>0</v>
      </c>
      <c r="L597" s="134">
        <v>0</v>
      </c>
    </row>
    <row r="598" spans="1:12" customFormat="1" x14ac:dyDescent="0.25">
      <c r="A598" s="88">
        <v>595</v>
      </c>
      <c r="B598" s="88">
        <v>0</v>
      </c>
      <c r="C598" s="88"/>
      <c r="D598" s="88"/>
      <c r="E598" s="134">
        <v>0</v>
      </c>
      <c r="F598" s="134">
        <v>0</v>
      </c>
      <c r="G598" s="134">
        <v>65.484370623937906</v>
      </c>
      <c r="H598" s="134">
        <v>0</v>
      </c>
      <c r="I598" s="134">
        <v>-3.1029485636939911</v>
      </c>
      <c r="J598" s="134">
        <v>0</v>
      </c>
      <c r="K598" s="134">
        <v>0</v>
      </c>
      <c r="L598" s="134">
        <v>0</v>
      </c>
    </row>
    <row r="599" spans="1:12" customFormat="1" x14ac:dyDescent="0.25">
      <c r="A599" s="88">
        <v>596</v>
      </c>
      <c r="B599" s="88">
        <v>0</v>
      </c>
      <c r="C599" s="88"/>
      <c r="D599" s="88"/>
      <c r="E599" s="134">
        <v>1</v>
      </c>
      <c r="F599" s="134">
        <v>0</v>
      </c>
      <c r="G599" s="134">
        <v>65.533390235142093</v>
      </c>
      <c r="H599" s="134">
        <v>0</v>
      </c>
      <c r="I599" s="134">
        <v>-3.1029485636939911</v>
      </c>
      <c r="J599" s="134">
        <v>0</v>
      </c>
      <c r="K599" s="134">
        <v>0</v>
      </c>
      <c r="L599" s="134">
        <v>0.28020903517403922</v>
      </c>
    </row>
    <row r="600" spans="1:12" customFormat="1" x14ac:dyDescent="0.25">
      <c r="A600" s="88">
        <v>597</v>
      </c>
      <c r="B600" s="88">
        <v>1</v>
      </c>
      <c r="C600" s="88"/>
      <c r="D600" s="88"/>
      <c r="E600" s="134">
        <v>1</v>
      </c>
      <c r="F600" s="134">
        <v>800</v>
      </c>
      <c r="G600" s="134">
        <v>65.582409846346295</v>
      </c>
      <c r="H600" s="134">
        <v>0</v>
      </c>
      <c r="I600" s="134">
        <v>-6.7199315199413396</v>
      </c>
      <c r="J600" s="134">
        <v>7.6091718194783192E-2</v>
      </c>
      <c r="K600" s="134">
        <v>0.23991718746815141</v>
      </c>
      <c r="L600" s="134">
        <v>0.80750666585503728</v>
      </c>
    </row>
    <row r="601" spans="1:12" customFormat="1" x14ac:dyDescent="0.25">
      <c r="A601" s="88">
        <v>598</v>
      </c>
      <c r="B601" s="88">
        <v>5</v>
      </c>
      <c r="C601" s="88"/>
      <c r="D601" s="88"/>
      <c r="E601" s="134">
        <v>1</v>
      </c>
      <c r="F601" s="134">
        <v>800</v>
      </c>
      <c r="G601" s="134">
        <v>65.631429457550496</v>
      </c>
      <c r="H601" s="134">
        <v>0</v>
      </c>
      <c r="I601" s="134">
        <v>-6.7199315199413396</v>
      </c>
      <c r="J601" s="134">
        <v>7.6093416834759606E-2</v>
      </c>
      <c r="K601" s="134">
        <v>0.23992254327999701</v>
      </c>
      <c r="L601" s="134">
        <v>3.1618160701577391</v>
      </c>
    </row>
    <row r="602" spans="1:12" customFormat="1" x14ac:dyDescent="0.25">
      <c r="A602" s="88">
        <v>599</v>
      </c>
      <c r="B602" s="88">
        <v>8</v>
      </c>
      <c r="C602" s="88"/>
      <c r="D602" s="88"/>
      <c r="E602" s="134">
        <v>1</v>
      </c>
      <c r="F602" s="134">
        <v>952.82466535503397</v>
      </c>
      <c r="G602" s="134">
        <v>65.693840022356397</v>
      </c>
      <c r="H602" s="134">
        <v>0</v>
      </c>
      <c r="I602" s="134">
        <v>-6.7199315199413396</v>
      </c>
      <c r="J602" s="134">
        <v>0.42625551004021039</v>
      </c>
      <c r="K602" s="134">
        <v>1.343983623156783</v>
      </c>
      <c r="L602" s="134">
        <v>4.7854395310540072</v>
      </c>
    </row>
    <row r="603" spans="1:12" customFormat="1" x14ac:dyDescent="0.25">
      <c r="A603" s="88">
        <v>600</v>
      </c>
      <c r="B603" s="88">
        <v>12</v>
      </c>
      <c r="C603" s="88"/>
      <c r="D603" s="88"/>
      <c r="E603" s="134">
        <v>1</v>
      </c>
      <c r="F603" s="134">
        <v>1429.23699803255</v>
      </c>
      <c r="G603" s="134">
        <v>65.7732864371239</v>
      </c>
      <c r="H603" s="134">
        <v>0</v>
      </c>
      <c r="I603" s="134">
        <v>-6.7199315199413396</v>
      </c>
      <c r="J603" s="134">
        <v>0.70243887991619225</v>
      </c>
      <c r="K603" s="134">
        <v>2.2147897883757541</v>
      </c>
      <c r="L603" s="134">
        <v>8.71018562455634</v>
      </c>
    </row>
    <row r="604" spans="1:12" customFormat="1" x14ac:dyDescent="0.25">
      <c r="A604" s="88">
        <v>601</v>
      </c>
      <c r="B604" s="88">
        <v>15</v>
      </c>
      <c r="C604" s="88"/>
      <c r="D604" s="88"/>
      <c r="E604" s="134">
        <v>2</v>
      </c>
      <c r="F604" s="134">
        <v>924.17713628958199</v>
      </c>
      <c r="G604" s="134">
        <v>65.826874697036402</v>
      </c>
      <c r="H604" s="134">
        <v>0</v>
      </c>
      <c r="I604" s="134">
        <v>-6.7199315199413396</v>
      </c>
      <c r="J604" s="134">
        <v>0.58242583625639488</v>
      </c>
      <c r="K604" s="134">
        <v>1.8363886617164129</v>
      </c>
      <c r="L604" s="134">
        <v>4.8132693294169044</v>
      </c>
    </row>
    <row r="605" spans="1:12" customFormat="1" x14ac:dyDescent="0.25">
      <c r="A605" s="88">
        <v>602</v>
      </c>
      <c r="B605" s="88">
        <v>15</v>
      </c>
      <c r="C605" s="88"/>
      <c r="D605" s="88"/>
      <c r="E605" s="134">
        <v>2</v>
      </c>
      <c r="F605" s="134">
        <v>924.17713628958199</v>
      </c>
      <c r="G605" s="134">
        <v>65.880462956949003</v>
      </c>
      <c r="H605" s="134">
        <v>0</v>
      </c>
      <c r="I605" s="134">
        <v>-6.7199315199413396</v>
      </c>
      <c r="J605" s="134">
        <v>0.4437590222084869</v>
      </c>
      <c r="K605" s="134">
        <v>1.399172197023359</v>
      </c>
      <c r="L605" s="134">
        <v>1.9289531600045109</v>
      </c>
    </row>
    <row r="606" spans="1:12" customFormat="1" x14ac:dyDescent="0.25">
      <c r="A606" s="88">
        <v>603</v>
      </c>
      <c r="B606" s="88">
        <v>15</v>
      </c>
      <c r="C606" s="88"/>
      <c r="D606" s="88"/>
      <c r="E606" s="134">
        <v>2</v>
      </c>
      <c r="F606" s="134">
        <v>924.17713628958199</v>
      </c>
      <c r="G606" s="134">
        <v>65.934737084083494</v>
      </c>
      <c r="H606" s="134">
        <v>0</v>
      </c>
      <c r="I606" s="134">
        <v>-6.7199315199413396</v>
      </c>
      <c r="J606" s="134">
        <v>0.32831678176242418</v>
      </c>
      <c r="K606" s="134">
        <v>1.035182812896924</v>
      </c>
      <c r="L606" s="134">
        <v>-0.48987943623855901</v>
      </c>
    </row>
    <row r="607" spans="1:12" customFormat="1" x14ac:dyDescent="0.25">
      <c r="A607" s="88">
        <v>604</v>
      </c>
      <c r="B607" s="88">
        <v>14</v>
      </c>
      <c r="C607" s="88"/>
      <c r="D607" s="88"/>
      <c r="E607" s="134">
        <v>2</v>
      </c>
      <c r="F607" s="134">
        <v>862.56532720360997</v>
      </c>
      <c r="G607" s="134">
        <v>65.988325343996095</v>
      </c>
      <c r="H607" s="134">
        <v>0</v>
      </c>
      <c r="I607" s="134">
        <v>-6.7199315199413396</v>
      </c>
      <c r="J607" s="134">
        <v>0.4332295240657984</v>
      </c>
      <c r="K607" s="134">
        <v>1.3659726893794619</v>
      </c>
      <c r="L607" s="134">
        <v>2.2768198126653489</v>
      </c>
    </row>
    <row r="608" spans="1:12" customFormat="1" x14ac:dyDescent="0.25">
      <c r="A608" s="88">
        <v>605</v>
      </c>
      <c r="B608" s="88">
        <v>15</v>
      </c>
      <c r="C608" s="88"/>
      <c r="D608" s="88"/>
      <c r="E608" s="134">
        <v>1</v>
      </c>
      <c r="F608" s="134">
        <v>1786.54624754069</v>
      </c>
      <c r="G608" s="134">
        <v>66.064880316091504</v>
      </c>
      <c r="H608" s="134">
        <v>0</v>
      </c>
      <c r="I608" s="134">
        <v>-6.7199315199413396</v>
      </c>
      <c r="J608" s="134">
        <v>0.47280371768746748</v>
      </c>
      <c r="K608" s="134">
        <v>1.490750121868585</v>
      </c>
      <c r="L608" s="134">
        <v>2.5383116354453592</v>
      </c>
    </row>
    <row r="609" spans="1:12" customFormat="1" x14ac:dyDescent="0.25">
      <c r="A609" s="88">
        <v>606</v>
      </c>
      <c r="B609" s="88">
        <v>14</v>
      </c>
      <c r="C609" s="88"/>
      <c r="D609" s="88"/>
      <c r="E609" s="134">
        <v>1</v>
      </c>
      <c r="F609" s="134">
        <v>1667.4431643713101</v>
      </c>
      <c r="G609" s="134">
        <v>66.143266454680102</v>
      </c>
      <c r="H609" s="134">
        <v>0</v>
      </c>
      <c r="I609" s="134">
        <v>-6.7199315199413396</v>
      </c>
      <c r="J609" s="134">
        <v>0.29444426844371763</v>
      </c>
      <c r="K609" s="134">
        <v>0.92838277840304173</v>
      </c>
      <c r="L609" s="134">
        <v>-0.61341215955312833</v>
      </c>
    </row>
    <row r="610" spans="1:12" customFormat="1" x14ac:dyDescent="0.25">
      <c r="A610" s="88">
        <v>607</v>
      </c>
      <c r="B610" s="88">
        <v>14</v>
      </c>
      <c r="C610" s="88"/>
      <c r="D610" s="88"/>
      <c r="E610" s="134">
        <v>1</v>
      </c>
      <c r="F610" s="134">
        <v>1667.4431643713101</v>
      </c>
      <c r="G610" s="134">
        <v>66.220966726046896</v>
      </c>
      <c r="H610" s="134">
        <v>0</v>
      </c>
      <c r="I610" s="134">
        <v>-6.7199315199413396</v>
      </c>
      <c r="J610" s="134">
        <v>0.43588566784925081</v>
      </c>
      <c r="K610" s="134">
        <v>1.374347510728688</v>
      </c>
      <c r="L610" s="134">
        <v>2.3344002644475061</v>
      </c>
    </row>
    <row r="611" spans="1:12" customFormat="1" x14ac:dyDescent="0.25">
      <c r="A611" s="88">
        <v>608</v>
      </c>
      <c r="B611" s="88">
        <v>14</v>
      </c>
      <c r="C611" s="88"/>
      <c r="D611" s="88"/>
      <c r="E611" s="134">
        <v>1</v>
      </c>
      <c r="F611" s="134">
        <v>1667.4431643713101</v>
      </c>
      <c r="G611" s="134">
        <v>66.295471450865904</v>
      </c>
      <c r="H611" s="134">
        <v>0</v>
      </c>
      <c r="I611" s="134">
        <v>-6.7199315199413396</v>
      </c>
      <c r="J611" s="134">
        <v>0.43175846572842003</v>
      </c>
      <c r="K611" s="134">
        <v>1.361334442441708</v>
      </c>
      <c r="L611" s="134">
        <v>2.2496593472138469</v>
      </c>
    </row>
    <row r="612" spans="1:12" customFormat="1" x14ac:dyDescent="0.25">
      <c r="A612" s="88">
        <v>609</v>
      </c>
      <c r="B612" s="88">
        <v>14</v>
      </c>
      <c r="C612" s="88"/>
      <c r="D612" s="88"/>
      <c r="E612" s="134">
        <v>1</v>
      </c>
      <c r="F612" s="134">
        <v>1667.4431643713101</v>
      </c>
      <c r="G612" s="134">
        <v>66.370662042906901</v>
      </c>
      <c r="H612" s="134">
        <v>0</v>
      </c>
      <c r="I612" s="134">
        <v>-6.7199315199413396</v>
      </c>
      <c r="J612" s="134">
        <v>0.30645280616440879</v>
      </c>
      <c r="K612" s="134">
        <v>0.96624569783638103</v>
      </c>
      <c r="L612" s="134">
        <v>-0.35953681503967438</v>
      </c>
    </row>
    <row r="613" spans="1:12" customFormat="1" x14ac:dyDescent="0.25">
      <c r="A613" s="88">
        <v>610</v>
      </c>
      <c r="B613" s="88">
        <v>12</v>
      </c>
      <c r="C613" s="88"/>
      <c r="D613" s="88"/>
      <c r="E613" s="134">
        <v>1</v>
      </c>
      <c r="F613" s="134">
        <v>1429.23699803255</v>
      </c>
      <c r="G613" s="134">
        <v>66.4471600205801</v>
      </c>
      <c r="H613" s="134">
        <v>0</v>
      </c>
      <c r="I613" s="134">
        <v>-6.7199315199413396</v>
      </c>
      <c r="J613" s="134">
        <v>0</v>
      </c>
      <c r="K613" s="134">
        <v>0</v>
      </c>
      <c r="L613" s="134">
        <v>-4.1086244901301621</v>
      </c>
    </row>
    <row r="614" spans="1:12" customFormat="1" x14ac:dyDescent="0.25">
      <c r="A614" s="88">
        <v>611</v>
      </c>
      <c r="B614" s="88">
        <v>8</v>
      </c>
      <c r="C614" s="88"/>
      <c r="D614" s="88"/>
      <c r="E614" s="134">
        <v>1</v>
      </c>
      <c r="F614" s="134">
        <v>952.82466535503397</v>
      </c>
      <c r="G614" s="134">
        <v>66.507564145936499</v>
      </c>
      <c r="H614" s="134">
        <v>0</v>
      </c>
      <c r="I614" s="134">
        <v>-6.7199315199413396</v>
      </c>
      <c r="J614" s="134">
        <v>0</v>
      </c>
      <c r="K614" s="134">
        <v>0</v>
      </c>
      <c r="L614" s="134">
        <v>-3.4900170947969462</v>
      </c>
    </row>
    <row r="615" spans="1:12" customFormat="1" x14ac:dyDescent="0.25">
      <c r="A615" s="88">
        <v>612</v>
      </c>
      <c r="B615" s="88">
        <v>4</v>
      </c>
      <c r="C615" s="88"/>
      <c r="D615" s="88"/>
      <c r="E615" s="134">
        <v>1</v>
      </c>
      <c r="F615" s="134">
        <v>800</v>
      </c>
      <c r="G615" s="134">
        <v>66.554074077815002</v>
      </c>
      <c r="H615" s="134">
        <v>0</v>
      </c>
      <c r="I615" s="134">
        <v>-6.7199315199413396</v>
      </c>
      <c r="J615" s="134">
        <v>7.6001084458035995E-2</v>
      </c>
      <c r="K615" s="134">
        <v>0.2396314192961875</v>
      </c>
      <c r="L615" s="134">
        <v>-2.033502805292013</v>
      </c>
    </row>
    <row r="616" spans="1:12" customFormat="1" x14ac:dyDescent="0.25">
      <c r="A616" s="88">
        <v>613</v>
      </c>
      <c r="B616" s="88">
        <v>0</v>
      </c>
      <c r="C616" s="88"/>
      <c r="D616" s="88"/>
      <c r="E616" s="134">
        <v>0</v>
      </c>
      <c r="F616" s="134">
        <v>0</v>
      </c>
      <c r="G616" s="134">
        <v>66.599898142471503</v>
      </c>
      <c r="H616" s="134">
        <v>0</v>
      </c>
      <c r="I616" s="134">
        <v>-6.7199315199413396</v>
      </c>
      <c r="J616" s="134">
        <v>7.5996984973741119E-2</v>
      </c>
      <c r="K616" s="134">
        <v>0.23961849362220569</v>
      </c>
      <c r="L616" s="134">
        <v>4.1887902047863898E-2</v>
      </c>
    </row>
    <row r="617" spans="1:12" customFormat="1" x14ac:dyDescent="0.25">
      <c r="A617" s="88">
        <v>614</v>
      </c>
      <c r="B617" s="88">
        <v>0</v>
      </c>
      <c r="C617" s="88"/>
      <c r="D617" s="88"/>
      <c r="E617" s="134">
        <v>0</v>
      </c>
      <c r="F617" s="134">
        <v>0</v>
      </c>
      <c r="G617" s="134">
        <v>66.645722207128003</v>
      </c>
      <c r="H617" s="134">
        <v>0</v>
      </c>
      <c r="I617" s="134">
        <v>-6.7199315199413396</v>
      </c>
      <c r="J617" s="134">
        <v>7.5992415866009563E-2</v>
      </c>
      <c r="K617" s="134">
        <v>0.23960408722552809</v>
      </c>
      <c r="L617" s="134">
        <v>4.1887902047863898E-2</v>
      </c>
    </row>
    <row r="618" spans="1:12" customFormat="1" x14ac:dyDescent="0.25">
      <c r="A618" s="88">
        <v>615</v>
      </c>
      <c r="B618" s="88">
        <v>0</v>
      </c>
      <c r="C618" s="88"/>
      <c r="D618" s="88"/>
      <c r="E618" s="134">
        <v>0</v>
      </c>
      <c r="F618" s="134">
        <v>0</v>
      </c>
      <c r="G618" s="134">
        <v>66.691546271784503</v>
      </c>
      <c r="H618" s="134">
        <v>0</v>
      </c>
      <c r="I618" s="134">
        <v>-6.7199315199413396</v>
      </c>
      <c r="J618" s="134">
        <v>7.5988714127251292E-2</v>
      </c>
      <c r="K618" s="134">
        <v>0.23959241564322331</v>
      </c>
      <c r="L618" s="134">
        <v>0.32209693722190308</v>
      </c>
    </row>
    <row r="619" spans="1:12" customFormat="1" x14ac:dyDescent="0.25">
      <c r="A619" s="88">
        <v>616</v>
      </c>
      <c r="B619" s="88">
        <v>0</v>
      </c>
      <c r="C619" s="88"/>
      <c r="D619" s="88"/>
      <c r="E619" s="134">
        <v>0</v>
      </c>
      <c r="F619" s="134">
        <v>0</v>
      </c>
      <c r="G619" s="134">
        <v>66.737370336441103</v>
      </c>
      <c r="H619" s="134">
        <v>0</v>
      </c>
      <c r="I619" s="134">
        <v>-3.1029485636939911</v>
      </c>
      <c r="J619" s="134">
        <v>0</v>
      </c>
      <c r="K619" s="134">
        <v>0</v>
      </c>
      <c r="L619" s="134">
        <v>0.28020903517403922</v>
      </c>
    </row>
    <row r="620" spans="1:12" customFormat="1" x14ac:dyDescent="0.25">
      <c r="A620" s="88">
        <v>617</v>
      </c>
      <c r="B620" s="88">
        <v>0</v>
      </c>
      <c r="C620" s="88"/>
      <c r="D620" s="88"/>
      <c r="E620" s="134">
        <v>0</v>
      </c>
      <c r="F620" s="134">
        <v>0</v>
      </c>
      <c r="G620" s="134">
        <v>66.783194401097603</v>
      </c>
      <c r="H620" s="134">
        <v>0</v>
      </c>
      <c r="I620" s="134">
        <v>-3.1029485636939911</v>
      </c>
      <c r="J620" s="134">
        <v>0</v>
      </c>
      <c r="K620" s="134">
        <v>0</v>
      </c>
      <c r="L620" s="134">
        <v>0</v>
      </c>
    </row>
    <row r="621" spans="1:12" customFormat="1" x14ac:dyDescent="0.25">
      <c r="A621" s="88">
        <v>618</v>
      </c>
      <c r="B621" s="88">
        <v>0</v>
      </c>
      <c r="C621" s="88"/>
      <c r="D621" s="88"/>
      <c r="E621" s="134">
        <v>0</v>
      </c>
      <c r="F621" s="134">
        <v>0</v>
      </c>
      <c r="G621" s="134">
        <v>66.829018465754103</v>
      </c>
      <c r="H621" s="134">
        <v>0</v>
      </c>
      <c r="I621" s="134">
        <v>-3.1029485636939911</v>
      </c>
      <c r="J621" s="134">
        <v>0</v>
      </c>
      <c r="K621" s="134">
        <v>0</v>
      </c>
      <c r="L621" s="134">
        <v>0</v>
      </c>
    </row>
    <row r="622" spans="1:12" customFormat="1" x14ac:dyDescent="0.25">
      <c r="A622" s="88">
        <v>619</v>
      </c>
      <c r="B622" s="88">
        <v>0</v>
      </c>
      <c r="C622" s="88"/>
      <c r="D622" s="88"/>
      <c r="E622" s="134">
        <v>0</v>
      </c>
      <c r="F622" s="134">
        <v>0</v>
      </c>
      <c r="G622" s="134">
        <v>66.874842530410703</v>
      </c>
      <c r="H622" s="134">
        <v>0</v>
      </c>
      <c r="I622" s="134">
        <v>-3.1029485636939911</v>
      </c>
      <c r="J622" s="134">
        <v>0</v>
      </c>
      <c r="K622" s="134">
        <v>0</v>
      </c>
      <c r="L622" s="134">
        <v>0</v>
      </c>
    </row>
    <row r="623" spans="1:12" customFormat="1" x14ac:dyDescent="0.25">
      <c r="A623" s="88">
        <v>620</v>
      </c>
      <c r="B623" s="88">
        <v>0</v>
      </c>
      <c r="C623" s="88"/>
      <c r="D623" s="88"/>
      <c r="E623" s="134">
        <v>0</v>
      </c>
      <c r="F623" s="134">
        <v>0</v>
      </c>
      <c r="G623" s="134">
        <v>66.920666595067203</v>
      </c>
      <c r="H623" s="134">
        <v>0</v>
      </c>
      <c r="I623" s="134">
        <v>-3.1029485636939911</v>
      </c>
      <c r="J623" s="134">
        <v>0</v>
      </c>
      <c r="K623" s="134">
        <v>0</v>
      </c>
      <c r="L623" s="134">
        <v>0</v>
      </c>
    </row>
    <row r="624" spans="1:12" customFormat="1" x14ac:dyDescent="0.25">
      <c r="A624" s="88">
        <v>621</v>
      </c>
      <c r="B624" s="88">
        <v>0</v>
      </c>
      <c r="C624" s="88"/>
      <c r="D624" s="88"/>
      <c r="E624" s="134">
        <v>0</v>
      </c>
      <c r="F624" s="134">
        <v>0</v>
      </c>
      <c r="G624" s="134">
        <v>66.966490659723704</v>
      </c>
      <c r="H624" s="134">
        <v>0</v>
      </c>
      <c r="I624" s="134">
        <v>-3.1029485636939911</v>
      </c>
      <c r="J624" s="134">
        <v>0</v>
      </c>
      <c r="K624" s="134">
        <v>0</v>
      </c>
      <c r="L624" s="134">
        <v>0</v>
      </c>
    </row>
    <row r="625" spans="1:12" customFormat="1" x14ac:dyDescent="0.25">
      <c r="A625" s="88">
        <v>622</v>
      </c>
      <c r="B625" s="88">
        <v>0</v>
      </c>
      <c r="C625" s="88"/>
      <c r="D625" s="88"/>
      <c r="E625" s="134">
        <v>0</v>
      </c>
      <c r="F625" s="134">
        <v>0</v>
      </c>
      <c r="G625" s="134">
        <v>67.012314724380204</v>
      </c>
      <c r="H625" s="134">
        <v>0</v>
      </c>
      <c r="I625" s="134">
        <v>-3.1029485636939911</v>
      </c>
      <c r="J625" s="134">
        <v>0</v>
      </c>
      <c r="K625" s="134">
        <v>0</v>
      </c>
      <c r="L625" s="134">
        <v>0</v>
      </c>
    </row>
    <row r="626" spans="1:12" customFormat="1" x14ac:dyDescent="0.25">
      <c r="A626" s="88">
        <v>623</v>
      </c>
      <c r="B626" s="88">
        <v>0</v>
      </c>
      <c r="C626" s="88"/>
      <c r="D626" s="88"/>
      <c r="E626" s="134">
        <v>0</v>
      </c>
      <c r="F626" s="134">
        <v>0</v>
      </c>
      <c r="G626" s="134">
        <v>67.058138789036803</v>
      </c>
      <c r="H626" s="134">
        <v>0</v>
      </c>
      <c r="I626" s="134">
        <v>-3.1029485636939911</v>
      </c>
      <c r="J626" s="134">
        <v>0</v>
      </c>
      <c r="K626" s="134">
        <v>0</v>
      </c>
      <c r="L626" s="134">
        <v>0</v>
      </c>
    </row>
    <row r="627" spans="1:12" customFormat="1" x14ac:dyDescent="0.25">
      <c r="A627" s="88">
        <v>624</v>
      </c>
      <c r="B627" s="88">
        <v>0</v>
      </c>
      <c r="C627" s="88"/>
      <c r="D627" s="88"/>
      <c r="E627" s="134">
        <v>0</v>
      </c>
      <c r="F627" s="134">
        <v>0</v>
      </c>
      <c r="G627" s="134">
        <v>67.103962853693304</v>
      </c>
      <c r="H627" s="134">
        <v>0</v>
      </c>
      <c r="I627" s="134">
        <v>-3.1029485636939911</v>
      </c>
      <c r="J627" s="134">
        <v>0</v>
      </c>
      <c r="K627" s="134">
        <v>0</v>
      </c>
      <c r="L627" s="134">
        <v>0</v>
      </c>
    </row>
    <row r="628" spans="1:12" customFormat="1" x14ac:dyDescent="0.25">
      <c r="A628" s="88">
        <v>625</v>
      </c>
      <c r="B628" s="88">
        <v>0</v>
      </c>
      <c r="C628" s="88"/>
      <c r="D628" s="88"/>
      <c r="E628" s="134">
        <v>0</v>
      </c>
      <c r="F628" s="134">
        <v>0</v>
      </c>
      <c r="G628" s="134">
        <v>67.149786918349804</v>
      </c>
      <c r="H628" s="134">
        <v>0</v>
      </c>
      <c r="I628" s="134">
        <v>-3.1029485636939911</v>
      </c>
      <c r="J628" s="134">
        <v>0</v>
      </c>
      <c r="K628" s="134">
        <v>0</v>
      </c>
      <c r="L628" s="134">
        <v>0</v>
      </c>
    </row>
    <row r="629" spans="1:12" customFormat="1" x14ac:dyDescent="0.25">
      <c r="A629" s="88">
        <v>626</v>
      </c>
      <c r="B629" s="88">
        <v>0</v>
      </c>
      <c r="C629" s="88"/>
      <c r="D629" s="88"/>
      <c r="E629" s="134">
        <v>0</v>
      </c>
      <c r="F629" s="134">
        <v>0</v>
      </c>
      <c r="G629" s="134">
        <v>67.195610983006404</v>
      </c>
      <c r="H629" s="134">
        <v>0</v>
      </c>
      <c r="I629" s="134">
        <v>-3.1029485636939911</v>
      </c>
      <c r="J629" s="134">
        <v>0</v>
      </c>
      <c r="K629" s="134">
        <v>0</v>
      </c>
      <c r="L629" s="134">
        <v>0</v>
      </c>
    </row>
    <row r="630" spans="1:12" customFormat="1" x14ac:dyDescent="0.25">
      <c r="A630" s="88">
        <v>627</v>
      </c>
      <c r="B630" s="88">
        <v>0</v>
      </c>
      <c r="C630" s="88"/>
      <c r="D630" s="88"/>
      <c r="E630" s="134">
        <v>0</v>
      </c>
      <c r="F630" s="134">
        <v>0</v>
      </c>
      <c r="G630" s="134">
        <v>67.241435047662904</v>
      </c>
      <c r="H630" s="134">
        <v>0</v>
      </c>
      <c r="I630" s="134">
        <v>-3.1029485636939911</v>
      </c>
      <c r="J630" s="134">
        <v>0</v>
      </c>
      <c r="K630" s="134">
        <v>0</v>
      </c>
      <c r="L630" s="134">
        <v>0</v>
      </c>
    </row>
    <row r="631" spans="1:12" customFormat="1" x14ac:dyDescent="0.25">
      <c r="A631" s="88">
        <v>628</v>
      </c>
      <c r="B631" s="88">
        <v>0</v>
      </c>
      <c r="C631" s="88"/>
      <c r="D631" s="88"/>
      <c r="E631" s="134">
        <v>0</v>
      </c>
      <c r="F631" s="134">
        <v>0</v>
      </c>
      <c r="G631" s="134">
        <v>67.287259112319404</v>
      </c>
      <c r="H631" s="134">
        <v>0</v>
      </c>
      <c r="I631" s="134">
        <v>-3.1029485636939911</v>
      </c>
      <c r="J631" s="134">
        <v>0</v>
      </c>
      <c r="K631" s="134">
        <v>0</v>
      </c>
      <c r="L631" s="134">
        <v>0</v>
      </c>
    </row>
    <row r="632" spans="1:12" customFormat="1" x14ac:dyDescent="0.25">
      <c r="A632" s="88">
        <v>629</v>
      </c>
      <c r="B632" s="88">
        <v>0</v>
      </c>
      <c r="C632" s="88"/>
      <c r="D632" s="88"/>
      <c r="E632" s="134">
        <v>0</v>
      </c>
      <c r="F632" s="134">
        <v>0</v>
      </c>
      <c r="G632" s="134">
        <v>67.333083176975904</v>
      </c>
      <c r="H632" s="134">
        <v>0</v>
      </c>
      <c r="I632" s="134">
        <v>-3.1029485636939911</v>
      </c>
      <c r="J632" s="134">
        <v>0</v>
      </c>
      <c r="K632" s="134">
        <v>0</v>
      </c>
      <c r="L632" s="134">
        <v>0</v>
      </c>
    </row>
    <row r="633" spans="1:12" customFormat="1" x14ac:dyDescent="0.25">
      <c r="A633" s="88">
        <v>630</v>
      </c>
      <c r="B633" s="88">
        <v>0</v>
      </c>
      <c r="C633" s="88"/>
      <c r="D633" s="88"/>
      <c r="E633" s="134">
        <v>0</v>
      </c>
      <c r="F633" s="134">
        <v>0</v>
      </c>
      <c r="G633" s="134">
        <v>67.378907241632504</v>
      </c>
      <c r="H633" s="134">
        <v>0</v>
      </c>
      <c r="I633" s="134">
        <v>-3.1029485636939911</v>
      </c>
      <c r="J633" s="134">
        <v>0</v>
      </c>
      <c r="K633" s="134">
        <v>0</v>
      </c>
      <c r="L633" s="134">
        <v>0</v>
      </c>
    </row>
    <row r="634" spans="1:12" customFormat="1" x14ac:dyDescent="0.25">
      <c r="A634" s="88">
        <v>631</v>
      </c>
      <c r="B634" s="88">
        <v>0</v>
      </c>
      <c r="C634" s="88"/>
      <c r="D634" s="88"/>
      <c r="E634" s="134">
        <v>0</v>
      </c>
      <c r="F634" s="134">
        <v>0</v>
      </c>
      <c r="G634" s="134">
        <v>67.424731306289004</v>
      </c>
      <c r="H634" s="134">
        <v>0</v>
      </c>
      <c r="I634" s="134">
        <v>-3.1029485636939911</v>
      </c>
      <c r="J634" s="134">
        <v>0</v>
      </c>
      <c r="K634" s="134">
        <v>0</v>
      </c>
      <c r="L634" s="134">
        <v>0</v>
      </c>
    </row>
    <row r="635" spans="1:12" customFormat="1" x14ac:dyDescent="0.25">
      <c r="A635" s="88">
        <v>632</v>
      </c>
      <c r="B635" s="88">
        <v>0</v>
      </c>
      <c r="C635" s="88"/>
      <c r="D635" s="88"/>
      <c r="E635" s="134">
        <v>0</v>
      </c>
      <c r="F635" s="134">
        <v>0</v>
      </c>
      <c r="G635" s="134">
        <v>67.470555370945505</v>
      </c>
      <c r="H635" s="134">
        <v>0</v>
      </c>
      <c r="I635" s="134">
        <v>-3.1029485636939911</v>
      </c>
      <c r="J635" s="134">
        <v>0</v>
      </c>
      <c r="K635" s="134">
        <v>0</v>
      </c>
      <c r="L635" s="134">
        <v>0.28020903517403922</v>
      </c>
    </row>
    <row r="636" spans="1:12" customFormat="1" x14ac:dyDescent="0.25">
      <c r="A636" s="88">
        <v>633</v>
      </c>
      <c r="B636" s="88">
        <v>0</v>
      </c>
      <c r="C636" s="88"/>
      <c r="D636" s="88"/>
      <c r="E636" s="134">
        <v>0</v>
      </c>
      <c r="F636" s="134">
        <v>0</v>
      </c>
      <c r="G636" s="134">
        <v>67.516379435602104</v>
      </c>
      <c r="H636" s="134">
        <v>0</v>
      </c>
      <c r="I636" s="134">
        <v>-6.7199315199413396</v>
      </c>
      <c r="J636" s="134">
        <v>7.5927685461600988E-2</v>
      </c>
      <c r="K636" s="134">
        <v>0.23939999226042791</v>
      </c>
      <c r="L636" s="134">
        <v>0.32209693722190308</v>
      </c>
    </row>
    <row r="637" spans="1:12" customFormat="1" x14ac:dyDescent="0.25">
      <c r="A637" s="88">
        <v>634</v>
      </c>
      <c r="B637" s="88">
        <v>0</v>
      </c>
      <c r="C637" s="88"/>
      <c r="D637" s="88"/>
      <c r="E637" s="134">
        <v>1</v>
      </c>
      <c r="F637" s="134">
        <v>0</v>
      </c>
      <c r="G637" s="134">
        <v>67.562203500258605</v>
      </c>
      <c r="H637" s="134">
        <v>0</v>
      </c>
      <c r="I637" s="134">
        <v>-6.7199315199413396</v>
      </c>
      <c r="J637" s="134">
        <v>7.5925736592066126E-2</v>
      </c>
      <c r="K637" s="134">
        <v>0.23939384747478451</v>
      </c>
      <c r="L637" s="134">
        <v>4.1887902047863898E-2</v>
      </c>
    </row>
    <row r="638" spans="1:12" customFormat="1" x14ac:dyDescent="0.25">
      <c r="A638" s="88">
        <v>635</v>
      </c>
      <c r="B638" s="88">
        <v>1</v>
      </c>
      <c r="C638" s="88"/>
      <c r="D638" s="88"/>
      <c r="E638" s="134">
        <v>1</v>
      </c>
      <c r="F638" s="134">
        <v>800</v>
      </c>
      <c r="G638" s="134">
        <v>67.608027564915105</v>
      </c>
      <c r="H638" s="134">
        <v>0</v>
      </c>
      <c r="I638" s="134">
        <v>-6.7199315199413396</v>
      </c>
      <c r="J638" s="134">
        <v>7.5920688600888478E-2</v>
      </c>
      <c r="K638" s="134">
        <v>0.2393779311586014</v>
      </c>
      <c r="L638" s="134">
        <v>0.32541316830615979</v>
      </c>
    </row>
    <row r="639" spans="1:12" customFormat="1" x14ac:dyDescent="0.25">
      <c r="A639" s="88">
        <v>636</v>
      </c>
      <c r="B639" s="88">
        <v>3</v>
      </c>
      <c r="C639" s="88"/>
      <c r="D639" s="88"/>
      <c r="E639" s="134">
        <v>1</v>
      </c>
      <c r="F639" s="134">
        <v>800</v>
      </c>
      <c r="G639" s="134">
        <v>67.653851629571605</v>
      </c>
      <c r="H639" s="134">
        <v>0</v>
      </c>
      <c r="I639" s="134">
        <v>-6.7199315199413396</v>
      </c>
      <c r="J639" s="134">
        <v>7.5917795351767001E-2</v>
      </c>
      <c r="K639" s="134">
        <v>0.23936880874412139</v>
      </c>
      <c r="L639" s="134">
        <v>1.6832730676871119</v>
      </c>
    </row>
    <row r="640" spans="1:12" customFormat="1" x14ac:dyDescent="0.25">
      <c r="A640" s="88">
        <v>637</v>
      </c>
      <c r="B640" s="88">
        <v>7</v>
      </c>
      <c r="C640" s="88"/>
      <c r="D640" s="88"/>
      <c r="E640" s="134">
        <v>1</v>
      </c>
      <c r="F640" s="134">
        <v>833.72158218565505</v>
      </c>
      <c r="G640" s="134">
        <v>67.700794252206194</v>
      </c>
      <c r="H640" s="134">
        <v>0</v>
      </c>
      <c r="I640" s="134">
        <v>-6.7199315199413396</v>
      </c>
      <c r="J640" s="134">
        <v>0.39618587665910798</v>
      </c>
      <c r="K640" s="134">
        <v>1.2491740691061679</v>
      </c>
      <c r="L640" s="134">
        <v>4.5577371897103207</v>
      </c>
    </row>
    <row r="641" spans="1:12" customFormat="1" x14ac:dyDescent="0.25">
      <c r="A641" s="88">
        <v>638</v>
      </c>
      <c r="B641" s="88">
        <v>10</v>
      </c>
      <c r="C641" s="88"/>
      <c r="D641" s="88"/>
      <c r="E641" s="134">
        <v>1</v>
      </c>
      <c r="F641" s="134">
        <v>1191.0308316937901</v>
      </c>
      <c r="G641" s="134">
        <v>67.783672126555999</v>
      </c>
      <c r="H641" s="134">
        <v>0</v>
      </c>
      <c r="I641" s="134">
        <v>-6.7199315199413396</v>
      </c>
      <c r="J641" s="134">
        <v>0.48153777662196401</v>
      </c>
      <c r="K641" s="134">
        <v>1.518288609689052</v>
      </c>
      <c r="L641" s="134">
        <v>5.1362603029455203</v>
      </c>
    </row>
    <row r="642" spans="1:12" customFormat="1" x14ac:dyDescent="0.25">
      <c r="A642" s="88">
        <v>639</v>
      </c>
      <c r="B642" s="88">
        <v>13</v>
      </c>
      <c r="C642" s="88"/>
      <c r="D642" s="88"/>
      <c r="E642" s="134">
        <v>1</v>
      </c>
      <c r="F642" s="134">
        <v>1548.3400812019299</v>
      </c>
      <c r="G642" s="134">
        <v>67.856976156654298</v>
      </c>
      <c r="H642" s="134">
        <v>0</v>
      </c>
      <c r="I642" s="134">
        <v>-6.7199315199413396</v>
      </c>
      <c r="J642" s="134">
        <v>0.70769263929587389</v>
      </c>
      <c r="K642" s="134">
        <v>2.23135489169989</v>
      </c>
      <c r="L642" s="134">
        <v>8.4031252668860272</v>
      </c>
    </row>
    <row r="643" spans="1:12" customFormat="1" x14ac:dyDescent="0.25">
      <c r="A643" s="88">
        <v>640</v>
      </c>
      <c r="B643" s="88">
        <v>16</v>
      </c>
      <c r="C643" s="88"/>
      <c r="D643" s="88"/>
      <c r="E643" s="134">
        <v>2</v>
      </c>
      <c r="F643" s="134">
        <v>985.78894537555402</v>
      </c>
      <c r="G643" s="134">
        <v>67.916191174912498</v>
      </c>
      <c r="H643" s="134">
        <v>0</v>
      </c>
      <c r="I643" s="134">
        <v>-6.7199315199413396</v>
      </c>
      <c r="J643" s="134">
        <v>0.33242690902772609</v>
      </c>
      <c r="K643" s="134">
        <v>1.04814204416442</v>
      </c>
      <c r="L643" s="134">
        <v>2.8850473171225608</v>
      </c>
    </row>
    <row r="644" spans="1:12" customFormat="1" x14ac:dyDescent="0.25">
      <c r="A644" s="88">
        <v>641</v>
      </c>
      <c r="B644" s="88">
        <v>15</v>
      </c>
      <c r="C644" s="88"/>
      <c r="D644" s="88"/>
      <c r="E644" s="134">
        <v>2</v>
      </c>
      <c r="F644" s="134">
        <v>924.17713628958199</v>
      </c>
      <c r="G644" s="134">
        <v>67.966583888277398</v>
      </c>
      <c r="H644" s="134">
        <v>0</v>
      </c>
      <c r="I644" s="134">
        <v>-6.7199315199413396</v>
      </c>
      <c r="J644" s="134">
        <v>0.22888475143075129</v>
      </c>
      <c r="K644" s="134">
        <v>0.72167362126115875</v>
      </c>
      <c r="L644" s="134">
        <v>1.07684353348386</v>
      </c>
    </row>
    <row r="645" spans="1:12" customFormat="1" x14ac:dyDescent="0.25">
      <c r="A645" s="88">
        <v>642</v>
      </c>
      <c r="B645" s="88">
        <v>17</v>
      </c>
      <c r="C645" s="88"/>
      <c r="D645" s="88"/>
      <c r="E645" s="134">
        <v>2</v>
      </c>
      <c r="F645" s="134">
        <v>1047.4007544615299</v>
      </c>
      <c r="G645" s="134">
        <v>68.025443199987905</v>
      </c>
      <c r="H645" s="134">
        <v>0</v>
      </c>
      <c r="I645" s="134">
        <v>-6.7199315199413396</v>
      </c>
      <c r="J645" s="134">
        <v>0.61238151711268418</v>
      </c>
      <c r="K645" s="134">
        <v>1.930838923456293</v>
      </c>
      <c r="L645" s="134">
        <v>8.0866061689919704</v>
      </c>
    </row>
    <row r="646" spans="1:12" customFormat="1" x14ac:dyDescent="0.25">
      <c r="A646" s="88">
        <v>643</v>
      </c>
      <c r="B646" s="88">
        <v>20</v>
      </c>
      <c r="C646" s="88"/>
      <c r="D646" s="88"/>
      <c r="E646" s="134">
        <v>2</v>
      </c>
      <c r="F646" s="134">
        <v>1232.2361817194401</v>
      </c>
      <c r="G646" s="134">
        <v>68.110974813607996</v>
      </c>
      <c r="H646" s="134">
        <v>0</v>
      </c>
      <c r="I646" s="134">
        <v>-6.7199315199413396</v>
      </c>
      <c r="J646" s="134">
        <v>0.86649091024200264</v>
      </c>
      <c r="K646" s="134">
        <v>2.732045839993035</v>
      </c>
      <c r="L646" s="134">
        <v>12.49017610278031</v>
      </c>
    </row>
    <row r="647" spans="1:12" customFormat="1" x14ac:dyDescent="0.25">
      <c r="A647" s="88">
        <v>644</v>
      </c>
      <c r="B647" s="88">
        <v>24</v>
      </c>
      <c r="C647" s="88"/>
      <c r="D647" s="88"/>
      <c r="E647" s="134">
        <v>2</v>
      </c>
      <c r="F647" s="134">
        <v>1478.68341806333</v>
      </c>
      <c r="G647" s="134">
        <v>68.1849600422983</v>
      </c>
      <c r="H647" s="134">
        <v>0</v>
      </c>
      <c r="I647" s="134">
        <v>-6.7199315199413396</v>
      </c>
      <c r="J647" s="134">
        <v>0.84836938710796406</v>
      </c>
      <c r="K647" s="134">
        <v>2.6749086775514108</v>
      </c>
      <c r="L647" s="134">
        <v>11.45865958896602</v>
      </c>
    </row>
    <row r="648" spans="1:12" customFormat="1" x14ac:dyDescent="0.25">
      <c r="A648" s="88">
        <v>645</v>
      </c>
      <c r="B648" s="88">
        <v>26</v>
      </c>
      <c r="C648" s="88"/>
      <c r="D648" s="88"/>
      <c r="E648" s="134">
        <v>2</v>
      </c>
      <c r="F648" s="134">
        <v>1601.90703623527</v>
      </c>
      <c r="G648" s="134">
        <v>68.2585402096921</v>
      </c>
      <c r="H648" s="134">
        <v>0</v>
      </c>
      <c r="I648" s="134">
        <v>-6.7199315199413396</v>
      </c>
      <c r="J648" s="134">
        <v>0.98570060673052107</v>
      </c>
      <c r="K648" s="134">
        <v>3.107914013021333</v>
      </c>
      <c r="L648" s="134">
        <v>13.77619201286374</v>
      </c>
    </row>
    <row r="649" spans="1:12" customFormat="1" x14ac:dyDescent="0.25">
      <c r="A649" s="88">
        <v>646</v>
      </c>
      <c r="B649" s="88">
        <v>30</v>
      </c>
      <c r="C649" s="88"/>
      <c r="D649" s="88"/>
      <c r="E649" s="134">
        <v>3</v>
      </c>
      <c r="F649" s="134">
        <v>1156.6930400057499</v>
      </c>
      <c r="G649" s="134">
        <v>68.331663663199905</v>
      </c>
      <c r="H649" s="134">
        <v>0</v>
      </c>
      <c r="I649" s="134">
        <v>-6.7199315199413396</v>
      </c>
      <c r="J649" s="134">
        <v>1.073883536030291</v>
      </c>
      <c r="K649" s="134">
        <v>3.3859547891035078</v>
      </c>
      <c r="L649" s="134">
        <v>14.607487091496081</v>
      </c>
    </row>
    <row r="650" spans="1:12" customFormat="1" x14ac:dyDescent="0.25">
      <c r="A650" s="88">
        <v>647</v>
      </c>
      <c r="B650" s="88">
        <v>31</v>
      </c>
      <c r="C650" s="88"/>
      <c r="D650" s="88"/>
      <c r="E650" s="134">
        <v>3</v>
      </c>
      <c r="F650" s="134">
        <v>1195.2494746726099</v>
      </c>
      <c r="G650" s="134">
        <v>68.414541537549596</v>
      </c>
      <c r="H650" s="134">
        <v>0</v>
      </c>
      <c r="I650" s="134">
        <v>-6.7199315199413396</v>
      </c>
      <c r="J650" s="134">
        <v>0.7054786524600738</v>
      </c>
      <c r="K650" s="134">
        <v>2.2243741912066128</v>
      </c>
      <c r="L650" s="134">
        <v>6.7865742844073047</v>
      </c>
    </row>
    <row r="651" spans="1:12" customFormat="1" x14ac:dyDescent="0.25">
      <c r="A651" s="88">
        <v>648</v>
      </c>
      <c r="B651" s="88">
        <v>32</v>
      </c>
      <c r="C651" s="88"/>
      <c r="D651" s="88"/>
      <c r="E651" s="134">
        <v>3</v>
      </c>
      <c r="F651" s="134">
        <v>1233.80590933947</v>
      </c>
      <c r="G651" s="134">
        <v>68.500826811115402</v>
      </c>
      <c r="H651" s="134">
        <v>0</v>
      </c>
      <c r="I651" s="134">
        <v>-6.7199315199413396</v>
      </c>
      <c r="J651" s="134">
        <v>0.56299167560743679</v>
      </c>
      <c r="K651" s="134">
        <v>1.775112753190248</v>
      </c>
      <c r="L651" s="134">
        <v>3.5020387008015512</v>
      </c>
    </row>
    <row r="652" spans="1:12" customFormat="1" x14ac:dyDescent="0.25">
      <c r="A652" s="88">
        <v>649</v>
      </c>
      <c r="B652" s="88">
        <v>31</v>
      </c>
      <c r="C652" s="88"/>
      <c r="D652" s="88"/>
      <c r="E652" s="134">
        <v>3</v>
      </c>
      <c r="F652" s="134">
        <v>1195.2494746726099</v>
      </c>
      <c r="G652" s="134">
        <v>68.584390552687097</v>
      </c>
      <c r="H652" s="134">
        <v>0</v>
      </c>
      <c r="I652" s="134">
        <v>-6.7199315199413396</v>
      </c>
      <c r="J652" s="134">
        <v>0.33975249040992639</v>
      </c>
      <c r="K652" s="134">
        <v>1.0712396022624979</v>
      </c>
      <c r="L652" s="134">
        <v>-0.86731111302814945</v>
      </c>
    </row>
    <row r="653" spans="1:12" customFormat="1" x14ac:dyDescent="0.25">
      <c r="A653" s="88">
        <v>650</v>
      </c>
      <c r="B653" s="88">
        <v>31</v>
      </c>
      <c r="C653" s="88"/>
      <c r="D653" s="88"/>
      <c r="E653" s="134">
        <v>3</v>
      </c>
      <c r="F653" s="134">
        <v>1195.2494746726099</v>
      </c>
      <c r="G653" s="134">
        <v>68.667268427036802</v>
      </c>
      <c r="H653" s="134">
        <v>0</v>
      </c>
      <c r="I653" s="134">
        <v>-6.7199315199413396</v>
      </c>
      <c r="J653" s="134">
        <v>0.58381176518913747</v>
      </c>
      <c r="K653" s="134">
        <v>1.840758495641351</v>
      </c>
      <c r="L653" s="134">
        <v>4.2603331030254168</v>
      </c>
    </row>
    <row r="654" spans="1:12" customFormat="1" x14ac:dyDescent="0.25">
      <c r="A654" s="88">
        <v>651</v>
      </c>
      <c r="B654" s="88">
        <v>31</v>
      </c>
      <c r="C654" s="88"/>
      <c r="D654" s="88"/>
      <c r="E654" s="134">
        <v>3</v>
      </c>
      <c r="F654" s="134">
        <v>1195.2494746726099</v>
      </c>
      <c r="G654" s="134">
        <v>68.750146301386593</v>
      </c>
      <c r="H654" s="134">
        <v>0</v>
      </c>
      <c r="I654" s="134">
        <v>-6.7199315199413396</v>
      </c>
      <c r="J654" s="134">
        <v>0.52826441775576038</v>
      </c>
      <c r="K654" s="134">
        <v>1.6656177091839131</v>
      </c>
      <c r="L654" s="134">
        <v>3.100724933475925</v>
      </c>
    </row>
    <row r="655" spans="1:12" customFormat="1" x14ac:dyDescent="0.25">
      <c r="A655" s="88">
        <v>652</v>
      </c>
      <c r="B655" s="88">
        <v>31</v>
      </c>
      <c r="C655" s="88"/>
      <c r="D655" s="88"/>
      <c r="E655" s="134">
        <v>3</v>
      </c>
      <c r="F655" s="134">
        <v>1195.2494746726099</v>
      </c>
      <c r="G655" s="134">
        <v>68.833024175736298</v>
      </c>
      <c r="H655" s="134">
        <v>0</v>
      </c>
      <c r="I655" s="134">
        <v>-6.7199315199413396</v>
      </c>
      <c r="J655" s="134">
        <v>0.54301988563899783</v>
      </c>
      <c r="K655" s="134">
        <v>1.71214169941976</v>
      </c>
      <c r="L655" s="134">
        <v>3.4101141279341598</v>
      </c>
    </row>
    <row r="656" spans="1:12" customFormat="1" x14ac:dyDescent="0.25">
      <c r="A656" s="88">
        <v>653</v>
      </c>
      <c r="B656" s="88">
        <v>31</v>
      </c>
      <c r="C656" s="88"/>
      <c r="D656" s="88"/>
      <c r="E656" s="134">
        <v>3</v>
      </c>
      <c r="F656" s="134">
        <v>1195.2494746726099</v>
      </c>
      <c r="G656" s="134">
        <v>68.915902050086004</v>
      </c>
      <c r="H656" s="134">
        <v>0</v>
      </c>
      <c r="I656" s="134">
        <v>-6.7199315199413396</v>
      </c>
      <c r="J656" s="134">
        <v>0.53903116054953792</v>
      </c>
      <c r="K656" s="134">
        <v>1.6995652492126929</v>
      </c>
      <c r="L656" s="134">
        <v>3.3273576447769009</v>
      </c>
    </row>
    <row r="657" spans="1:12" customFormat="1" x14ac:dyDescent="0.25">
      <c r="A657" s="88">
        <v>654</v>
      </c>
      <c r="B657" s="88">
        <v>31</v>
      </c>
      <c r="C657" s="88"/>
      <c r="D657" s="88"/>
      <c r="E657" s="134">
        <v>3</v>
      </c>
      <c r="F657" s="134">
        <v>1195.2494746726099</v>
      </c>
      <c r="G657" s="134">
        <v>68.998779924435794</v>
      </c>
      <c r="H657" s="134">
        <v>0</v>
      </c>
      <c r="I657" s="134">
        <v>-6.7199315199413396</v>
      </c>
      <c r="J657" s="134">
        <v>0.53978978979407322</v>
      </c>
      <c r="K657" s="134">
        <v>1.701957207220713</v>
      </c>
      <c r="L657" s="134">
        <v>3.3441286336172622</v>
      </c>
    </row>
    <row r="658" spans="1:12" customFormat="1" x14ac:dyDescent="0.25">
      <c r="A658" s="88">
        <v>655</v>
      </c>
      <c r="B658" s="88">
        <v>31</v>
      </c>
      <c r="C658" s="88"/>
      <c r="D658" s="88"/>
      <c r="E658" s="134">
        <v>3</v>
      </c>
      <c r="F658" s="134">
        <v>1195.2494746726099</v>
      </c>
      <c r="G658" s="134">
        <v>69.0816577987855</v>
      </c>
      <c r="H658" s="134">
        <v>0</v>
      </c>
      <c r="I658" s="134">
        <v>-6.7199315199413396</v>
      </c>
      <c r="J658" s="134">
        <v>0.54027517880021603</v>
      </c>
      <c r="K658" s="134">
        <v>1.703487638757081</v>
      </c>
      <c r="L658" s="134">
        <v>3.3549310972802329</v>
      </c>
    </row>
    <row r="659" spans="1:12" customFormat="1" x14ac:dyDescent="0.25">
      <c r="A659" s="88">
        <v>656</v>
      </c>
      <c r="B659" s="88">
        <v>31</v>
      </c>
      <c r="C659" s="88"/>
      <c r="D659" s="88"/>
      <c r="E659" s="134">
        <v>3</v>
      </c>
      <c r="F659" s="134">
        <v>1195.2494746726099</v>
      </c>
      <c r="G659" s="134">
        <v>69.164535673135205</v>
      </c>
      <c r="H659" s="134">
        <v>0</v>
      </c>
      <c r="I659" s="134">
        <v>-6.7199315199413396</v>
      </c>
      <c r="J659" s="134">
        <v>0.5371431982840642</v>
      </c>
      <c r="K659" s="134">
        <v>1.6936125041896539</v>
      </c>
      <c r="L659" s="134">
        <v>3.29008100738751</v>
      </c>
    </row>
    <row r="660" spans="1:12" customFormat="1" x14ac:dyDescent="0.25">
      <c r="A660" s="88">
        <v>657</v>
      </c>
      <c r="B660" s="88">
        <v>31</v>
      </c>
      <c r="C660" s="88"/>
      <c r="D660" s="88"/>
      <c r="E660" s="134">
        <v>3</v>
      </c>
      <c r="F660" s="134">
        <v>1195.2494746726099</v>
      </c>
      <c r="G660" s="134">
        <v>69.247413547484996</v>
      </c>
      <c r="H660" s="134">
        <v>0</v>
      </c>
      <c r="I660" s="134">
        <v>-6.7199315199413396</v>
      </c>
      <c r="J660" s="134">
        <v>0.54873768958490432</v>
      </c>
      <c r="K660" s="134">
        <v>1.730169935261203</v>
      </c>
      <c r="L660" s="134">
        <v>3.5338110032038141</v>
      </c>
    </row>
    <row r="661" spans="1:12" customFormat="1" x14ac:dyDescent="0.25">
      <c r="A661" s="88">
        <v>658</v>
      </c>
      <c r="B661" s="88">
        <v>31</v>
      </c>
      <c r="C661" s="88"/>
      <c r="D661" s="88"/>
      <c r="E661" s="134">
        <v>3</v>
      </c>
      <c r="F661" s="134">
        <v>1195.2494746726099</v>
      </c>
      <c r="G661" s="134">
        <v>69.330291421834701</v>
      </c>
      <c r="H661" s="134">
        <v>0</v>
      </c>
      <c r="I661" s="134">
        <v>-6.7199315199413396</v>
      </c>
      <c r="J661" s="134">
        <v>0.50497559643924095</v>
      </c>
      <c r="K661" s="134">
        <v>1.5921880555729271</v>
      </c>
      <c r="L661" s="134">
        <v>2.618877420191474</v>
      </c>
    </row>
    <row r="662" spans="1:12" customFormat="1" x14ac:dyDescent="0.25">
      <c r="A662" s="88">
        <v>659</v>
      </c>
      <c r="B662" s="88">
        <v>31</v>
      </c>
      <c r="C662" s="88"/>
      <c r="D662" s="88"/>
      <c r="E662" s="134">
        <v>3</v>
      </c>
      <c r="F662" s="134">
        <v>1195.2494746726099</v>
      </c>
      <c r="G662" s="134">
        <v>69.413169296184407</v>
      </c>
      <c r="H662" s="134">
        <v>0</v>
      </c>
      <c r="I662" s="134">
        <v>-6.7199315199413396</v>
      </c>
      <c r="J662" s="134">
        <v>0.66850051736601768</v>
      </c>
      <c r="K662" s="134">
        <v>2.1077821312550542</v>
      </c>
      <c r="L662" s="134">
        <v>6.031735382524797</v>
      </c>
    </row>
    <row r="663" spans="1:12" customFormat="1" x14ac:dyDescent="0.25">
      <c r="A663" s="88">
        <v>660</v>
      </c>
      <c r="B663" s="88">
        <v>32</v>
      </c>
      <c r="C663" s="88"/>
      <c r="D663" s="88"/>
      <c r="E663" s="134">
        <v>3</v>
      </c>
      <c r="F663" s="134">
        <v>1233.80590933947</v>
      </c>
      <c r="G663" s="134">
        <v>69.499454569750199</v>
      </c>
      <c r="H663" s="134">
        <v>0</v>
      </c>
      <c r="I663" s="134">
        <v>-6.7199315199413396</v>
      </c>
      <c r="J663" s="134">
        <v>0.69530697898449312</v>
      </c>
      <c r="K663" s="134">
        <v>2.1923029047381069</v>
      </c>
      <c r="L663" s="134">
        <v>6.2759943444334407</v>
      </c>
    </row>
    <row r="664" spans="1:12" customFormat="1" x14ac:dyDescent="0.25">
      <c r="A664" s="88">
        <v>661</v>
      </c>
      <c r="B664" s="88">
        <v>32</v>
      </c>
      <c r="C664" s="88"/>
      <c r="D664" s="88"/>
      <c r="E664" s="134">
        <v>3</v>
      </c>
      <c r="F664" s="134">
        <v>1233.80590933947</v>
      </c>
      <c r="G664" s="134">
        <v>69.585739843316006</v>
      </c>
      <c r="H664" s="134">
        <v>0</v>
      </c>
      <c r="I664" s="134">
        <v>-6.7199315199413396</v>
      </c>
      <c r="J664" s="134">
        <v>0.52653528539966477</v>
      </c>
      <c r="K664" s="134">
        <v>1.660165754865143</v>
      </c>
      <c r="L664" s="134">
        <v>2.7510527493008978</v>
      </c>
    </row>
    <row r="665" spans="1:12" customFormat="1" x14ac:dyDescent="0.25">
      <c r="A665" s="88">
        <v>662</v>
      </c>
      <c r="B665" s="88">
        <v>32</v>
      </c>
      <c r="C665" s="88"/>
      <c r="D665" s="88"/>
      <c r="E665" s="134">
        <v>3</v>
      </c>
      <c r="F665" s="134">
        <v>1233.80590933947</v>
      </c>
      <c r="G665" s="134">
        <v>69.672025116881898</v>
      </c>
      <c r="H665" s="134">
        <v>0</v>
      </c>
      <c r="I665" s="134">
        <v>-6.7199315199413396</v>
      </c>
      <c r="J665" s="134">
        <v>0.57146503332241227</v>
      </c>
      <c r="K665" s="134">
        <v>1.8018292500655659</v>
      </c>
      <c r="L665" s="134">
        <v>3.6943604560125278</v>
      </c>
    </row>
    <row r="666" spans="1:12" customFormat="1" x14ac:dyDescent="0.25">
      <c r="A666" s="88">
        <v>663</v>
      </c>
      <c r="B666" s="88">
        <v>32</v>
      </c>
      <c r="C666" s="88"/>
      <c r="D666" s="88"/>
      <c r="E666" s="134">
        <v>3</v>
      </c>
      <c r="F666" s="134">
        <v>1233.80590933947</v>
      </c>
      <c r="G666" s="134">
        <v>69.758310390447704</v>
      </c>
      <c r="H666" s="134">
        <v>0</v>
      </c>
      <c r="I666" s="134">
        <v>-6.7199315199413396</v>
      </c>
      <c r="J666" s="134">
        <v>0.55925492064223548</v>
      </c>
      <c r="K666" s="134">
        <v>1.763330764784969</v>
      </c>
      <c r="L666" s="134">
        <v>3.439600315681397</v>
      </c>
    </row>
    <row r="667" spans="1:12" customFormat="1" x14ac:dyDescent="0.25">
      <c r="A667" s="88">
        <v>664</v>
      </c>
      <c r="B667" s="88">
        <v>32</v>
      </c>
      <c r="C667" s="88"/>
      <c r="D667" s="88"/>
      <c r="E667" s="134">
        <v>3</v>
      </c>
      <c r="F667" s="134">
        <v>1233.80590933947</v>
      </c>
      <c r="G667" s="134">
        <v>69.844595664013497</v>
      </c>
      <c r="H667" s="134">
        <v>0</v>
      </c>
      <c r="I667" s="134">
        <v>-6.7199315199413396</v>
      </c>
      <c r="J667" s="134">
        <v>0.56254732162684506</v>
      </c>
      <c r="K667" s="134">
        <v>1.773711705089442</v>
      </c>
      <c r="L667" s="134">
        <v>3.5100889382076721</v>
      </c>
    </row>
    <row r="668" spans="1:12" customFormat="1" x14ac:dyDescent="0.25">
      <c r="A668" s="88">
        <v>665</v>
      </c>
      <c r="B668" s="88">
        <v>32</v>
      </c>
      <c r="C668" s="88"/>
      <c r="D668" s="88"/>
      <c r="E668" s="134">
        <v>3</v>
      </c>
      <c r="F668" s="134">
        <v>1233.80590933947</v>
      </c>
      <c r="G668" s="134">
        <v>69.930880937579303</v>
      </c>
      <c r="H668" s="134">
        <v>0</v>
      </c>
      <c r="I668" s="134">
        <v>-6.7199315199413396</v>
      </c>
      <c r="J668" s="134">
        <v>0.56095608803942265</v>
      </c>
      <c r="K668" s="134">
        <v>1.7686945455883001</v>
      </c>
      <c r="L668" s="134">
        <v>3.4775947641177378</v>
      </c>
    </row>
    <row r="669" spans="1:12" customFormat="1" x14ac:dyDescent="0.25">
      <c r="A669" s="88">
        <v>666</v>
      </c>
      <c r="B669" s="88">
        <v>32</v>
      </c>
      <c r="C669" s="88"/>
      <c r="D669" s="88"/>
      <c r="E669" s="134">
        <v>3</v>
      </c>
      <c r="F669" s="134">
        <v>1233.80590933947</v>
      </c>
      <c r="G669" s="134">
        <v>70.017166211145096</v>
      </c>
      <c r="H669" s="134">
        <v>0</v>
      </c>
      <c r="I669" s="134">
        <v>-6.7199315199413396</v>
      </c>
      <c r="J669" s="134">
        <v>0.5635664516384965</v>
      </c>
      <c r="K669" s="134">
        <v>1.776925022016179</v>
      </c>
      <c r="L669" s="134">
        <v>3.5317811862990589</v>
      </c>
    </row>
    <row r="670" spans="1:12" customFormat="1" x14ac:dyDescent="0.25">
      <c r="A670" s="88">
        <v>667</v>
      </c>
      <c r="B670" s="88">
        <v>32</v>
      </c>
      <c r="C670" s="88"/>
      <c r="D670" s="88"/>
      <c r="E670" s="134">
        <v>3</v>
      </c>
      <c r="F670" s="134">
        <v>1233.80590933947</v>
      </c>
      <c r="G670" s="134">
        <v>70.103451484710902</v>
      </c>
      <c r="H670" s="134">
        <v>0</v>
      </c>
      <c r="I670" s="134">
        <v>-6.7199315199413396</v>
      </c>
      <c r="J670" s="134">
        <v>0.55447907976493038</v>
      </c>
      <c r="K670" s="134">
        <v>1.748272538498826</v>
      </c>
      <c r="L670" s="134">
        <v>3.3422292277329531</v>
      </c>
    </row>
    <row r="671" spans="1:12" customFormat="1" x14ac:dyDescent="0.25">
      <c r="A671" s="88">
        <v>668</v>
      </c>
      <c r="B671" s="88">
        <v>32</v>
      </c>
      <c r="C671" s="88"/>
      <c r="D671" s="88"/>
      <c r="E671" s="134">
        <v>3</v>
      </c>
      <c r="F671" s="134">
        <v>1233.80590933947</v>
      </c>
      <c r="G671" s="134">
        <v>70.189736758276695</v>
      </c>
      <c r="H671" s="134">
        <v>0</v>
      </c>
      <c r="I671" s="134">
        <v>-6.7199315199413396</v>
      </c>
      <c r="J671" s="134">
        <v>0.58780485978432351</v>
      </c>
      <c r="K671" s="134">
        <v>1.8533487228999721</v>
      </c>
      <c r="L671" s="134">
        <v>4.0409533730977989</v>
      </c>
    </row>
    <row r="672" spans="1:12" customFormat="1" x14ac:dyDescent="0.25">
      <c r="A672" s="88">
        <v>669</v>
      </c>
      <c r="B672" s="88">
        <v>32</v>
      </c>
      <c r="C672" s="88"/>
      <c r="D672" s="88"/>
      <c r="E672" s="134">
        <v>3</v>
      </c>
      <c r="F672" s="134">
        <v>1233.80590933947</v>
      </c>
      <c r="G672" s="134">
        <v>70.276707899064405</v>
      </c>
      <c r="H672" s="134">
        <v>0</v>
      </c>
      <c r="I672" s="134">
        <v>-6.7199315199413396</v>
      </c>
      <c r="J672" s="134">
        <v>0.41892970309240329</v>
      </c>
      <c r="K672" s="134">
        <v>1.320885353850348</v>
      </c>
      <c r="L672" s="134">
        <v>0.49325388496887967</v>
      </c>
    </row>
    <row r="673" spans="1:12" customFormat="1" x14ac:dyDescent="0.25">
      <c r="A673" s="88">
        <v>670</v>
      </c>
      <c r="B673" s="88">
        <v>31</v>
      </c>
      <c r="C673" s="88"/>
      <c r="D673" s="88"/>
      <c r="E673" s="134">
        <v>3</v>
      </c>
      <c r="F673" s="134">
        <v>1195.2494746726099</v>
      </c>
      <c r="G673" s="134">
        <v>70.366283258602905</v>
      </c>
      <c r="H673" s="134">
        <v>0</v>
      </c>
      <c r="I673" s="134">
        <v>-6.7199315199413396</v>
      </c>
      <c r="J673" s="134">
        <v>0.25599237536737363</v>
      </c>
      <c r="K673" s="134">
        <v>0.80714395953332907</v>
      </c>
      <c r="L673" s="134">
        <v>-2.6223917469476792</v>
      </c>
    </row>
    <row r="674" spans="1:12" customFormat="1" x14ac:dyDescent="0.25">
      <c r="A674" s="88">
        <v>671</v>
      </c>
      <c r="B674" s="88">
        <v>30</v>
      </c>
      <c r="C674" s="88"/>
      <c r="D674" s="88"/>
      <c r="E674" s="134">
        <v>3</v>
      </c>
      <c r="F674" s="134">
        <v>1156.6930400057499</v>
      </c>
      <c r="G674" s="134">
        <v>70.440266670122995</v>
      </c>
      <c r="H674" s="134">
        <v>0</v>
      </c>
      <c r="I674" s="134">
        <v>-6.7199315199413396</v>
      </c>
      <c r="J674" s="134">
        <v>0.3704333902639968</v>
      </c>
      <c r="K674" s="134">
        <v>1.1679764795023819</v>
      </c>
      <c r="L674" s="134">
        <v>0.12393775263932109</v>
      </c>
    </row>
    <row r="675" spans="1:12" customFormat="1" x14ac:dyDescent="0.25">
      <c r="A675" s="88">
        <v>672</v>
      </c>
      <c r="B675" s="88">
        <v>29</v>
      </c>
      <c r="C675" s="88"/>
      <c r="D675" s="88"/>
      <c r="E675" s="134">
        <v>3</v>
      </c>
      <c r="F675" s="134">
        <v>1118.1366053388899</v>
      </c>
      <c r="G675" s="134">
        <v>70.515144746906103</v>
      </c>
      <c r="H675" s="134">
        <v>0</v>
      </c>
      <c r="I675" s="134">
        <v>-6.7199315199413396</v>
      </c>
      <c r="J675" s="134">
        <v>0</v>
      </c>
      <c r="K675" s="134">
        <v>0</v>
      </c>
      <c r="L675" s="134">
        <v>-7.4175324233261346</v>
      </c>
    </row>
    <row r="676" spans="1:12" customFormat="1" x14ac:dyDescent="0.25">
      <c r="A676" s="88">
        <v>673</v>
      </c>
      <c r="B676" s="88">
        <v>25</v>
      </c>
      <c r="C676" s="88"/>
      <c r="D676" s="88"/>
      <c r="E676" s="134">
        <v>2</v>
      </c>
      <c r="F676" s="134">
        <v>1540.2952271493</v>
      </c>
      <c r="G676" s="134">
        <v>70.590067618709</v>
      </c>
      <c r="H676" s="134">
        <v>0</v>
      </c>
      <c r="I676" s="134">
        <v>-6.7199315199413396</v>
      </c>
      <c r="J676" s="134">
        <v>0</v>
      </c>
      <c r="K676" s="134">
        <v>0</v>
      </c>
      <c r="L676" s="134">
        <v>-8.8173047794692394</v>
      </c>
    </row>
    <row r="677" spans="1:12" customFormat="1" x14ac:dyDescent="0.25">
      <c r="A677" s="88">
        <v>674</v>
      </c>
      <c r="B677" s="88">
        <v>22</v>
      </c>
      <c r="C677" s="88"/>
      <c r="D677" s="88"/>
      <c r="E677" s="134">
        <v>2</v>
      </c>
      <c r="F677" s="134">
        <v>1355.45979989139</v>
      </c>
      <c r="G677" s="134">
        <v>70.673797973350005</v>
      </c>
      <c r="H677" s="134">
        <v>0</v>
      </c>
      <c r="I677" s="134">
        <v>-6.7199315199413396</v>
      </c>
      <c r="J677" s="134">
        <v>0</v>
      </c>
      <c r="K677" s="134">
        <v>0</v>
      </c>
      <c r="L677" s="134">
        <v>-3.8732704893351451</v>
      </c>
    </row>
    <row r="678" spans="1:12" customFormat="1" x14ac:dyDescent="0.25">
      <c r="A678" s="88">
        <v>675</v>
      </c>
      <c r="B678" s="88">
        <v>20</v>
      </c>
      <c r="C678" s="88"/>
      <c r="D678" s="88"/>
      <c r="E678" s="134">
        <v>2</v>
      </c>
      <c r="F678" s="134">
        <v>1232.2361817194401</v>
      </c>
      <c r="G678" s="134">
        <v>70.759622238871501</v>
      </c>
      <c r="H678" s="134">
        <v>0</v>
      </c>
      <c r="I678" s="134">
        <v>-6.7199315199413396</v>
      </c>
      <c r="J678" s="134">
        <v>0</v>
      </c>
      <c r="K678" s="134">
        <v>0</v>
      </c>
      <c r="L678" s="134">
        <v>-6.9283528207792529</v>
      </c>
    </row>
    <row r="679" spans="1:12" customFormat="1" x14ac:dyDescent="0.25">
      <c r="A679" s="88">
        <v>676</v>
      </c>
      <c r="B679" s="88">
        <v>16</v>
      </c>
      <c r="C679" s="88"/>
      <c r="D679" s="88"/>
      <c r="E679" s="134">
        <v>2</v>
      </c>
      <c r="F679" s="134">
        <v>985.78894537555402</v>
      </c>
      <c r="G679" s="134">
        <v>70.818988064170696</v>
      </c>
      <c r="H679" s="134">
        <v>0</v>
      </c>
      <c r="I679" s="134">
        <v>-6.7199315199413396</v>
      </c>
      <c r="J679" s="134">
        <v>0</v>
      </c>
      <c r="K679" s="134">
        <v>0</v>
      </c>
      <c r="L679" s="134">
        <v>-5.3645433162991862</v>
      </c>
    </row>
    <row r="680" spans="1:12" customFormat="1" x14ac:dyDescent="0.25">
      <c r="A680" s="88">
        <v>677</v>
      </c>
      <c r="B680" s="88">
        <v>14</v>
      </c>
      <c r="C680" s="88"/>
      <c r="D680" s="88"/>
      <c r="E680" s="134">
        <v>1</v>
      </c>
      <c r="F680" s="134">
        <v>1667.4431643713101</v>
      </c>
      <c r="G680" s="134">
        <v>70.899610705023093</v>
      </c>
      <c r="H680" s="134">
        <v>0</v>
      </c>
      <c r="I680" s="134">
        <v>-6.7199315199413396</v>
      </c>
      <c r="J680" s="134">
        <v>2.6652526650100239E-3</v>
      </c>
      <c r="K680" s="134">
        <v>8.4035416527766041E-3</v>
      </c>
      <c r="L680" s="134">
        <v>-3.1343766257047689</v>
      </c>
    </row>
    <row r="681" spans="1:12" customFormat="1" x14ac:dyDescent="0.25">
      <c r="A681" s="88">
        <v>678</v>
      </c>
      <c r="B681" s="88">
        <v>11</v>
      </c>
      <c r="C681" s="88"/>
      <c r="D681" s="88"/>
      <c r="E681" s="134">
        <v>1</v>
      </c>
      <c r="F681" s="134">
        <v>1310.13391486317</v>
      </c>
      <c r="G681" s="134">
        <v>70.986505516531594</v>
      </c>
      <c r="H681" s="134">
        <v>0</v>
      </c>
      <c r="I681" s="134">
        <v>-6.7199315199413396</v>
      </c>
      <c r="J681" s="134">
        <v>7.5611441045539948E-2</v>
      </c>
      <c r="K681" s="134">
        <v>0.23840287361658749</v>
      </c>
      <c r="L681" s="134">
        <v>-3.5131195712515049</v>
      </c>
    </row>
    <row r="682" spans="1:12" customFormat="1" x14ac:dyDescent="0.25">
      <c r="A682" s="88">
        <v>679</v>
      </c>
      <c r="B682" s="88">
        <v>8</v>
      </c>
      <c r="C682" s="88"/>
      <c r="D682" s="88"/>
      <c r="E682" s="134">
        <v>1</v>
      </c>
      <c r="F682" s="134">
        <v>952.82466535503397</v>
      </c>
      <c r="G682" s="134">
        <v>71.046330072732601</v>
      </c>
      <c r="H682" s="134">
        <v>0</v>
      </c>
      <c r="I682" s="134">
        <v>-6.7199315199413396</v>
      </c>
      <c r="J682" s="134">
        <v>7.5607402261932993E-2</v>
      </c>
      <c r="K682" s="134">
        <v>0.2383901393318747</v>
      </c>
      <c r="L682" s="134">
        <v>-3.563281305601814</v>
      </c>
    </row>
    <row r="683" spans="1:12" customFormat="1" x14ac:dyDescent="0.25">
      <c r="A683" s="88">
        <v>680</v>
      </c>
      <c r="B683" s="88">
        <v>4</v>
      </c>
      <c r="C683" s="88"/>
      <c r="D683" s="88"/>
      <c r="E683" s="134">
        <v>1</v>
      </c>
      <c r="F683" s="134">
        <v>800</v>
      </c>
      <c r="G683" s="134">
        <v>71.0922604354556</v>
      </c>
      <c r="H683" s="134">
        <v>0</v>
      </c>
      <c r="I683" s="134">
        <v>-6.7199315199413396</v>
      </c>
      <c r="J683" s="134">
        <v>7.5603364144299523E-2</v>
      </c>
      <c r="K683" s="134">
        <v>0.23837740714697639</v>
      </c>
      <c r="L683" s="134">
        <v>-0.91884973005611681</v>
      </c>
    </row>
    <row r="684" spans="1:12" customFormat="1" x14ac:dyDescent="0.25">
      <c r="A684" s="88">
        <v>681</v>
      </c>
      <c r="B684" s="88">
        <v>3</v>
      </c>
      <c r="C684" s="88"/>
      <c r="D684" s="88"/>
      <c r="E684" s="134">
        <v>1</v>
      </c>
      <c r="F684" s="134">
        <v>800</v>
      </c>
      <c r="G684" s="134">
        <v>71.138190798178599</v>
      </c>
      <c r="H684" s="134">
        <v>0</v>
      </c>
      <c r="I684" s="134">
        <v>-6.7199315199413396</v>
      </c>
      <c r="J684" s="134">
        <v>7.55973518307759E-2</v>
      </c>
      <c r="K684" s="134">
        <v>0.23835845032243641</v>
      </c>
      <c r="L684" s="134">
        <v>-0.55967288981033958</v>
      </c>
    </row>
    <row r="685" spans="1:12" customFormat="1" x14ac:dyDescent="0.25">
      <c r="A685" s="88">
        <v>682</v>
      </c>
      <c r="B685" s="88">
        <v>0</v>
      </c>
      <c r="C685" s="88"/>
      <c r="D685" s="88"/>
      <c r="E685" s="134">
        <v>0</v>
      </c>
      <c r="F685" s="134">
        <v>0</v>
      </c>
      <c r="G685" s="134">
        <v>71.183435293679693</v>
      </c>
      <c r="H685" s="134">
        <v>0</v>
      </c>
      <c r="I685" s="134">
        <v>-6.7199315199413396</v>
      </c>
      <c r="J685" s="134">
        <v>7.5591340993168568E-2</v>
      </c>
      <c r="K685" s="134">
        <v>0.23833949815146049</v>
      </c>
      <c r="L685" s="134">
        <v>4.1887902047863898E-2</v>
      </c>
    </row>
    <row r="686" spans="1:12" customFormat="1" x14ac:dyDescent="0.25">
      <c r="A686" s="88">
        <v>683</v>
      </c>
      <c r="B686" s="88">
        <v>0</v>
      </c>
      <c r="C686" s="88"/>
      <c r="D686" s="88"/>
      <c r="E686" s="134">
        <v>0</v>
      </c>
      <c r="F686" s="134">
        <v>0</v>
      </c>
      <c r="G686" s="134">
        <v>71.228679789180802</v>
      </c>
      <c r="H686" s="134">
        <v>0</v>
      </c>
      <c r="I686" s="134">
        <v>-6.7199315199413396</v>
      </c>
      <c r="J686" s="134">
        <v>7.5588492023571888E-2</v>
      </c>
      <c r="K686" s="134">
        <v>0.23833051535032221</v>
      </c>
      <c r="L686" s="134">
        <v>4.1887902047863898E-2</v>
      </c>
    </row>
    <row r="687" spans="1:12" customFormat="1" x14ac:dyDescent="0.25">
      <c r="A687" s="88">
        <v>684</v>
      </c>
      <c r="B687" s="88">
        <v>0</v>
      </c>
      <c r="C687" s="88"/>
      <c r="D687" s="88"/>
      <c r="E687" s="134">
        <v>0</v>
      </c>
      <c r="F687" s="134">
        <v>0</v>
      </c>
      <c r="G687" s="134">
        <v>71.273924284681897</v>
      </c>
      <c r="H687" s="134">
        <v>0</v>
      </c>
      <c r="I687" s="134">
        <v>-6.7199315199413396</v>
      </c>
      <c r="J687" s="134">
        <v>7.5586691590775634E-2</v>
      </c>
      <c r="K687" s="134">
        <v>0.2383248385857156</v>
      </c>
      <c r="L687" s="134">
        <v>0.32209693722190308</v>
      </c>
    </row>
    <row r="688" spans="1:12" customFormat="1" x14ac:dyDescent="0.25">
      <c r="A688" s="88">
        <v>685</v>
      </c>
      <c r="B688" s="88">
        <v>0</v>
      </c>
      <c r="C688" s="88"/>
      <c r="D688" s="88"/>
      <c r="E688" s="134">
        <v>0</v>
      </c>
      <c r="F688" s="134">
        <v>0</v>
      </c>
      <c r="G688" s="134">
        <v>71.319168780183006</v>
      </c>
      <c r="H688" s="134">
        <v>0</v>
      </c>
      <c r="I688" s="134">
        <v>-3.1029485636939911</v>
      </c>
      <c r="J688" s="134">
        <v>0</v>
      </c>
      <c r="K688" s="134">
        <v>0</v>
      </c>
      <c r="L688" s="134">
        <v>0.28020903517403922</v>
      </c>
    </row>
    <row r="689" spans="1:12" customFormat="1" x14ac:dyDescent="0.25">
      <c r="A689" s="88">
        <v>686</v>
      </c>
      <c r="B689" s="88">
        <v>0</v>
      </c>
      <c r="C689" s="88"/>
      <c r="D689" s="88"/>
      <c r="E689" s="134">
        <v>0</v>
      </c>
      <c r="F689" s="134">
        <v>0</v>
      </c>
      <c r="G689" s="134">
        <v>71.3644132756841</v>
      </c>
      <c r="H689" s="134">
        <v>0</v>
      </c>
      <c r="I689" s="134">
        <v>-3.1029485636939911</v>
      </c>
      <c r="J689" s="134">
        <v>0</v>
      </c>
      <c r="K689" s="134">
        <v>0</v>
      </c>
      <c r="L689" s="134">
        <v>0</v>
      </c>
    </row>
    <row r="690" spans="1:12" customFormat="1" x14ac:dyDescent="0.25">
      <c r="A690" s="88">
        <v>687</v>
      </c>
      <c r="B690" s="88">
        <v>0</v>
      </c>
      <c r="C690" s="88"/>
      <c r="D690" s="88"/>
      <c r="E690" s="134">
        <v>0</v>
      </c>
      <c r="F690" s="134">
        <v>0</v>
      </c>
      <c r="G690" s="134">
        <v>71.409657771185195</v>
      </c>
      <c r="H690" s="134">
        <v>0</v>
      </c>
      <c r="I690" s="134">
        <v>-3.1029485636939911</v>
      </c>
      <c r="J690" s="134">
        <v>0</v>
      </c>
      <c r="K690" s="134">
        <v>0</v>
      </c>
      <c r="L690" s="134">
        <v>0</v>
      </c>
    </row>
    <row r="691" spans="1:12" customFormat="1" x14ac:dyDescent="0.25">
      <c r="A691" s="88">
        <v>688</v>
      </c>
      <c r="B691" s="88">
        <v>0</v>
      </c>
      <c r="C691" s="88"/>
      <c r="D691" s="88"/>
      <c r="E691" s="134">
        <v>0</v>
      </c>
      <c r="F691" s="134">
        <v>0</v>
      </c>
      <c r="G691" s="134">
        <v>71.454902266686304</v>
      </c>
      <c r="H691" s="134">
        <v>0</v>
      </c>
      <c r="I691" s="134">
        <v>-3.1029485636939911</v>
      </c>
      <c r="J691" s="134">
        <v>0</v>
      </c>
      <c r="K691" s="134">
        <v>0</v>
      </c>
      <c r="L691" s="134">
        <v>0</v>
      </c>
    </row>
    <row r="692" spans="1:12" customFormat="1" x14ac:dyDescent="0.25">
      <c r="A692" s="88">
        <v>689</v>
      </c>
      <c r="B692" s="88">
        <v>0</v>
      </c>
      <c r="C692" s="88"/>
      <c r="D692" s="88"/>
      <c r="E692" s="134">
        <v>0</v>
      </c>
      <c r="F692" s="134">
        <v>0</v>
      </c>
      <c r="G692" s="134">
        <v>71.500146762187399</v>
      </c>
      <c r="H692" s="134">
        <v>0</v>
      </c>
      <c r="I692" s="134">
        <v>-3.1029485636939911</v>
      </c>
      <c r="J692" s="134">
        <v>0</v>
      </c>
      <c r="K692" s="134">
        <v>0</v>
      </c>
      <c r="L692" s="134">
        <v>0</v>
      </c>
    </row>
    <row r="693" spans="1:12" customFormat="1" x14ac:dyDescent="0.25">
      <c r="A693" s="88">
        <v>690</v>
      </c>
      <c r="B693" s="88">
        <v>0</v>
      </c>
      <c r="C693" s="88"/>
      <c r="D693" s="88"/>
      <c r="E693" s="134">
        <v>0</v>
      </c>
      <c r="F693" s="134">
        <v>0</v>
      </c>
      <c r="G693" s="134">
        <v>71.545391257688493</v>
      </c>
      <c r="H693" s="134">
        <v>0</v>
      </c>
      <c r="I693" s="134">
        <v>-3.1029485636939911</v>
      </c>
      <c r="J693" s="134">
        <v>0</v>
      </c>
      <c r="K693" s="134">
        <v>0</v>
      </c>
      <c r="L693" s="134">
        <v>0</v>
      </c>
    </row>
    <row r="694" spans="1:12" customFormat="1" x14ac:dyDescent="0.25">
      <c r="A694" s="88">
        <v>691</v>
      </c>
      <c r="B694" s="88">
        <v>0</v>
      </c>
      <c r="C694" s="88"/>
      <c r="D694" s="88"/>
      <c r="E694" s="134">
        <v>0</v>
      </c>
      <c r="F694" s="134">
        <v>0</v>
      </c>
      <c r="G694" s="134">
        <v>71.590635753189602</v>
      </c>
      <c r="H694" s="134">
        <v>0</v>
      </c>
      <c r="I694" s="134">
        <v>-3.1029485636939911</v>
      </c>
      <c r="J694" s="134">
        <v>0</v>
      </c>
      <c r="K694" s="134">
        <v>0</v>
      </c>
      <c r="L694" s="134">
        <v>0</v>
      </c>
    </row>
    <row r="695" spans="1:12" customFormat="1" x14ac:dyDescent="0.25">
      <c r="A695" s="88">
        <v>692</v>
      </c>
      <c r="B695" s="88">
        <v>0</v>
      </c>
      <c r="C695" s="88"/>
      <c r="D695" s="88"/>
      <c r="E695" s="134">
        <v>0</v>
      </c>
      <c r="F695" s="134">
        <v>0</v>
      </c>
      <c r="G695" s="134">
        <v>71.635880248690697</v>
      </c>
      <c r="H695" s="134">
        <v>0</v>
      </c>
      <c r="I695" s="134">
        <v>-3.1029485636939911</v>
      </c>
      <c r="J695" s="134">
        <v>0</v>
      </c>
      <c r="K695" s="134">
        <v>0</v>
      </c>
      <c r="L695" s="134">
        <v>0</v>
      </c>
    </row>
    <row r="696" spans="1:12" customFormat="1" x14ac:dyDescent="0.25">
      <c r="A696" s="88">
        <v>693</v>
      </c>
      <c r="B696" s="88">
        <v>0</v>
      </c>
      <c r="C696" s="88"/>
      <c r="D696" s="88"/>
      <c r="E696" s="134">
        <v>0</v>
      </c>
      <c r="F696" s="134">
        <v>0</v>
      </c>
      <c r="G696" s="134">
        <v>71.681124744191706</v>
      </c>
      <c r="H696" s="134">
        <v>0</v>
      </c>
      <c r="I696" s="134">
        <v>-3.1029485636939911</v>
      </c>
      <c r="J696" s="134">
        <v>0</v>
      </c>
      <c r="K696" s="134">
        <v>0</v>
      </c>
      <c r="L696" s="134">
        <v>0</v>
      </c>
    </row>
    <row r="697" spans="1:12" customFormat="1" x14ac:dyDescent="0.25">
      <c r="A697" s="88">
        <v>694</v>
      </c>
      <c r="B697" s="88">
        <v>0</v>
      </c>
      <c r="C697" s="88"/>
      <c r="D697" s="88"/>
      <c r="E697" s="134">
        <v>0</v>
      </c>
      <c r="F697" s="134">
        <v>0</v>
      </c>
      <c r="G697" s="134">
        <v>71.726369239692801</v>
      </c>
      <c r="H697" s="134">
        <v>0</v>
      </c>
      <c r="I697" s="134">
        <v>-3.1029485636939911</v>
      </c>
      <c r="J697" s="134">
        <v>0</v>
      </c>
      <c r="K697" s="134">
        <v>0</v>
      </c>
      <c r="L697" s="134">
        <v>0</v>
      </c>
    </row>
    <row r="698" spans="1:12" customFormat="1" x14ac:dyDescent="0.25">
      <c r="A698" s="88">
        <v>695</v>
      </c>
      <c r="B698" s="88">
        <v>0</v>
      </c>
      <c r="C698" s="88"/>
      <c r="D698" s="88"/>
      <c r="E698" s="134">
        <v>0</v>
      </c>
      <c r="F698" s="134">
        <v>0</v>
      </c>
      <c r="G698" s="134">
        <v>71.771613735193895</v>
      </c>
      <c r="H698" s="134">
        <v>0</v>
      </c>
      <c r="I698" s="134">
        <v>-3.1029485636939911</v>
      </c>
      <c r="J698" s="134">
        <v>0</v>
      </c>
      <c r="K698" s="134">
        <v>0</v>
      </c>
      <c r="L698" s="134">
        <v>0</v>
      </c>
    </row>
    <row r="699" spans="1:12" customFormat="1" x14ac:dyDescent="0.25">
      <c r="A699" s="88">
        <v>696</v>
      </c>
      <c r="B699" s="88">
        <v>0</v>
      </c>
      <c r="C699" s="88"/>
      <c r="D699" s="88"/>
      <c r="E699" s="134">
        <v>0</v>
      </c>
      <c r="F699" s="134">
        <v>0</v>
      </c>
      <c r="G699" s="134">
        <v>71.816858230695004</v>
      </c>
      <c r="H699" s="134">
        <v>0</v>
      </c>
      <c r="I699" s="134">
        <v>-3.1029485636939911</v>
      </c>
      <c r="J699" s="134">
        <v>0</v>
      </c>
      <c r="K699" s="134">
        <v>0</v>
      </c>
      <c r="L699" s="134">
        <v>0</v>
      </c>
    </row>
    <row r="700" spans="1:12" customFormat="1" x14ac:dyDescent="0.25">
      <c r="A700" s="88">
        <v>697</v>
      </c>
      <c r="B700" s="88">
        <v>0</v>
      </c>
      <c r="C700" s="88"/>
      <c r="D700" s="88"/>
      <c r="E700" s="134">
        <v>0</v>
      </c>
      <c r="F700" s="134">
        <v>0</v>
      </c>
      <c r="G700" s="134">
        <v>71.862102726196099</v>
      </c>
      <c r="H700" s="134">
        <v>0</v>
      </c>
      <c r="I700" s="134">
        <v>-3.1029485636939911</v>
      </c>
      <c r="J700" s="134">
        <v>0</v>
      </c>
      <c r="K700" s="134">
        <v>0</v>
      </c>
      <c r="L700" s="134">
        <v>0</v>
      </c>
    </row>
    <row r="701" spans="1:12" customFormat="1" x14ac:dyDescent="0.25">
      <c r="A701" s="88">
        <v>698</v>
      </c>
      <c r="B701" s="88">
        <v>0</v>
      </c>
      <c r="C701" s="88"/>
      <c r="D701" s="88"/>
      <c r="E701" s="134">
        <v>0</v>
      </c>
      <c r="F701" s="134">
        <v>0</v>
      </c>
      <c r="G701" s="134">
        <v>71.907347221697194</v>
      </c>
      <c r="H701" s="134">
        <v>0</v>
      </c>
      <c r="I701" s="134">
        <v>-3.1029485636939911</v>
      </c>
      <c r="J701" s="134">
        <v>0</v>
      </c>
      <c r="K701" s="134">
        <v>0</v>
      </c>
      <c r="L701" s="134">
        <v>0</v>
      </c>
    </row>
    <row r="702" spans="1:12" customFormat="1" x14ac:dyDescent="0.25">
      <c r="A702" s="88">
        <v>699</v>
      </c>
      <c r="B702" s="88">
        <v>0</v>
      </c>
      <c r="C702" s="88"/>
      <c r="D702" s="88"/>
      <c r="E702" s="134">
        <v>0</v>
      </c>
      <c r="F702" s="134">
        <v>0</v>
      </c>
      <c r="G702" s="134">
        <v>71.952591717198302</v>
      </c>
      <c r="H702" s="134">
        <v>0</v>
      </c>
      <c r="I702" s="134">
        <v>-3.1029485636939911</v>
      </c>
      <c r="J702" s="134">
        <v>0</v>
      </c>
      <c r="K702" s="134">
        <v>0</v>
      </c>
      <c r="L702" s="134">
        <v>0</v>
      </c>
    </row>
    <row r="703" spans="1:12" customFormat="1" x14ac:dyDescent="0.25">
      <c r="A703" s="88">
        <v>700</v>
      </c>
      <c r="B703" s="88">
        <v>0</v>
      </c>
      <c r="C703" s="88"/>
      <c r="D703" s="88"/>
      <c r="E703" s="134">
        <v>0</v>
      </c>
      <c r="F703" s="134">
        <v>0</v>
      </c>
      <c r="G703" s="134">
        <v>71.997836212699397</v>
      </c>
      <c r="H703" s="134">
        <v>0</v>
      </c>
      <c r="I703" s="134">
        <v>-3.1029485636939911</v>
      </c>
      <c r="J703" s="134">
        <v>0</v>
      </c>
      <c r="K703" s="134">
        <v>0</v>
      </c>
      <c r="L703" s="134">
        <v>0.28020903517403922</v>
      </c>
    </row>
    <row r="704" spans="1:12" customFormat="1" x14ac:dyDescent="0.25">
      <c r="A704" s="88">
        <v>701</v>
      </c>
      <c r="B704" s="88">
        <v>0</v>
      </c>
      <c r="C704" s="88"/>
      <c r="D704" s="88"/>
      <c r="E704" s="134">
        <v>0</v>
      </c>
      <c r="F704" s="134">
        <v>0</v>
      </c>
      <c r="G704" s="134">
        <v>72.043080708200506</v>
      </c>
      <c r="H704" s="134">
        <v>0</v>
      </c>
      <c r="I704" s="134">
        <v>-6.7199315199413396</v>
      </c>
      <c r="J704" s="134">
        <v>7.5503526089160236E-2</v>
      </c>
      <c r="K704" s="134">
        <v>0.23806261775912221</v>
      </c>
      <c r="L704" s="134">
        <v>0.32209693722190308</v>
      </c>
    </row>
    <row r="705" spans="1:12" customFormat="1" x14ac:dyDescent="0.25">
      <c r="A705" s="88">
        <v>702</v>
      </c>
      <c r="B705" s="88">
        <v>0</v>
      </c>
      <c r="C705" s="88"/>
      <c r="D705" s="88"/>
      <c r="E705" s="134">
        <v>1</v>
      </c>
      <c r="F705" s="134">
        <v>0</v>
      </c>
      <c r="G705" s="134">
        <v>72.088325203701601</v>
      </c>
      <c r="H705" s="134">
        <v>0</v>
      </c>
      <c r="I705" s="134">
        <v>-6.7199315199413396</v>
      </c>
      <c r="J705" s="134">
        <v>7.5500100777237206E-2</v>
      </c>
      <c r="K705" s="134">
        <v>0.23805181775062889</v>
      </c>
      <c r="L705" s="134">
        <v>4.1887902047863898E-2</v>
      </c>
    </row>
    <row r="706" spans="1:12" customFormat="1" x14ac:dyDescent="0.25">
      <c r="A706" s="88">
        <v>703</v>
      </c>
      <c r="B706" s="88">
        <v>1</v>
      </c>
      <c r="C706" s="88"/>
      <c r="D706" s="88"/>
      <c r="E706" s="134">
        <v>1</v>
      </c>
      <c r="F706" s="134">
        <v>800</v>
      </c>
      <c r="G706" s="134">
        <v>72.133569699202695</v>
      </c>
      <c r="H706" s="134">
        <v>0</v>
      </c>
      <c r="I706" s="134">
        <v>-6.7199315199413396</v>
      </c>
      <c r="J706" s="134">
        <v>7.5493630180240467E-2</v>
      </c>
      <c r="K706" s="134">
        <v>0.23803141595829819</v>
      </c>
      <c r="L706" s="134">
        <v>0.3369096090033793</v>
      </c>
    </row>
    <row r="707" spans="1:12" customFormat="1" x14ac:dyDescent="0.25">
      <c r="A707" s="88">
        <v>704</v>
      </c>
      <c r="B707" s="88">
        <v>3</v>
      </c>
      <c r="C707" s="88"/>
      <c r="D707" s="88"/>
      <c r="E707" s="134">
        <v>1</v>
      </c>
      <c r="F707" s="134">
        <v>800</v>
      </c>
      <c r="G707" s="134">
        <v>72.178814194703804</v>
      </c>
      <c r="H707" s="134">
        <v>0</v>
      </c>
      <c r="I707" s="134">
        <v>-6.7199315199413396</v>
      </c>
      <c r="J707" s="134">
        <v>7.5491979299584858E-2</v>
      </c>
      <c r="K707" s="134">
        <v>0.23802621073159111</v>
      </c>
      <c r="L707" s="134">
        <v>1.531171269766656</v>
      </c>
    </row>
    <row r="708" spans="1:12" customFormat="1" x14ac:dyDescent="0.25">
      <c r="A708" s="88">
        <v>705</v>
      </c>
      <c r="B708" s="88">
        <v>7</v>
      </c>
      <c r="C708" s="88"/>
      <c r="D708" s="88"/>
      <c r="E708" s="134">
        <v>1</v>
      </c>
      <c r="F708" s="134">
        <v>833.72158218565505</v>
      </c>
      <c r="G708" s="134">
        <v>72.225177248182902</v>
      </c>
      <c r="H708" s="134">
        <v>0</v>
      </c>
      <c r="I708" s="134">
        <v>-6.7199315199413396</v>
      </c>
      <c r="J708" s="134">
        <v>0.46886027118396167</v>
      </c>
      <c r="K708" s="134">
        <v>1.4783164350430309</v>
      </c>
      <c r="L708" s="134">
        <v>5.9310554321732916</v>
      </c>
    </row>
    <row r="709" spans="1:12" customFormat="1" x14ac:dyDescent="0.25">
      <c r="A709" s="88">
        <v>706</v>
      </c>
      <c r="B709" s="88">
        <v>12</v>
      </c>
      <c r="C709" s="88"/>
      <c r="D709" s="88"/>
      <c r="E709" s="134">
        <v>1</v>
      </c>
      <c r="F709" s="134">
        <v>1429.23699803255</v>
      </c>
      <c r="G709" s="134">
        <v>72.300848547247398</v>
      </c>
      <c r="H709" s="134">
        <v>0</v>
      </c>
      <c r="I709" s="134">
        <v>-6.7199315199413396</v>
      </c>
      <c r="J709" s="134">
        <v>0.66013414233534762</v>
      </c>
      <c r="K709" s="134">
        <v>2.0814029507833509</v>
      </c>
      <c r="L709" s="134">
        <v>7.91115090291495</v>
      </c>
    </row>
    <row r="710" spans="1:12" customFormat="1" x14ac:dyDescent="0.25">
      <c r="A710" s="88">
        <v>707</v>
      </c>
      <c r="B710" s="88">
        <v>14</v>
      </c>
      <c r="C710" s="88"/>
      <c r="D710" s="88"/>
      <c r="E710" s="134">
        <v>1</v>
      </c>
      <c r="F710" s="134">
        <v>1667.4431643713101</v>
      </c>
      <c r="G710" s="134">
        <v>72.375029430011793</v>
      </c>
      <c r="H710" s="134">
        <v>0</v>
      </c>
      <c r="I710" s="134">
        <v>-6.7199315199413396</v>
      </c>
      <c r="J710" s="134">
        <v>0.54082046566693598</v>
      </c>
      <c r="K710" s="134">
        <v>1.705206928247849</v>
      </c>
      <c r="L710" s="134">
        <v>4.5524455000924364</v>
      </c>
    </row>
    <row r="711" spans="1:12" customFormat="1" x14ac:dyDescent="0.25">
      <c r="A711" s="88">
        <v>708</v>
      </c>
      <c r="B711" s="88">
        <v>15</v>
      </c>
      <c r="C711" s="88"/>
      <c r="D711" s="88"/>
      <c r="E711" s="134">
        <v>2</v>
      </c>
      <c r="F711" s="134">
        <v>924.17713628958199</v>
      </c>
      <c r="G711" s="134">
        <v>72.424842574221302</v>
      </c>
      <c r="H711" s="134">
        <v>0</v>
      </c>
      <c r="I711" s="134">
        <v>-6.7199315199413396</v>
      </c>
      <c r="J711" s="134">
        <v>0.26988548386681821</v>
      </c>
      <c r="K711" s="134">
        <v>0.85094893063207777</v>
      </c>
      <c r="L711" s="134">
        <v>1.892980193173327</v>
      </c>
    </row>
    <row r="712" spans="1:12" customFormat="1" x14ac:dyDescent="0.25">
      <c r="A712" s="88">
        <v>709</v>
      </c>
      <c r="B712" s="88">
        <v>15</v>
      </c>
      <c r="C712" s="88"/>
      <c r="D712" s="88"/>
      <c r="E712" s="134">
        <v>2</v>
      </c>
      <c r="F712" s="134">
        <v>924.17713628958199</v>
      </c>
      <c r="G712" s="134">
        <v>72.474655718430796</v>
      </c>
      <c r="H712" s="134">
        <v>0</v>
      </c>
      <c r="I712" s="134">
        <v>-6.7199315199413396</v>
      </c>
      <c r="J712" s="134">
        <v>0.34152640771637338</v>
      </c>
      <c r="K712" s="134">
        <v>1.076832763529725</v>
      </c>
      <c r="L712" s="134">
        <v>3.2760198106564982</v>
      </c>
    </row>
    <row r="713" spans="1:12" customFormat="1" x14ac:dyDescent="0.25">
      <c r="A713" s="88">
        <v>710</v>
      </c>
      <c r="B713" s="88">
        <v>17</v>
      </c>
      <c r="C713" s="88"/>
      <c r="D713" s="88"/>
      <c r="E713" s="134">
        <v>2</v>
      </c>
      <c r="F713" s="134">
        <v>1047.4007544615299</v>
      </c>
      <c r="G713" s="134">
        <v>72.533291167533605</v>
      </c>
      <c r="H713" s="134">
        <v>0</v>
      </c>
      <c r="I713" s="134">
        <v>-6.7199315199413396</v>
      </c>
      <c r="J713" s="134">
        <v>0.50145181499816616</v>
      </c>
      <c r="K713" s="134">
        <v>1.5810775726892179</v>
      </c>
      <c r="L713" s="134">
        <v>5.9877747031552753</v>
      </c>
    </row>
    <row r="714" spans="1:12" customFormat="1" x14ac:dyDescent="0.25">
      <c r="A714" s="88">
        <v>711</v>
      </c>
      <c r="B714" s="88">
        <v>18</v>
      </c>
      <c r="C714" s="88"/>
      <c r="D714" s="88"/>
      <c r="E714" s="134">
        <v>2</v>
      </c>
      <c r="F714" s="134">
        <v>1109.0125635474999</v>
      </c>
      <c r="G714" s="134">
        <v>72.606588711831705</v>
      </c>
      <c r="H714" s="134">
        <v>0</v>
      </c>
      <c r="I714" s="134">
        <v>-6.7199315199413396</v>
      </c>
      <c r="J714" s="134">
        <v>0.32640912390441751</v>
      </c>
      <c r="K714" s="134">
        <v>1.029167967670628</v>
      </c>
      <c r="L714" s="134">
        <v>2.376282397065081</v>
      </c>
    </row>
    <row r="715" spans="1:12" customFormat="1" x14ac:dyDescent="0.25">
      <c r="A715" s="88">
        <v>712</v>
      </c>
      <c r="B715" s="88">
        <v>19</v>
      </c>
      <c r="C715" s="88"/>
      <c r="D715" s="88"/>
      <c r="E715" s="134">
        <v>2</v>
      </c>
      <c r="F715" s="134">
        <v>1170.6243726334701</v>
      </c>
      <c r="G715" s="134">
        <v>72.683114919804893</v>
      </c>
      <c r="H715" s="134">
        <v>0</v>
      </c>
      <c r="I715" s="134">
        <v>-6.7199315199413396</v>
      </c>
      <c r="J715" s="134">
        <v>0.67871625473549579</v>
      </c>
      <c r="K715" s="134">
        <v>2.1399923511810179</v>
      </c>
      <c r="L715" s="134">
        <v>9.0659731712566529</v>
      </c>
    </row>
    <row r="716" spans="1:12" customFormat="1" x14ac:dyDescent="0.25">
      <c r="A716" s="88">
        <v>713</v>
      </c>
      <c r="B716" s="88">
        <v>23</v>
      </c>
      <c r="C716" s="88"/>
      <c r="D716" s="88"/>
      <c r="E716" s="134">
        <v>2</v>
      </c>
      <c r="F716" s="134">
        <v>1417.07160897736</v>
      </c>
      <c r="G716" s="134">
        <v>72.758786218869304</v>
      </c>
      <c r="H716" s="134">
        <v>0</v>
      </c>
      <c r="I716" s="134">
        <v>-6.7199315199413396</v>
      </c>
      <c r="J716" s="134">
        <v>0.91868458962801303</v>
      </c>
      <c r="K716" s="134">
        <v>2.8966125110971248</v>
      </c>
      <c r="L716" s="134">
        <v>13.06085567966389</v>
      </c>
    </row>
    <row r="717" spans="1:12" customFormat="1" x14ac:dyDescent="0.25">
      <c r="A717" s="88">
        <v>714</v>
      </c>
      <c r="B717" s="88">
        <v>25</v>
      </c>
      <c r="C717" s="88"/>
      <c r="D717" s="88"/>
      <c r="E717" s="134">
        <v>2</v>
      </c>
      <c r="F717" s="134">
        <v>1540.2952271493</v>
      </c>
      <c r="G717" s="134">
        <v>72.831510679812197</v>
      </c>
      <c r="H717" s="134">
        <v>0</v>
      </c>
      <c r="I717" s="134">
        <v>-6.7199315199413396</v>
      </c>
      <c r="J717" s="134">
        <v>0.65706759175022311</v>
      </c>
      <c r="K717" s="134">
        <v>2.0717341167884529</v>
      </c>
      <c r="L717" s="134">
        <v>7.450077109659782</v>
      </c>
    </row>
    <row r="718" spans="1:12" customFormat="1" x14ac:dyDescent="0.25">
      <c r="A718" s="88">
        <v>715</v>
      </c>
      <c r="B718" s="88">
        <v>27</v>
      </c>
      <c r="C718" s="88"/>
      <c r="D718" s="88"/>
      <c r="E718" s="134">
        <v>2</v>
      </c>
      <c r="F718" s="134">
        <v>1663.51884532125</v>
      </c>
      <c r="G718" s="134">
        <v>72.905967699872093</v>
      </c>
      <c r="H718" s="134">
        <v>0</v>
      </c>
      <c r="I718" s="134">
        <v>-6.7199315199413396</v>
      </c>
      <c r="J718" s="134">
        <v>0.95282486790676357</v>
      </c>
      <c r="K718" s="134">
        <v>3.004256808510025</v>
      </c>
      <c r="L718" s="134">
        <v>12.942667683444871</v>
      </c>
    </row>
    <row r="719" spans="1:12" customFormat="1" x14ac:dyDescent="0.25">
      <c r="A719" s="88">
        <v>716</v>
      </c>
      <c r="B719" s="88">
        <v>30</v>
      </c>
      <c r="C719" s="88"/>
      <c r="D719" s="88"/>
      <c r="E719" s="134">
        <v>3</v>
      </c>
      <c r="F719" s="134">
        <v>1156.6930400057499</v>
      </c>
      <c r="G719" s="134">
        <v>72.978511584224506</v>
      </c>
      <c r="H719" s="134">
        <v>0</v>
      </c>
      <c r="I719" s="134">
        <v>-6.7199315199413396</v>
      </c>
      <c r="J719" s="134">
        <v>1.0221373400795131</v>
      </c>
      <c r="K719" s="134">
        <v>3.222799033270705</v>
      </c>
      <c r="L719" s="134">
        <v>13.607129739025879</v>
      </c>
    </row>
    <row r="720" spans="1:12" customFormat="1" x14ac:dyDescent="0.25">
      <c r="A720" s="88">
        <v>717</v>
      </c>
      <c r="B720" s="88">
        <v>32</v>
      </c>
      <c r="C720" s="88"/>
      <c r="D720" s="88"/>
      <c r="E720" s="134">
        <v>3</v>
      </c>
      <c r="F720" s="134">
        <v>1233.80590933947</v>
      </c>
      <c r="G720" s="134">
        <v>73.063463628689107</v>
      </c>
      <c r="H720" s="134">
        <v>0</v>
      </c>
      <c r="I720" s="134">
        <v>-6.7199315199413396</v>
      </c>
      <c r="J720" s="134">
        <v>1.007862462202219</v>
      </c>
      <c r="K720" s="134">
        <v>3.1777903433235979</v>
      </c>
      <c r="L720" s="134">
        <v>12.75723554931481</v>
      </c>
    </row>
    <row r="721" spans="1:12" customFormat="1" x14ac:dyDescent="0.25">
      <c r="A721" s="88">
        <v>718</v>
      </c>
      <c r="B721" s="88">
        <v>34</v>
      </c>
      <c r="C721" s="88"/>
      <c r="D721" s="88"/>
      <c r="E721" s="134">
        <v>3</v>
      </c>
      <c r="F721" s="134">
        <v>1310.91877867318</v>
      </c>
      <c r="G721" s="134">
        <v>73.149169333099493</v>
      </c>
      <c r="H721" s="134">
        <v>0</v>
      </c>
      <c r="I721" s="134">
        <v>-6.7199315199413396</v>
      </c>
      <c r="J721" s="134">
        <v>0.84156999671666421</v>
      </c>
      <c r="K721" s="134">
        <v>2.653470199647642</v>
      </c>
      <c r="L721" s="134">
        <v>8.6982441184124397</v>
      </c>
    </row>
    <row r="722" spans="1:12" customFormat="1" x14ac:dyDescent="0.25">
      <c r="A722" s="88">
        <v>719</v>
      </c>
      <c r="B722" s="88">
        <v>34</v>
      </c>
      <c r="C722" s="88"/>
      <c r="D722" s="88"/>
      <c r="E722" s="134">
        <v>3</v>
      </c>
      <c r="F722" s="134">
        <v>1310.91877867318</v>
      </c>
      <c r="G722" s="134">
        <v>73.234875037509795</v>
      </c>
      <c r="H722" s="134">
        <v>0</v>
      </c>
      <c r="I722" s="134">
        <v>-6.7199315199413396</v>
      </c>
      <c r="J722" s="134">
        <v>0.3658192219549164</v>
      </c>
      <c r="K722" s="134">
        <v>1.1534280068238509</v>
      </c>
      <c r="L722" s="134">
        <v>2.4345052998020931</v>
      </c>
    </row>
    <row r="723" spans="1:12" customFormat="1" x14ac:dyDescent="0.25">
      <c r="A723" s="88">
        <v>720</v>
      </c>
      <c r="B723" s="88">
        <v>34</v>
      </c>
      <c r="C723" s="88"/>
      <c r="D723" s="88"/>
      <c r="E723" s="134">
        <v>3</v>
      </c>
      <c r="F723" s="134">
        <v>1310.91877867318</v>
      </c>
      <c r="G723" s="134">
        <v>73.320580741920196</v>
      </c>
      <c r="H723" s="134">
        <v>0</v>
      </c>
      <c r="I723" s="134">
        <v>-6.7199315199413396</v>
      </c>
      <c r="J723" s="134">
        <v>0.30637254358725502</v>
      </c>
      <c r="K723" s="134">
        <v>0.96599262993061485</v>
      </c>
      <c r="L723" s="134">
        <v>1.231385803300046</v>
      </c>
    </row>
    <row r="724" spans="1:12" customFormat="1" x14ac:dyDescent="0.25">
      <c r="A724" s="88">
        <v>721</v>
      </c>
      <c r="B724" s="88">
        <v>34</v>
      </c>
      <c r="C724" s="88"/>
      <c r="D724" s="88"/>
      <c r="E724" s="134">
        <v>3</v>
      </c>
      <c r="F724" s="134">
        <v>1310.91877867318</v>
      </c>
      <c r="G724" s="134">
        <v>73.405532786384796</v>
      </c>
      <c r="H724" s="134">
        <v>0</v>
      </c>
      <c r="I724" s="134">
        <v>-6.7199315199413396</v>
      </c>
      <c r="J724" s="134">
        <v>0.76898548781833531</v>
      </c>
      <c r="K724" s="134">
        <v>2.4246112430912108</v>
      </c>
      <c r="L724" s="134">
        <v>10.43949587055895</v>
      </c>
    </row>
    <row r="725" spans="1:12" customFormat="1" x14ac:dyDescent="0.25">
      <c r="A725" s="88">
        <v>722</v>
      </c>
      <c r="B725" s="88">
        <v>37</v>
      </c>
      <c r="C725" s="88"/>
      <c r="D725" s="88"/>
      <c r="E725" s="134">
        <v>3</v>
      </c>
      <c r="F725" s="134">
        <v>1426.58808267376</v>
      </c>
      <c r="G725" s="134">
        <v>73.480903850266998</v>
      </c>
      <c r="H725" s="134">
        <v>0</v>
      </c>
      <c r="I725" s="134">
        <v>-6.7199315199413396</v>
      </c>
      <c r="J725" s="134">
        <v>1.178435196804118</v>
      </c>
      <c r="K725" s="134">
        <v>3.7156061755233849</v>
      </c>
      <c r="L725" s="134">
        <v>18.067021979214459</v>
      </c>
    </row>
    <row r="726" spans="1:12" customFormat="1" x14ac:dyDescent="0.25">
      <c r="A726" s="88">
        <v>723</v>
      </c>
      <c r="B726" s="88">
        <v>39</v>
      </c>
      <c r="C726" s="88"/>
      <c r="D726" s="88"/>
      <c r="E726" s="134">
        <v>3</v>
      </c>
      <c r="F726" s="134">
        <v>1503.7009520074801</v>
      </c>
      <c r="G726" s="134">
        <v>73.552460124884306</v>
      </c>
      <c r="H726" s="134">
        <v>0</v>
      </c>
      <c r="I726" s="134">
        <v>-6.7199315199413396</v>
      </c>
      <c r="J726" s="134">
        <v>0.92845406141334608</v>
      </c>
      <c r="K726" s="134">
        <v>2.9274156556362798</v>
      </c>
      <c r="L726" s="134">
        <v>13.00348628291931</v>
      </c>
    </row>
    <row r="727" spans="1:12" customFormat="1" x14ac:dyDescent="0.25">
      <c r="A727" s="88">
        <v>724</v>
      </c>
      <c r="B727" s="88">
        <v>41</v>
      </c>
      <c r="C727" s="88"/>
      <c r="D727" s="88"/>
      <c r="E727" s="134">
        <v>3</v>
      </c>
      <c r="F727" s="134">
        <v>1580.8138213411901</v>
      </c>
      <c r="G727" s="134">
        <v>73.6254607231227</v>
      </c>
      <c r="H727" s="134">
        <v>0</v>
      </c>
      <c r="I727" s="134">
        <v>-6.7199315199413396</v>
      </c>
      <c r="J727" s="134">
        <v>1.0672045057307451</v>
      </c>
      <c r="K727" s="134">
        <v>3.364895806569038</v>
      </c>
      <c r="L727" s="134">
        <v>15.50208741120097</v>
      </c>
    </row>
    <row r="728" spans="1:12" customFormat="1" x14ac:dyDescent="0.25">
      <c r="A728" s="88">
        <v>725</v>
      </c>
      <c r="B728" s="88">
        <v>43</v>
      </c>
      <c r="C728" s="88"/>
      <c r="D728" s="88"/>
      <c r="E728" s="134">
        <v>3</v>
      </c>
      <c r="F728" s="134">
        <v>1657.9266906749101</v>
      </c>
      <c r="G728" s="134">
        <v>73.699917743182596</v>
      </c>
      <c r="H728" s="134">
        <v>0</v>
      </c>
      <c r="I728" s="134">
        <v>-6.7199315199413396</v>
      </c>
      <c r="J728" s="134">
        <v>1.1022907223987779</v>
      </c>
      <c r="K728" s="134">
        <v>3.4755226477233458</v>
      </c>
      <c r="L728" s="134">
        <v>15.948902380032459</v>
      </c>
    </row>
    <row r="729" spans="1:12" customFormat="1" x14ac:dyDescent="0.25">
      <c r="A729" s="88">
        <v>726</v>
      </c>
      <c r="B729" s="88">
        <v>45</v>
      </c>
      <c r="C729" s="88"/>
      <c r="D729" s="88"/>
      <c r="E729" s="134">
        <v>4</v>
      </c>
      <c r="F729" s="134">
        <v>1278.83747043893</v>
      </c>
      <c r="G729" s="134">
        <v>73.784569552465001</v>
      </c>
      <c r="H729" s="134">
        <v>0</v>
      </c>
      <c r="I729" s="134">
        <v>-6.7199315199413396</v>
      </c>
      <c r="J729" s="134">
        <v>1.156281420286237</v>
      </c>
      <c r="K729" s="134">
        <v>3.6457553181625069</v>
      </c>
      <c r="L729" s="134">
        <v>16.75602336606805</v>
      </c>
    </row>
    <row r="730" spans="1:12" customFormat="1" x14ac:dyDescent="0.25">
      <c r="A730" s="88">
        <v>727</v>
      </c>
      <c r="B730" s="88">
        <v>47</v>
      </c>
      <c r="C730" s="88"/>
      <c r="D730" s="88"/>
      <c r="E730" s="134">
        <v>4</v>
      </c>
      <c r="F730" s="134">
        <v>1335.67469134732</v>
      </c>
      <c r="G730" s="134">
        <v>73.867762569717598</v>
      </c>
      <c r="H730" s="134">
        <v>0</v>
      </c>
      <c r="I730" s="134">
        <v>-6.7199315199413396</v>
      </c>
      <c r="J730" s="134">
        <v>1.253345518194918</v>
      </c>
      <c r="K730" s="134">
        <v>3.951798418868576</v>
      </c>
      <c r="L730" s="134">
        <v>18.407328689977579</v>
      </c>
    </row>
    <row r="731" spans="1:12" customFormat="1" x14ac:dyDescent="0.25">
      <c r="A731" s="88">
        <v>728</v>
      </c>
      <c r="B731" s="88">
        <v>49</v>
      </c>
      <c r="C731" s="88"/>
      <c r="D731" s="88"/>
      <c r="E731" s="134">
        <v>4</v>
      </c>
      <c r="F731" s="134">
        <v>1392.5119122557201</v>
      </c>
      <c r="G731" s="134">
        <v>73.950789476367405</v>
      </c>
      <c r="H731" s="134">
        <v>0</v>
      </c>
      <c r="I731" s="134">
        <v>-6.7199315199413396</v>
      </c>
      <c r="J731" s="134">
        <v>1.1604062165762929</v>
      </c>
      <c r="K731" s="134">
        <v>3.658760800865053</v>
      </c>
      <c r="L731" s="134">
        <v>16.2382846832372</v>
      </c>
    </row>
    <row r="732" spans="1:12" customFormat="1" x14ac:dyDescent="0.25">
      <c r="A732" s="88">
        <v>729</v>
      </c>
      <c r="B732" s="88">
        <v>50</v>
      </c>
      <c r="C732" s="88"/>
      <c r="D732" s="88"/>
      <c r="E732" s="134">
        <v>4</v>
      </c>
      <c r="F732" s="134">
        <v>1420.9305227099201</v>
      </c>
      <c r="G732" s="134">
        <v>74.026460775431801</v>
      </c>
      <c r="H732" s="134">
        <v>0</v>
      </c>
      <c r="I732" s="134">
        <v>-6.7199315199413396</v>
      </c>
      <c r="J732" s="134">
        <v>0.7635575551231859</v>
      </c>
      <c r="K732" s="134">
        <v>2.4074969713034049</v>
      </c>
      <c r="L732" s="134">
        <v>7.9616368584612056</v>
      </c>
    </row>
    <row r="733" spans="1:12" customFormat="1" x14ac:dyDescent="0.25">
      <c r="A733" s="88">
        <v>730</v>
      </c>
      <c r="B733" s="88">
        <v>50</v>
      </c>
      <c r="C733" s="88"/>
      <c r="D733" s="88"/>
      <c r="E733" s="134">
        <v>4</v>
      </c>
      <c r="F733" s="134">
        <v>1420.9305227099201</v>
      </c>
      <c r="G733" s="134">
        <v>74.102132074496296</v>
      </c>
      <c r="H733" s="134">
        <v>0</v>
      </c>
      <c r="I733" s="134">
        <v>-6.7199315199413396</v>
      </c>
      <c r="J733" s="134">
        <v>0.61038594790907386</v>
      </c>
      <c r="K733" s="134">
        <v>1.92454689375731</v>
      </c>
      <c r="L733" s="134">
        <v>4.7832316104869266</v>
      </c>
    </row>
    <row r="734" spans="1:12" customFormat="1" x14ac:dyDescent="0.25">
      <c r="A734" s="88">
        <v>731</v>
      </c>
      <c r="B734" s="88">
        <v>50</v>
      </c>
      <c r="C734" s="88"/>
      <c r="D734" s="88"/>
      <c r="E734" s="134">
        <v>4</v>
      </c>
      <c r="F734" s="134">
        <v>1420.9305227099201</v>
      </c>
      <c r="G734" s="134">
        <v>74.177803373560707</v>
      </c>
      <c r="H734" s="134">
        <v>0</v>
      </c>
      <c r="I734" s="134">
        <v>-6.7199315199413396</v>
      </c>
      <c r="J734" s="134">
        <v>0.65115343459181374</v>
      </c>
      <c r="K734" s="134">
        <v>2.0530867792679892</v>
      </c>
      <c r="L734" s="134">
        <v>5.6333029588334176</v>
      </c>
    </row>
    <row r="735" spans="1:12" customFormat="1" x14ac:dyDescent="0.25">
      <c r="A735" s="88">
        <v>732</v>
      </c>
      <c r="B735" s="88">
        <v>50</v>
      </c>
      <c r="C735" s="88"/>
      <c r="D735" s="88"/>
      <c r="E735" s="134">
        <v>4</v>
      </c>
      <c r="F735" s="134">
        <v>1420.9305227099201</v>
      </c>
      <c r="G735" s="134">
        <v>74.253474672625103</v>
      </c>
      <c r="H735" s="134">
        <v>0</v>
      </c>
      <c r="I735" s="134">
        <v>-6.7199315199413396</v>
      </c>
      <c r="J735" s="134">
        <v>0.64007390996865654</v>
      </c>
      <c r="K735" s="134">
        <v>2.0181530381311741</v>
      </c>
      <c r="L735" s="134">
        <v>5.4037819662300279</v>
      </c>
    </row>
    <row r="736" spans="1:12" customFormat="1" x14ac:dyDescent="0.25">
      <c r="A736" s="88">
        <v>733</v>
      </c>
      <c r="B736" s="88">
        <v>50</v>
      </c>
      <c r="C736" s="88"/>
      <c r="D736" s="88"/>
      <c r="E736" s="134">
        <v>4</v>
      </c>
      <c r="F736" s="134">
        <v>1420.9305227099201</v>
      </c>
      <c r="G736" s="134">
        <v>74.329145971689599</v>
      </c>
      <c r="H736" s="134">
        <v>0</v>
      </c>
      <c r="I736" s="134">
        <v>-6.7199315199413396</v>
      </c>
      <c r="J736" s="134">
        <v>0.64289961500404547</v>
      </c>
      <c r="K736" s="134">
        <v>2.0270624861077549</v>
      </c>
      <c r="L736" s="134">
        <v>5.4647199549664913</v>
      </c>
    </row>
    <row r="737" spans="1:12" customFormat="1" x14ac:dyDescent="0.25">
      <c r="A737" s="88">
        <v>734</v>
      </c>
      <c r="B737" s="88">
        <v>50</v>
      </c>
      <c r="C737" s="88"/>
      <c r="D737" s="88"/>
      <c r="E737" s="134">
        <v>4</v>
      </c>
      <c r="F737" s="134">
        <v>1420.9305227099201</v>
      </c>
      <c r="G737" s="134">
        <v>74.404817270753995</v>
      </c>
      <c r="H737" s="134">
        <v>0</v>
      </c>
      <c r="I737" s="134">
        <v>-6.7199315199413396</v>
      </c>
      <c r="J737" s="134">
        <v>0.64182689834676965</v>
      </c>
      <c r="K737" s="134">
        <v>2.023680210487365</v>
      </c>
      <c r="L737" s="134">
        <v>5.4434083437275751</v>
      </c>
    </row>
    <row r="738" spans="1:12" customFormat="1" x14ac:dyDescent="0.25">
      <c r="A738" s="88">
        <v>735</v>
      </c>
      <c r="B738" s="88">
        <v>50</v>
      </c>
      <c r="C738" s="88"/>
      <c r="D738" s="88"/>
      <c r="E738" s="134">
        <v>4</v>
      </c>
      <c r="F738" s="134">
        <v>1420.9305227099201</v>
      </c>
      <c r="G738" s="134">
        <v>74.480488569818405</v>
      </c>
      <c r="H738" s="134">
        <v>0</v>
      </c>
      <c r="I738" s="134">
        <v>-6.7199315199413396</v>
      </c>
      <c r="J738" s="134">
        <v>0.64260619510638894</v>
      </c>
      <c r="K738" s="134">
        <v>2.026137333170444</v>
      </c>
      <c r="L738" s="134">
        <v>5.460638908445671</v>
      </c>
    </row>
    <row r="739" spans="1:12" customFormat="1" x14ac:dyDescent="0.25">
      <c r="A739" s="88">
        <v>736</v>
      </c>
      <c r="B739" s="88">
        <v>50</v>
      </c>
      <c r="C739" s="88"/>
      <c r="D739" s="88"/>
      <c r="E739" s="134">
        <v>4</v>
      </c>
      <c r="F739" s="134">
        <v>1420.9305227099201</v>
      </c>
      <c r="G739" s="134">
        <v>74.556159868882901</v>
      </c>
      <c r="H739" s="134">
        <v>0</v>
      </c>
      <c r="I739" s="134">
        <v>-6.7199315199413396</v>
      </c>
      <c r="J739" s="134">
        <v>0.63993003330306841</v>
      </c>
      <c r="K739" s="134">
        <v>2.0176993950045752</v>
      </c>
      <c r="L739" s="134">
        <v>5.405953645632434</v>
      </c>
    </row>
    <row r="740" spans="1:12" customFormat="1" x14ac:dyDescent="0.25">
      <c r="A740" s="88">
        <v>737</v>
      </c>
      <c r="B740" s="88">
        <v>50</v>
      </c>
      <c r="C740" s="88"/>
      <c r="D740" s="88"/>
      <c r="E740" s="134">
        <v>4</v>
      </c>
      <c r="F740" s="134">
        <v>1420.9305227099201</v>
      </c>
      <c r="G740" s="134">
        <v>74.631831167947297</v>
      </c>
      <c r="H740" s="134">
        <v>0</v>
      </c>
      <c r="I740" s="134">
        <v>-6.7199315199413396</v>
      </c>
      <c r="J740" s="134">
        <v>0.64921358845227695</v>
      </c>
      <c r="K740" s="134">
        <v>2.0469704443900292</v>
      </c>
      <c r="L740" s="134">
        <v>5.6003928634453866</v>
      </c>
    </row>
    <row r="741" spans="1:12" customFormat="1" x14ac:dyDescent="0.25">
      <c r="A741" s="88">
        <v>738</v>
      </c>
      <c r="B741" s="88">
        <v>50</v>
      </c>
      <c r="C741" s="88"/>
      <c r="D741" s="88"/>
      <c r="E741" s="134">
        <v>4</v>
      </c>
      <c r="F741" s="134">
        <v>1420.9305227099201</v>
      </c>
      <c r="G741" s="134">
        <v>74.707502467011807</v>
      </c>
      <c r="H741" s="134">
        <v>0</v>
      </c>
      <c r="I741" s="134">
        <v>-6.7199315199413396</v>
      </c>
      <c r="J741" s="134">
        <v>0.61410197293500757</v>
      </c>
      <c r="K741" s="134">
        <v>1.936263520664079</v>
      </c>
      <c r="L741" s="134">
        <v>4.8702537483766033</v>
      </c>
    </row>
    <row r="742" spans="1:12" customFormat="1" x14ac:dyDescent="0.25">
      <c r="A742" s="88">
        <v>739</v>
      </c>
      <c r="B742" s="88">
        <v>50</v>
      </c>
      <c r="C742" s="88"/>
      <c r="D742" s="88"/>
      <c r="E742" s="134">
        <v>4</v>
      </c>
      <c r="F742" s="134">
        <v>1420.9305227099201</v>
      </c>
      <c r="G742" s="134">
        <v>74.783173766076203</v>
      </c>
      <c r="H742" s="134">
        <v>0</v>
      </c>
      <c r="I742" s="134">
        <v>-6.7199315199413396</v>
      </c>
      <c r="J742" s="134">
        <v>0.74497653575346467</v>
      </c>
      <c r="K742" s="134">
        <v>2.348911017230674</v>
      </c>
      <c r="L742" s="134">
        <v>7.589313388584304</v>
      </c>
    </row>
    <row r="743" spans="1:12" customFormat="1" x14ac:dyDescent="0.25">
      <c r="A743" s="88">
        <v>740</v>
      </c>
      <c r="B743" s="88">
        <v>50</v>
      </c>
      <c r="C743" s="88"/>
      <c r="D743" s="88"/>
      <c r="E743" s="134">
        <v>4</v>
      </c>
      <c r="F743" s="134">
        <v>1420.9305227099201</v>
      </c>
      <c r="G743" s="134">
        <v>74.859778445138005</v>
      </c>
      <c r="H743" s="134">
        <v>0</v>
      </c>
      <c r="I743" s="134">
        <v>-6.7199315199413396</v>
      </c>
      <c r="J743" s="134">
        <v>0.25788284286340579</v>
      </c>
      <c r="K743" s="134">
        <v>0.81310460354831848</v>
      </c>
      <c r="L743" s="134">
        <v>-2.6266754324999431</v>
      </c>
    </row>
    <row r="744" spans="1:12" customFormat="1" x14ac:dyDescent="0.25">
      <c r="A744" s="88">
        <v>741</v>
      </c>
      <c r="B744" s="88">
        <v>48</v>
      </c>
      <c r="C744" s="88"/>
      <c r="D744" s="88"/>
      <c r="E744" s="134">
        <v>4</v>
      </c>
      <c r="F744" s="134">
        <v>1364.0933018015201</v>
      </c>
      <c r="G744" s="134">
        <v>74.942805227562303</v>
      </c>
      <c r="H744" s="134">
        <v>0</v>
      </c>
      <c r="I744" s="134">
        <v>-6.7199315199413396</v>
      </c>
      <c r="J744" s="134">
        <v>0</v>
      </c>
      <c r="K744" s="134">
        <v>0</v>
      </c>
      <c r="L744" s="134">
        <v>-5.5091335939007244</v>
      </c>
    </row>
    <row r="745" spans="1:12" customFormat="1" x14ac:dyDescent="0.25">
      <c r="A745" s="88">
        <v>742</v>
      </c>
      <c r="B745" s="88">
        <v>47</v>
      </c>
      <c r="C745" s="88"/>
      <c r="D745" s="88"/>
      <c r="E745" s="134">
        <v>4</v>
      </c>
      <c r="F745" s="134">
        <v>1335.67469134732</v>
      </c>
      <c r="G745" s="134">
        <v>75.028880885772196</v>
      </c>
      <c r="H745" s="134">
        <v>0</v>
      </c>
      <c r="I745" s="134">
        <v>-6.7199315199413396</v>
      </c>
      <c r="J745" s="134">
        <v>0</v>
      </c>
      <c r="K745" s="134">
        <v>0</v>
      </c>
      <c r="L745" s="134">
        <v>-3.392183722831501</v>
      </c>
    </row>
    <row r="746" spans="1:12" customFormat="1" x14ac:dyDescent="0.25">
      <c r="A746" s="88">
        <v>743</v>
      </c>
      <c r="B746" s="88">
        <v>45</v>
      </c>
      <c r="C746" s="88"/>
      <c r="D746" s="88"/>
      <c r="E746" s="134">
        <v>4</v>
      </c>
      <c r="F746" s="134">
        <v>1278.83747043893</v>
      </c>
      <c r="G746" s="134">
        <v>75.117328114535198</v>
      </c>
      <c r="H746" s="134">
        <v>0</v>
      </c>
      <c r="I746" s="134">
        <v>-6.7199315199413396</v>
      </c>
      <c r="J746" s="134">
        <v>0</v>
      </c>
      <c r="K746" s="134">
        <v>0</v>
      </c>
      <c r="L746" s="134">
        <v>-8.6263472538547123</v>
      </c>
    </row>
    <row r="747" spans="1:12" customFormat="1" x14ac:dyDescent="0.25">
      <c r="A747" s="88">
        <v>744</v>
      </c>
      <c r="B747" s="88">
        <v>43</v>
      </c>
      <c r="C747" s="88"/>
      <c r="D747" s="88"/>
      <c r="E747" s="134">
        <v>4</v>
      </c>
      <c r="F747" s="134">
        <v>1222.00024953053</v>
      </c>
      <c r="G747" s="134">
        <v>75.204559299338499</v>
      </c>
      <c r="H747" s="134">
        <v>0</v>
      </c>
      <c r="I747" s="134">
        <v>-6.7199315199413396</v>
      </c>
      <c r="J747" s="134">
        <v>0</v>
      </c>
      <c r="K747" s="134">
        <v>0</v>
      </c>
      <c r="L747" s="134">
        <v>-6.6080479019705756</v>
      </c>
    </row>
    <row r="748" spans="1:12" customFormat="1" x14ac:dyDescent="0.25">
      <c r="A748" s="88">
        <v>745</v>
      </c>
      <c r="B748" s="88">
        <v>41</v>
      </c>
      <c r="C748" s="88"/>
      <c r="D748" s="88"/>
      <c r="E748" s="134">
        <v>4</v>
      </c>
      <c r="F748" s="134">
        <v>1165.16302862213</v>
      </c>
      <c r="G748" s="134">
        <v>75.280598367989299</v>
      </c>
      <c r="H748" s="134">
        <v>0</v>
      </c>
      <c r="I748" s="134">
        <v>-6.7199315199413396</v>
      </c>
      <c r="J748" s="134">
        <v>0</v>
      </c>
      <c r="K748" s="134">
        <v>0</v>
      </c>
      <c r="L748" s="134">
        <v>-8.2992629794975077</v>
      </c>
    </row>
    <row r="749" spans="1:12" customFormat="1" x14ac:dyDescent="0.25">
      <c r="A749" s="88">
        <v>746</v>
      </c>
      <c r="B749" s="88">
        <v>39</v>
      </c>
      <c r="C749" s="88"/>
      <c r="D749" s="88"/>
      <c r="E749" s="134">
        <v>3</v>
      </c>
      <c r="F749" s="134">
        <v>1503.7009520074801</v>
      </c>
      <c r="G749" s="134">
        <v>75.359901899774997</v>
      </c>
      <c r="H749" s="134">
        <v>0</v>
      </c>
      <c r="I749" s="134">
        <v>-6.7199315199413396</v>
      </c>
      <c r="J749" s="134">
        <v>0.16920453792575779</v>
      </c>
      <c r="K749" s="134">
        <v>0.53350190807991427</v>
      </c>
      <c r="L749" s="134">
        <v>-2.391509012301209</v>
      </c>
    </row>
    <row r="750" spans="1:12" customFormat="1" x14ac:dyDescent="0.25">
      <c r="A750" s="88">
        <v>747</v>
      </c>
      <c r="B750" s="88">
        <v>38</v>
      </c>
      <c r="C750" s="88"/>
      <c r="D750" s="88"/>
      <c r="E750" s="134">
        <v>3</v>
      </c>
      <c r="F750" s="134">
        <v>1465.14451734062</v>
      </c>
      <c r="G750" s="134">
        <v>75.436882679570203</v>
      </c>
      <c r="H750" s="134">
        <v>0</v>
      </c>
      <c r="I750" s="134">
        <v>-6.7199315199413396</v>
      </c>
      <c r="J750" s="134">
        <v>0</v>
      </c>
      <c r="K750" s="134">
        <v>0</v>
      </c>
      <c r="L750" s="134">
        <v>-7.935793044371346</v>
      </c>
    </row>
    <row r="751" spans="1:12" customFormat="1" x14ac:dyDescent="0.25">
      <c r="A751" s="88">
        <v>748</v>
      </c>
      <c r="B751" s="88">
        <v>35</v>
      </c>
      <c r="C751" s="88"/>
      <c r="D751" s="88"/>
      <c r="E751" s="134">
        <v>3</v>
      </c>
      <c r="F751" s="134">
        <v>1349.47521334004</v>
      </c>
      <c r="G751" s="134">
        <v>75.522422210229493</v>
      </c>
      <c r="H751" s="134">
        <v>0</v>
      </c>
      <c r="I751" s="134">
        <v>-6.7199315199413396</v>
      </c>
      <c r="J751" s="134">
        <v>0</v>
      </c>
      <c r="K751" s="134">
        <v>0</v>
      </c>
      <c r="L751" s="134">
        <v>-5.3619817516324666</v>
      </c>
    </row>
    <row r="752" spans="1:12" customFormat="1" x14ac:dyDescent="0.25">
      <c r="A752" s="88">
        <v>749</v>
      </c>
      <c r="B752" s="88">
        <v>35</v>
      </c>
      <c r="C752" s="88"/>
      <c r="D752" s="88"/>
      <c r="E752" s="134">
        <v>3</v>
      </c>
      <c r="F752" s="134">
        <v>1349.47521334004</v>
      </c>
      <c r="G752" s="134">
        <v>75.608172959015107</v>
      </c>
      <c r="H752" s="134">
        <v>0</v>
      </c>
      <c r="I752" s="134">
        <v>-6.7199315199413396</v>
      </c>
      <c r="J752" s="134">
        <v>0.51648869463862346</v>
      </c>
      <c r="K752" s="134">
        <v>1.62848885419558</v>
      </c>
      <c r="L752" s="134">
        <v>5.3441533629293936</v>
      </c>
    </row>
    <row r="753" spans="1:12" customFormat="1" x14ac:dyDescent="0.25">
      <c r="A753" s="88">
        <v>750</v>
      </c>
      <c r="B753" s="88">
        <v>35</v>
      </c>
      <c r="C753" s="88"/>
      <c r="D753" s="88"/>
      <c r="E753" s="134">
        <v>3</v>
      </c>
      <c r="F753" s="134">
        <v>1349.47521334004</v>
      </c>
      <c r="G753" s="134">
        <v>75.693667980699999</v>
      </c>
      <c r="H753" s="134">
        <v>0</v>
      </c>
      <c r="I753" s="134">
        <v>-6.7199315199413396</v>
      </c>
      <c r="J753" s="134">
        <v>0.37061021773353031</v>
      </c>
      <c r="K753" s="134">
        <v>1.1685340165138209</v>
      </c>
      <c r="L753" s="134">
        <v>2.4052914446088431</v>
      </c>
    </row>
    <row r="754" spans="1:12" customFormat="1" x14ac:dyDescent="0.25">
      <c r="A754" s="88">
        <v>751</v>
      </c>
      <c r="B754" s="88">
        <v>35</v>
      </c>
      <c r="C754" s="88"/>
      <c r="D754" s="88"/>
      <c r="E754" s="134">
        <v>3</v>
      </c>
      <c r="F754" s="134">
        <v>1349.47521334004</v>
      </c>
      <c r="G754" s="134">
        <v>75.779163002384806</v>
      </c>
      <c r="H754" s="134">
        <v>0</v>
      </c>
      <c r="I754" s="134">
        <v>-6.7199315199413396</v>
      </c>
      <c r="J754" s="134">
        <v>0.40978049323068572</v>
      </c>
      <c r="K754" s="134">
        <v>1.292037895156352</v>
      </c>
      <c r="L754" s="134">
        <v>3.198935712553737</v>
      </c>
    </row>
    <row r="755" spans="1:12" customFormat="1" x14ac:dyDescent="0.25">
      <c r="A755" s="88">
        <v>752</v>
      </c>
      <c r="B755" s="88">
        <v>35</v>
      </c>
      <c r="C755" s="88"/>
      <c r="D755" s="88"/>
      <c r="E755" s="134">
        <v>3</v>
      </c>
      <c r="F755" s="134">
        <v>1349.47521334004</v>
      </c>
      <c r="G755" s="134">
        <v>75.864658024069698</v>
      </c>
      <c r="H755" s="134">
        <v>0</v>
      </c>
      <c r="I755" s="134">
        <v>-6.7199315199413396</v>
      </c>
      <c r="J755" s="134">
        <v>0.39794327299619492</v>
      </c>
      <c r="K755" s="134">
        <v>1.2547151397570031</v>
      </c>
      <c r="L755" s="134">
        <v>2.9607001957931631</v>
      </c>
    </row>
    <row r="756" spans="1:12" customFormat="1" x14ac:dyDescent="0.25">
      <c r="A756" s="88">
        <v>753</v>
      </c>
      <c r="B756" s="88">
        <v>35</v>
      </c>
      <c r="C756" s="88"/>
      <c r="D756" s="88"/>
      <c r="E756" s="134">
        <v>3</v>
      </c>
      <c r="F756" s="134">
        <v>1349.47521334004</v>
      </c>
      <c r="G756" s="134">
        <v>75.950153045754504</v>
      </c>
      <c r="H756" s="134">
        <v>0</v>
      </c>
      <c r="I756" s="134">
        <v>-6.7199315199413396</v>
      </c>
      <c r="J756" s="134">
        <v>0.40566362336168399</v>
      </c>
      <c r="K756" s="134">
        <v>1.2790574044593901</v>
      </c>
      <c r="L756" s="134">
        <v>3.1173815926554709</v>
      </c>
    </row>
    <row r="757" spans="1:12" customFormat="1" x14ac:dyDescent="0.25">
      <c r="A757" s="88">
        <v>754</v>
      </c>
      <c r="B757" s="88">
        <v>35</v>
      </c>
      <c r="C757" s="88"/>
      <c r="D757" s="88"/>
      <c r="E757" s="134">
        <v>3</v>
      </c>
      <c r="F757" s="134">
        <v>1349.47521334004</v>
      </c>
      <c r="G757" s="134">
        <v>76.035648067439396</v>
      </c>
      <c r="H757" s="134">
        <v>0</v>
      </c>
      <c r="I757" s="134">
        <v>-6.7199315199413396</v>
      </c>
      <c r="J757" s="134">
        <v>0.3863043247765216</v>
      </c>
      <c r="K757" s="134">
        <v>1.2180175360203731</v>
      </c>
      <c r="L757" s="134">
        <v>2.7262636295498139</v>
      </c>
    </row>
    <row r="758" spans="1:12" customFormat="1" x14ac:dyDescent="0.25">
      <c r="A758" s="88">
        <v>755</v>
      </c>
      <c r="B758" s="88">
        <v>35</v>
      </c>
      <c r="C758" s="88"/>
      <c r="D758" s="88"/>
      <c r="E758" s="134">
        <v>3</v>
      </c>
      <c r="F758" s="134">
        <v>1349.47521334004</v>
      </c>
      <c r="G758" s="134">
        <v>76.121398816224996</v>
      </c>
      <c r="H758" s="134">
        <v>0</v>
      </c>
      <c r="I758" s="134">
        <v>-6.7199315199413396</v>
      </c>
      <c r="J758" s="134">
        <v>0.45587984387907748</v>
      </c>
      <c r="K758" s="134">
        <v>1.437389147750731</v>
      </c>
      <c r="L758" s="134">
        <v>4.1314287263109293</v>
      </c>
    </row>
    <row r="759" spans="1:12" customFormat="1" x14ac:dyDescent="0.25">
      <c r="A759" s="88">
        <v>756</v>
      </c>
      <c r="B759" s="88">
        <v>35</v>
      </c>
      <c r="C759" s="88"/>
      <c r="D759" s="88"/>
      <c r="E759" s="134">
        <v>3</v>
      </c>
      <c r="F759" s="134">
        <v>1349.47521334004</v>
      </c>
      <c r="G759" s="134">
        <v>76.206893837909902</v>
      </c>
      <c r="H759" s="134">
        <v>0</v>
      </c>
      <c r="I759" s="134">
        <v>-6.7199315199413396</v>
      </c>
      <c r="J759" s="134">
        <v>0.19562144455209851</v>
      </c>
      <c r="K759" s="134">
        <v>0.61679441467276652</v>
      </c>
      <c r="L759" s="134">
        <v>-1.163452054020242</v>
      </c>
    </row>
    <row r="760" spans="1:12" customFormat="1" x14ac:dyDescent="0.25">
      <c r="A760" s="88">
        <v>757</v>
      </c>
      <c r="B760" s="88">
        <v>34</v>
      </c>
      <c r="C760" s="88"/>
      <c r="D760" s="88"/>
      <c r="E760" s="134">
        <v>3</v>
      </c>
      <c r="F760" s="134">
        <v>1310.91877867318</v>
      </c>
      <c r="G760" s="134">
        <v>76.294867045918195</v>
      </c>
      <c r="H760" s="134">
        <v>0</v>
      </c>
      <c r="I760" s="134">
        <v>-6.7199315199413396</v>
      </c>
      <c r="J760" s="134">
        <v>0.43654373042315742</v>
      </c>
      <c r="K760" s="134">
        <v>1.376422382024215</v>
      </c>
      <c r="L760" s="134">
        <v>3.8843871311042268</v>
      </c>
    </row>
    <row r="761" spans="1:12" customFormat="1" x14ac:dyDescent="0.25">
      <c r="A761" s="88">
        <v>758</v>
      </c>
      <c r="B761" s="88">
        <v>35</v>
      </c>
      <c r="C761" s="88"/>
      <c r="D761" s="88"/>
      <c r="E761" s="134">
        <v>3</v>
      </c>
      <c r="F761" s="134">
        <v>1349.47521334004</v>
      </c>
      <c r="G761" s="134">
        <v>76.380362067603002</v>
      </c>
      <c r="H761" s="134">
        <v>0</v>
      </c>
      <c r="I761" s="134">
        <v>-6.7199315199413396</v>
      </c>
      <c r="J761" s="134">
        <v>0.40322243338164382</v>
      </c>
      <c r="K761" s="134">
        <v>1.271360332452323</v>
      </c>
      <c r="L761" s="134">
        <v>3.0710911968192849</v>
      </c>
    </row>
    <row r="762" spans="1:12" customFormat="1" x14ac:dyDescent="0.25">
      <c r="A762" s="88">
        <v>759</v>
      </c>
      <c r="B762" s="88">
        <v>34</v>
      </c>
      <c r="C762" s="88"/>
      <c r="D762" s="88"/>
      <c r="E762" s="134">
        <v>3</v>
      </c>
      <c r="F762" s="134">
        <v>1310.91877867318</v>
      </c>
      <c r="G762" s="134">
        <v>76.468335275611295</v>
      </c>
      <c r="H762" s="134">
        <v>0</v>
      </c>
      <c r="I762" s="134">
        <v>-6.7199315199413396</v>
      </c>
      <c r="J762" s="134">
        <v>0.32909980182841952</v>
      </c>
      <c r="K762" s="134">
        <v>1.0376516751650069</v>
      </c>
      <c r="L762" s="134">
        <v>1.7185276945335271</v>
      </c>
    </row>
    <row r="763" spans="1:12" customFormat="1" x14ac:dyDescent="0.25">
      <c r="A763" s="88">
        <v>760</v>
      </c>
      <c r="B763" s="88">
        <v>35</v>
      </c>
      <c r="C763" s="88"/>
      <c r="D763" s="88"/>
      <c r="E763" s="134">
        <v>3</v>
      </c>
      <c r="F763" s="134">
        <v>1349.47521334004</v>
      </c>
      <c r="G763" s="134">
        <v>76.554086024396995</v>
      </c>
      <c r="H763" s="134">
        <v>0</v>
      </c>
      <c r="I763" s="134">
        <v>-6.7199315199413396</v>
      </c>
      <c r="J763" s="134">
        <v>0.64000265775236032</v>
      </c>
      <c r="K763" s="134">
        <v>2.017928379893192</v>
      </c>
      <c r="L763" s="134">
        <v>7.8127482900617036</v>
      </c>
    </row>
    <row r="764" spans="1:12" customFormat="1" x14ac:dyDescent="0.25">
      <c r="A764" s="88">
        <v>761</v>
      </c>
      <c r="B764" s="88">
        <v>35</v>
      </c>
      <c r="C764" s="88"/>
      <c r="D764" s="88"/>
      <c r="E764" s="134">
        <v>3</v>
      </c>
      <c r="F764" s="134">
        <v>1349.47521334004</v>
      </c>
      <c r="G764" s="134">
        <v>76.639581046081801</v>
      </c>
      <c r="H764" s="134">
        <v>0</v>
      </c>
      <c r="I764" s="134">
        <v>-6.7199315199413396</v>
      </c>
      <c r="J764" s="134">
        <v>0.2323316290051945</v>
      </c>
      <c r="K764" s="134">
        <v>0.73254162625337838</v>
      </c>
      <c r="L764" s="134">
        <v>-0.40679212968128659</v>
      </c>
    </row>
    <row r="765" spans="1:12" customFormat="1" x14ac:dyDescent="0.25">
      <c r="A765" s="88">
        <v>762</v>
      </c>
      <c r="B765" s="88">
        <v>34</v>
      </c>
      <c r="C765" s="88"/>
      <c r="D765" s="88"/>
      <c r="E765" s="134">
        <v>3</v>
      </c>
      <c r="F765" s="134">
        <v>1310.91877867318</v>
      </c>
      <c r="G765" s="134">
        <v>76.726500366721496</v>
      </c>
      <c r="H765" s="134">
        <v>0</v>
      </c>
      <c r="I765" s="134">
        <v>-6.7199315199413396</v>
      </c>
      <c r="J765" s="134">
        <v>0.34858822772571141</v>
      </c>
      <c r="K765" s="134">
        <v>1.0990986820191679</v>
      </c>
      <c r="L765" s="134">
        <v>-1.608686496694234</v>
      </c>
    </row>
    <row r="766" spans="1:12" customFormat="1" x14ac:dyDescent="0.25">
      <c r="A766" s="88">
        <v>763</v>
      </c>
      <c r="B766" s="88">
        <v>33</v>
      </c>
      <c r="C766" s="88"/>
      <c r="D766" s="88"/>
      <c r="E766" s="134">
        <v>3</v>
      </c>
      <c r="F766" s="134">
        <v>1272.36234400633</v>
      </c>
      <c r="G766" s="134">
        <v>76.813666810343904</v>
      </c>
      <c r="H766" s="134">
        <v>0</v>
      </c>
      <c r="I766" s="134">
        <v>-6.7199315199413396</v>
      </c>
      <c r="J766" s="134">
        <v>0.29157632322597321</v>
      </c>
      <c r="K766" s="134">
        <v>0.91934014713149359</v>
      </c>
      <c r="L766" s="134">
        <v>-2.4688273625246091</v>
      </c>
    </row>
    <row r="767" spans="1:12" customFormat="1" x14ac:dyDescent="0.25">
      <c r="A767" s="88">
        <v>764</v>
      </c>
      <c r="B767" s="88">
        <v>31</v>
      </c>
      <c r="C767" s="88"/>
      <c r="D767" s="88"/>
      <c r="E767" s="134">
        <v>3</v>
      </c>
      <c r="F767" s="134">
        <v>1195.2494746726099</v>
      </c>
      <c r="G767" s="134">
        <v>76.894661934676293</v>
      </c>
      <c r="H767" s="134">
        <v>0</v>
      </c>
      <c r="I767" s="134">
        <v>-6.7199315199413396</v>
      </c>
      <c r="J767" s="134">
        <v>0</v>
      </c>
      <c r="K767" s="134">
        <v>0</v>
      </c>
      <c r="L767" s="134">
        <v>-10.540478065339419</v>
      </c>
    </row>
    <row r="768" spans="1:12" customFormat="1" x14ac:dyDescent="0.25">
      <c r="A768" s="88">
        <v>765</v>
      </c>
      <c r="B768" s="88">
        <v>27</v>
      </c>
      <c r="C768" s="88"/>
      <c r="D768" s="88"/>
      <c r="E768" s="134">
        <v>2</v>
      </c>
      <c r="F768" s="134">
        <v>1663.51884532125</v>
      </c>
      <c r="G768" s="134">
        <v>76.968403442367901</v>
      </c>
      <c r="H768" s="134">
        <v>0</v>
      </c>
      <c r="I768" s="134">
        <v>-6.7199315199413396</v>
      </c>
      <c r="J768" s="134">
        <v>0</v>
      </c>
      <c r="K768" s="134">
        <v>0</v>
      </c>
      <c r="L768" s="134">
        <v>-9.5544044144737867</v>
      </c>
    </row>
    <row r="769" spans="1:12" customFormat="1" x14ac:dyDescent="0.25">
      <c r="A769" s="88">
        <v>766</v>
      </c>
      <c r="B769" s="88">
        <v>24</v>
      </c>
      <c r="C769" s="88"/>
      <c r="D769" s="88"/>
      <c r="E769" s="134">
        <v>2</v>
      </c>
      <c r="F769" s="134">
        <v>1478.68341806333</v>
      </c>
      <c r="G769" s="134">
        <v>77.038905385856907</v>
      </c>
      <c r="H769" s="134">
        <v>0</v>
      </c>
      <c r="I769" s="134">
        <v>-6.7199315199413396</v>
      </c>
      <c r="J769" s="134">
        <v>0</v>
      </c>
      <c r="K769" s="134">
        <v>0</v>
      </c>
      <c r="L769" s="134">
        <v>-6.1976640259253646</v>
      </c>
    </row>
    <row r="770" spans="1:12" customFormat="1" x14ac:dyDescent="0.25">
      <c r="A770" s="88">
        <v>767</v>
      </c>
      <c r="B770" s="88">
        <v>21</v>
      </c>
      <c r="C770" s="88"/>
      <c r="D770" s="88"/>
      <c r="E770" s="134">
        <v>2</v>
      </c>
      <c r="F770" s="134">
        <v>1293.8479908054101</v>
      </c>
      <c r="G770" s="134">
        <v>77.122335749687593</v>
      </c>
      <c r="H770" s="134">
        <v>0</v>
      </c>
      <c r="I770" s="134">
        <v>-6.7199315199413396</v>
      </c>
      <c r="J770" s="134">
        <v>0</v>
      </c>
      <c r="K770" s="134">
        <v>0</v>
      </c>
      <c r="L770" s="134">
        <v>-7.3628936585475966</v>
      </c>
    </row>
    <row r="771" spans="1:12" customFormat="1" x14ac:dyDescent="0.25">
      <c r="A771" s="88">
        <v>768</v>
      </c>
      <c r="B771" s="88">
        <v>17</v>
      </c>
      <c r="C771" s="88"/>
      <c r="D771" s="88"/>
      <c r="E771" s="134">
        <v>2</v>
      </c>
      <c r="F771" s="134">
        <v>1047.4007544615299</v>
      </c>
      <c r="G771" s="134">
        <v>77.178038806788095</v>
      </c>
      <c r="H771" s="134">
        <v>0</v>
      </c>
      <c r="I771" s="134">
        <v>-6.7199315199413396</v>
      </c>
      <c r="J771" s="134">
        <v>0</v>
      </c>
      <c r="K771" s="134">
        <v>0</v>
      </c>
      <c r="L771" s="134">
        <v>-4.6440770604376711</v>
      </c>
    </row>
    <row r="772" spans="1:12" customFormat="1" x14ac:dyDescent="0.25">
      <c r="A772" s="88">
        <v>769</v>
      </c>
      <c r="B772" s="88">
        <v>15</v>
      </c>
      <c r="C772" s="88"/>
      <c r="D772" s="88"/>
      <c r="E772" s="134">
        <v>2</v>
      </c>
      <c r="F772" s="134">
        <v>924.17713628958199</v>
      </c>
      <c r="G772" s="134">
        <v>77.225147098637507</v>
      </c>
      <c r="H772" s="134">
        <v>0</v>
      </c>
      <c r="I772" s="134">
        <v>-6.7199315199413396</v>
      </c>
      <c r="J772" s="134">
        <v>0</v>
      </c>
      <c r="K772" s="134">
        <v>0</v>
      </c>
      <c r="L772" s="134">
        <v>-5.2226152338204166</v>
      </c>
    </row>
    <row r="773" spans="1:12" customFormat="1" x14ac:dyDescent="0.25">
      <c r="A773" s="88">
        <v>770</v>
      </c>
      <c r="B773" s="88">
        <v>10</v>
      </c>
      <c r="C773" s="88"/>
      <c r="D773" s="88"/>
      <c r="E773" s="134">
        <v>1</v>
      </c>
      <c r="F773" s="134">
        <v>1191.0308316937901</v>
      </c>
      <c r="G773" s="134">
        <v>77.305424747137806</v>
      </c>
      <c r="H773" s="134">
        <v>0</v>
      </c>
      <c r="I773" s="134">
        <v>-6.7199315199413396</v>
      </c>
      <c r="J773" s="134">
        <v>7.4921264497161674E-2</v>
      </c>
      <c r="K773" s="134">
        <v>0.23622674695955079</v>
      </c>
      <c r="L773" s="134">
        <v>-4.5126064515555546</v>
      </c>
    </row>
    <row r="774" spans="1:12" customFormat="1" x14ac:dyDescent="0.25">
      <c r="A774" s="88">
        <v>771</v>
      </c>
      <c r="B774" s="88">
        <v>7</v>
      </c>
      <c r="C774" s="88"/>
      <c r="D774" s="88"/>
      <c r="E774" s="134">
        <v>1</v>
      </c>
      <c r="F774" s="134">
        <v>833.72158218565505</v>
      </c>
      <c r="G774" s="134">
        <v>77.349038439282495</v>
      </c>
      <c r="H774" s="134">
        <v>0</v>
      </c>
      <c r="I774" s="134">
        <v>-6.7199315199413396</v>
      </c>
      <c r="J774" s="134">
        <v>7.4917640838300381E-2</v>
      </c>
      <c r="K774" s="134">
        <v>0.23621532156316111</v>
      </c>
      <c r="L774" s="134">
        <v>-2.06419250346433</v>
      </c>
    </row>
    <row r="775" spans="1:12" customFormat="1" x14ac:dyDescent="0.25">
      <c r="A775" s="88">
        <v>772</v>
      </c>
      <c r="B775" s="88">
        <v>4</v>
      </c>
      <c r="C775" s="88"/>
      <c r="D775" s="88"/>
      <c r="E775" s="134">
        <v>1</v>
      </c>
      <c r="F775" s="134">
        <v>800</v>
      </c>
      <c r="G775" s="134">
        <v>77.391533573449095</v>
      </c>
      <c r="H775" s="134">
        <v>0</v>
      </c>
      <c r="I775" s="134">
        <v>-6.7199315199413396</v>
      </c>
      <c r="J775" s="134">
        <v>7.4913446455122407E-2</v>
      </c>
      <c r="K775" s="134">
        <v>0.23620209667300099</v>
      </c>
      <c r="L775" s="134">
        <v>-1.0548474792887661</v>
      </c>
    </row>
    <row r="776" spans="1:12" customFormat="1" x14ac:dyDescent="0.25">
      <c r="A776" s="88">
        <v>773</v>
      </c>
      <c r="B776" s="88">
        <v>2</v>
      </c>
      <c r="C776" s="88"/>
      <c r="D776" s="88"/>
      <c r="E776" s="134">
        <v>1</v>
      </c>
      <c r="F776" s="134">
        <v>800</v>
      </c>
      <c r="G776" s="134">
        <v>77.434028707615795</v>
      </c>
      <c r="H776" s="134">
        <v>0</v>
      </c>
      <c r="I776" s="134">
        <v>-6.7199315199413396</v>
      </c>
      <c r="J776" s="134">
        <v>7.4908802889430234E-2</v>
      </c>
      <c r="K776" s="134">
        <v>0.23618745551037351</v>
      </c>
      <c r="L776" s="134">
        <v>-0.39888123025526923</v>
      </c>
    </row>
    <row r="777" spans="1:12" customFormat="1" x14ac:dyDescent="0.25">
      <c r="A777" s="88">
        <v>774</v>
      </c>
      <c r="B777" s="88">
        <v>0</v>
      </c>
      <c r="C777" s="88"/>
      <c r="D777" s="88"/>
      <c r="E777" s="134">
        <v>0</v>
      </c>
      <c r="F777" s="134">
        <v>0</v>
      </c>
      <c r="G777" s="134">
        <v>77.476523841782395</v>
      </c>
      <c r="H777" s="134">
        <v>0</v>
      </c>
      <c r="I777" s="134">
        <v>-6.7199315199413396</v>
      </c>
      <c r="J777" s="134">
        <v>7.4904160212282023E-2</v>
      </c>
      <c r="K777" s="134">
        <v>0.2361728171493252</v>
      </c>
      <c r="L777" s="134">
        <v>4.1887902047863898E-2</v>
      </c>
    </row>
    <row r="778" spans="1:12" customFormat="1" x14ac:dyDescent="0.25">
      <c r="A778" s="88">
        <v>775</v>
      </c>
      <c r="B778" s="88">
        <v>0</v>
      </c>
      <c r="C778" s="88"/>
      <c r="D778" s="88"/>
      <c r="E778" s="134">
        <v>0</v>
      </c>
      <c r="F778" s="134">
        <v>0</v>
      </c>
      <c r="G778" s="134">
        <v>77.519018975948995</v>
      </c>
      <c r="H778" s="134">
        <v>0</v>
      </c>
      <c r="I778" s="134">
        <v>-6.7199315199413396</v>
      </c>
      <c r="J778" s="134">
        <v>7.4900220123148883E-2</v>
      </c>
      <c r="K778" s="134">
        <v>0.2361603940482884</v>
      </c>
      <c r="L778" s="134">
        <v>0.32209693722190308</v>
      </c>
    </row>
    <row r="779" spans="1:12" customFormat="1" x14ac:dyDescent="0.25">
      <c r="A779" s="88">
        <v>776</v>
      </c>
      <c r="B779" s="88">
        <v>0</v>
      </c>
      <c r="C779" s="88"/>
      <c r="D779" s="88"/>
      <c r="E779" s="134">
        <v>0</v>
      </c>
      <c r="F779" s="134">
        <v>0</v>
      </c>
      <c r="G779" s="134">
        <v>77.561514110115695</v>
      </c>
      <c r="H779" s="134">
        <v>0</v>
      </c>
      <c r="I779" s="134">
        <v>-3.1029485636939911</v>
      </c>
      <c r="J779" s="134">
        <v>0</v>
      </c>
      <c r="K779" s="134">
        <v>0</v>
      </c>
      <c r="L779" s="134">
        <v>0.28020903517403922</v>
      </c>
    </row>
    <row r="780" spans="1:12" customFormat="1" x14ac:dyDescent="0.25">
      <c r="A780" s="88">
        <v>777</v>
      </c>
      <c r="B780" s="88">
        <v>0</v>
      </c>
      <c r="C780" s="88"/>
      <c r="D780" s="88"/>
      <c r="E780" s="134">
        <v>0</v>
      </c>
      <c r="F780" s="134">
        <v>0</v>
      </c>
      <c r="G780" s="134">
        <v>77.604009244282295</v>
      </c>
      <c r="H780" s="134">
        <v>0</v>
      </c>
      <c r="I780" s="134">
        <v>-3.1029485636939911</v>
      </c>
      <c r="J780" s="134">
        <v>0</v>
      </c>
      <c r="K780" s="134">
        <v>0</v>
      </c>
      <c r="L780" s="134">
        <v>0</v>
      </c>
    </row>
    <row r="781" spans="1:12" customFormat="1" x14ac:dyDescent="0.25">
      <c r="A781" s="88">
        <v>778</v>
      </c>
      <c r="B781" s="88">
        <v>0</v>
      </c>
      <c r="C781" s="88"/>
      <c r="D781" s="88"/>
      <c r="E781" s="134">
        <v>0</v>
      </c>
      <c r="F781" s="134">
        <v>0</v>
      </c>
      <c r="G781" s="134">
        <v>77.646504378448995</v>
      </c>
      <c r="H781" s="134">
        <v>0</v>
      </c>
      <c r="I781" s="134">
        <v>-3.1029485636939911</v>
      </c>
      <c r="J781" s="134">
        <v>0</v>
      </c>
      <c r="K781" s="134">
        <v>0</v>
      </c>
      <c r="L781" s="134">
        <v>0</v>
      </c>
    </row>
    <row r="782" spans="1:12" customFormat="1" x14ac:dyDescent="0.25">
      <c r="A782" s="88">
        <v>779</v>
      </c>
      <c r="B782" s="88">
        <v>0</v>
      </c>
      <c r="C782" s="88"/>
      <c r="D782" s="88"/>
      <c r="E782" s="134">
        <v>0</v>
      </c>
      <c r="F782" s="134">
        <v>0</v>
      </c>
      <c r="G782" s="134">
        <v>77.688999512615595</v>
      </c>
      <c r="H782" s="134">
        <v>0</v>
      </c>
      <c r="I782" s="134">
        <v>-3.1029485636939911</v>
      </c>
      <c r="J782" s="134">
        <v>0</v>
      </c>
      <c r="K782" s="134">
        <v>0</v>
      </c>
      <c r="L782" s="134">
        <v>0</v>
      </c>
    </row>
    <row r="783" spans="1:12" customFormat="1" x14ac:dyDescent="0.25">
      <c r="A783" s="88">
        <v>780</v>
      </c>
      <c r="B783" s="88">
        <v>0</v>
      </c>
      <c r="C783" s="88"/>
      <c r="D783" s="88"/>
      <c r="E783" s="134">
        <v>0</v>
      </c>
      <c r="F783" s="134">
        <v>0</v>
      </c>
      <c r="G783" s="134">
        <v>77.731494646782295</v>
      </c>
      <c r="H783" s="134">
        <v>0</v>
      </c>
      <c r="I783" s="134">
        <v>-3.1029485636939911</v>
      </c>
      <c r="J783" s="134">
        <v>0</v>
      </c>
      <c r="K783" s="134">
        <v>0</v>
      </c>
      <c r="L783" s="134">
        <v>0</v>
      </c>
    </row>
    <row r="784" spans="1:12" customFormat="1" x14ac:dyDescent="0.25">
      <c r="A784" s="88">
        <v>781</v>
      </c>
      <c r="B784" s="88">
        <v>0</v>
      </c>
      <c r="C784" s="88"/>
      <c r="D784" s="88"/>
      <c r="E784" s="134">
        <v>0</v>
      </c>
      <c r="F784" s="134">
        <v>0</v>
      </c>
      <c r="G784" s="134">
        <v>77.773989780948895</v>
      </c>
      <c r="H784" s="134">
        <v>0</v>
      </c>
      <c r="I784" s="134">
        <v>-3.1029485636939911</v>
      </c>
      <c r="J784" s="134">
        <v>0</v>
      </c>
      <c r="K784" s="134">
        <v>0</v>
      </c>
      <c r="L784" s="134">
        <v>0</v>
      </c>
    </row>
    <row r="785" spans="1:12" customFormat="1" x14ac:dyDescent="0.25">
      <c r="A785" s="88">
        <v>782</v>
      </c>
      <c r="B785" s="88">
        <v>0</v>
      </c>
      <c r="C785" s="88"/>
      <c r="D785" s="88"/>
      <c r="E785" s="134">
        <v>0</v>
      </c>
      <c r="F785" s="134">
        <v>0</v>
      </c>
      <c r="G785" s="134">
        <v>77.816484915115495</v>
      </c>
      <c r="H785" s="134">
        <v>0</v>
      </c>
      <c r="I785" s="134">
        <v>-3.1029485636939911</v>
      </c>
      <c r="J785" s="134">
        <v>0</v>
      </c>
      <c r="K785" s="134">
        <v>0</v>
      </c>
      <c r="L785" s="134">
        <v>0</v>
      </c>
    </row>
    <row r="786" spans="1:12" customFormat="1" x14ac:dyDescent="0.25">
      <c r="A786" s="88">
        <v>783</v>
      </c>
      <c r="B786" s="88">
        <v>0</v>
      </c>
      <c r="C786" s="88"/>
      <c r="D786" s="88"/>
      <c r="E786" s="134">
        <v>0</v>
      </c>
      <c r="F786" s="134">
        <v>0</v>
      </c>
      <c r="G786" s="134">
        <v>77.858980049282195</v>
      </c>
      <c r="H786" s="134">
        <v>0</v>
      </c>
      <c r="I786" s="134">
        <v>-3.1029485636939911</v>
      </c>
      <c r="J786" s="134">
        <v>0</v>
      </c>
      <c r="K786" s="134">
        <v>0</v>
      </c>
      <c r="L786" s="134">
        <v>0</v>
      </c>
    </row>
    <row r="787" spans="1:12" customFormat="1" x14ac:dyDescent="0.25">
      <c r="A787" s="88">
        <v>784</v>
      </c>
      <c r="B787" s="88">
        <v>0</v>
      </c>
      <c r="C787" s="88"/>
      <c r="D787" s="88"/>
      <c r="E787" s="134">
        <v>0</v>
      </c>
      <c r="F787" s="134">
        <v>0</v>
      </c>
      <c r="G787" s="134">
        <v>77.901475183448795</v>
      </c>
      <c r="H787" s="134">
        <v>0</v>
      </c>
      <c r="I787" s="134">
        <v>-3.1029485636939911</v>
      </c>
      <c r="J787" s="134">
        <v>0</v>
      </c>
      <c r="K787" s="134">
        <v>0</v>
      </c>
      <c r="L787" s="134">
        <v>0</v>
      </c>
    </row>
    <row r="788" spans="1:12" customFormat="1" x14ac:dyDescent="0.25">
      <c r="A788" s="88">
        <v>785</v>
      </c>
      <c r="B788" s="88">
        <v>0</v>
      </c>
      <c r="C788" s="88"/>
      <c r="D788" s="88"/>
      <c r="E788" s="134">
        <v>0</v>
      </c>
      <c r="F788" s="134">
        <v>0</v>
      </c>
      <c r="G788" s="134">
        <v>77.943970317615495</v>
      </c>
      <c r="H788" s="134">
        <v>0</v>
      </c>
      <c r="I788" s="134">
        <v>-3.1029485636939911</v>
      </c>
      <c r="J788" s="134">
        <v>0</v>
      </c>
      <c r="K788" s="134">
        <v>0</v>
      </c>
      <c r="L788" s="134">
        <v>0</v>
      </c>
    </row>
    <row r="789" spans="1:12" customFormat="1" x14ac:dyDescent="0.25">
      <c r="A789" s="88">
        <v>786</v>
      </c>
      <c r="B789" s="88">
        <v>0</v>
      </c>
      <c r="C789" s="88"/>
      <c r="D789" s="88"/>
      <c r="E789" s="134">
        <v>0</v>
      </c>
      <c r="F789" s="134">
        <v>0</v>
      </c>
      <c r="G789" s="134">
        <v>77.986465451782095</v>
      </c>
      <c r="H789" s="134">
        <v>0</v>
      </c>
      <c r="I789" s="134">
        <v>-3.1029485636939911</v>
      </c>
      <c r="J789" s="134">
        <v>0</v>
      </c>
      <c r="K789" s="134">
        <v>0</v>
      </c>
      <c r="L789" s="134">
        <v>0</v>
      </c>
    </row>
    <row r="790" spans="1:12" customFormat="1" x14ac:dyDescent="0.25">
      <c r="A790" s="88">
        <v>787</v>
      </c>
      <c r="B790" s="88">
        <v>0</v>
      </c>
      <c r="C790" s="88"/>
      <c r="D790" s="88"/>
      <c r="E790" s="134">
        <v>0</v>
      </c>
      <c r="F790" s="134">
        <v>0</v>
      </c>
      <c r="G790" s="134">
        <v>78.028960585948795</v>
      </c>
      <c r="H790" s="134">
        <v>0</v>
      </c>
      <c r="I790" s="134">
        <v>-3.1029485636939911</v>
      </c>
      <c r="J790" s="134">
        <v>0</v>
      </c>
      <c r="K790" s="134">
        <v>0</v>
      </c>
      <c r="L790" s="134">
        <v>0</v>
      </c>
    </row>
    <row r="791" spans="1:12" customFormat="1" x14ac:dyDescent="0.25">
      <c r="A791" s="88">
        <v>788</v>
      </c>
      <c r="B791" s="88">
        <v>0</v>
      </c>
      <c r="C791" s="88"/>
      <c r="D791" s="88"/>
      <c r="E791" s="134">
        <v>0</v>
      </c>
      <c r="F791" s="134">
        <v>0</v>
      </c>
      <c r="G791" s="134">
        <v>78.071455720115395</v>
      </c>
      <c r="H791" s="134">
        <v>0</v>
      </c>
      <c r="I791" s="134">
        <v>-3.1029485636939911</v>
      </c>
      <c r="J791" s="134">
        <v>0</v>
      </c>
      <c r="K791" s="134">
        <v>0</v>
      </c>
      <c r="L791" s="134">
        <v>0</v>
      </c>
    </row>
    <row r="792" spans="1:12" customFormat="1" x14ac:dyDescent="0.25">
      <c r="A792" s="88">
        <v>789</v>
      </c>
      <c r="B792" s="88">
        <v>0</v>
      </c>
      <c r="C792" s="88"/>
      <c r="D792" s="88"/>
      <c r="E792" s="134">
        <v>0</v>
      </c>
      <c r="F792" s="134">
        <v>0</v>
      </c>
      <c r="G792" s="134">
        <v>78.113950854281995</v>
      </c>
      <c r="H792" s="134">
        <v>0</v>
      </c>
      <c r="I792" s="134">
        <v>-3.1029485636939911</v>
      </c>
      <c r="J792" s="134">
        <v>0</v>
      </c>
      <c r="K792" s="134">
        <v>0</v>
      </c>
      <c r="L792" s="134">
        <v>0</v>
      </c>
    </row>
    <row r="793" spans="1:12" customFormat="1" x14ac:dyDescent="0.25">
      <c r="A793" s="88">
        <v>790</v>
      </c>
      <c r="B793" s="88">
        <v>0</v>
      </c>
      <c r="C793" s="88"/>
      <c r="D793" s="88"/>
      <c r="E793" s="134">
        <v>0</v>
      </c>
      <c r="F793" s="134">
        <v>0</v>
      </c>
      <c r="G793" s="134">
        <v>78.156445988448695</v>
      </c>
      <c r="H793" s="134">
        <v>0</v>
      </c>
      <c r="I793" s="134">
        <v>-3.1029485636939911</v>
      </c>
      <c r="J793" s="134">
        <v>0</v>
      </c>
      <c r="K793" s="134">
        <v>0</v>
      </c>
      <c r="L793" s="134">
        <v>0</v>
      </c>
    </row>
    <row r="794" spans="1:12" customFormat="1" x14ac:dyDescent="0.25">
      <c r="A794" s="88">
        <v>791</v>
      </c>
      <c r="B794" s="88">
        <v>0</v>
      </c>
      <c r="C794" s="88"/>
      <c r="D794" s="88"/>
      <c r="E794" s="134">
        <v>0</v>
      </c>
      <c r="F794" s="134">
        <v>0</v>
      </c>
      <c r="G794" s="134">
        <v>78.198941122615295</v>
      </c>
      <c r="H794" s="134">
        <v>0</v>
      </c>
      <c r="I794" s="134">
        <v>-3.1029485636939911</v>
      </c>
      <c r="J794" s="134">
        <v>0</v>
      </c>
      <c r="K794" s="134">
        <v>0</v>
      </c>
      <c r="L794" s="134">
        <v>0</v>
      </c>
    </row>
    <row r="795" spans="1:12" customFormat="1" x14ac:dyDescent="0.25">
      <c r="A795" s="88">
        <v>792</v>
      </c>
      <c r="B795" s="88">
        <v>0</v>
      </c>
      <c r="C795" s="88"/>
      <c r="D795" s="88"/>
      <c r="E795" s="134">
        <v>0</v>
      </c>
      <c r="F795" s="134">
        <v>0</v>
      </c>
      <c r="G795" s="134">
        <v>78.247014132555904</v>
      </c>
      <c r="H795" s="134">
        <v>0</v>
      </c>
      <c r="I795" s="134">
        <v>-3.1029485636939911</v>
      </c>
      <c r="J795" s="134">
        <v>0</v>
      </c>
      <c r="K795" s="134">
        <v>0</v>
      </c>
      <c r="L795" s="134">
        <v>0</v>
      </c>
    </row>
    <row r="796" spans="1:12" customFormat="1" x14ac:dyDescent="0.25">
      <c r="A796" s="88">
        <v>793</v>
      </c>
      <c r="B796" s="88">
        <v>0</v>
      </c>
      <c r="C796" s="88"/>
      <c r="D796" s="88"/>
      <c r="E796" s="134">
        <v>0</v>
      </c>
      <c r="F796" s="134">
        <v>0</v>
      </c>
      <c r="G796" s="134">
        <v>78.295087142496399</v>
      </c>
      <c r="H796" s="134">
        <v>0</v>
      </c>
      <c r="I796" s="134">
        <v>-3.1029485636939911</v>
      </c>
      <c r="J796" s="134">
        <v>0</v>
      </c>
      <c r="K796" s="134">
        <v>0</v>
      </c>
      <c r="L796" s="134">
        <v>0</v>
      </c>
    </row>
    <row r="797" spans="1:12" customFormat="1" x14ac:dyDescent="0.25">
      <c r="A797" s="88">
        <v>794</v>
      </c>
      <c r="B797" s="88">
        <v>0</v>
      </c>
      <c r="C797" s="88"/>
      <c r="D797" s="88"/>
      <c r="E797" s="134">
        <v>0</v>
      </c>
      <c r="F797" s="134">
        <v>0</v>
      </c>
      <c r="G797" s="134">
        <v>78.348706556817504</v>
      </c>
      <c r="H797" s="134">
        <v>0</v>
      </c>
      <c r="I797" s="134">
        <v>-3.1029485636939911</v>
      </c>
      <c r="J797" s="134">
        <v>0</v>
      </c>
      <c r="K797" s="134">
        <v>0</v>
      </c>
      <c r="L797" s="134">
        <v>0</v>
      </c>
    </row>
    <row r="798" spans="1:12" customFormat="1" x14ac:dyDescent="0.25">
      <c r="A798" s="88">
        <v>795</v>
      </c>
      <c r="B798" s="88">
        <v>0</v>
      </c>
      <c r="C798" s="88"/>
      <c r="D798" s="88"/>
      <c r="E798" s="134">
        <v>0</v>
      </c>
      <c r="F798" s="134">
        <v>0</v>
      </c>
      <c r="G798" s="134">
        <v>78.402325971138694</v>
      </c>
      <c r="H798" s="134">
        <v>0</v>
      </c>
      <c r="I798" s="134">
        <v>-3.1029485636939911</v>
      </c>
      <c r="J798" s="134">
        <v>0</v>
      </c>
      <c r="K798" s="134">
        <v>0</v>
      </c>
      <c r="L798" s="134">
        <v>0</v>
      </c>
    </row>
    <row r="799" spans="1:12" customFormat="1" x14ac:dyDescent="0.25">
      <c r="A799" s="88">
        <v>796</v>
      </c>
      <c r="B799" s="88">
        <v>0</v>
      </c>
      <c r="C799" s="88"/>
      <c r="D799" s="88"/>
      <c r="E799" s="134">
        <v>0</v>
      </c>
      <c r="F799" s="134">
        <v>0</v>
      </c>
      <c r="G799" s="134">
        <v>78.456119948747599</v>
      </c>
      <c r="H799" s="134">
        <v>0</v>
      </c>
      <c r="I799" s="134">
        <v>-3.1029485636939911</v>
      </c>
      <c r="J799" s="134">
        <v>0</v>
      </c>
      <c r="K799" s="134">
        <v>0</v>
      </c>
      <c r="L799" s="134">
        <v>0</v>
      </c>
    </row>
    <row r="800" spans="1:12" customFormat="1" x14ac:dyDescent="0.25">
      <c r="A800" s="88">
        <v>797</v>
      </c>
      <c r="B800" s="88">
        <v>0</v>
      </c>
      <c r="C800" s="88"/>
      <c r="D800" s="88"/>
      <c r="E800" s="134">
        <v>0</v>
      </c>
      <c r="F800" s="134">
        <v>0</v>
      </c>
      <c r="G800" s="134">
        <v>78.509913926356504</v>
      </c>
      <c r="H800" s="134">
        <v>0</v>
      </c>
      <c r="I800" s="134">
        <v>-3.1029485636939911</v>
      </c>
      <c r="J800" s="134">
        <v>0</v>
      </c>
      <c r="K800" s="134">
        <v>0</v>
      </c>
      <c r="L800" s="134">
        <v>0</v>
      </c>
    </row>
    <row r="801" spans="1:12" customFormat="1" x14ac:dyDescent="0.25">
      <c r="A801" s="88">
        <v>798</v>
      </c>
      <c r="B801" s="88">
        <v>0</v>
      </c>
      <c r="C801" s="88"/>
      <c r="D801" s="88"/>
      <c r="E801" s="134">
        <v>0</v>
      </c>
      <c r="F801" s="134">
        <v>0</v>
      </c>
      <c r="G801" s="134">
        <v>78.563707903965394</v>
      </c>
      <c r="H801" s="134">
        <v>0</v>
      </c>
      <c r="I801" s="134">
        <v>-3.1029485636939911</v>
      </c>
      <c r="J801" s="134">
        <v>0</v>
      </c>
      <c r="K801" s="134">
        <v>0</v>
      </c>
      <c r="L801" s="134">
        <v>0</v>
      </c>
    </row>
    <row r="802" spans="1:12" customFormat="1" x14ac:dyDescent="0.25">
      <c r="A802" s="88">
        <v>799</v>
      </c>
      <c r="B802" s="88">
        <v>0</v>
      </c>
      <c r="C802" s="88"/>
      <c r="D802" s="88"/>
      <c r="E802" s="134">
        <v>0</v>
      </c>
      <c r="F802" s="134">
        <v>0</v>
      </c>
      <c r="G802" s="134">
        <v>78.617501881574299</v>
      </c>
      <c r="H802" s="134">
        <v>0</v>
      </c>
      <c r="I802" s="134">
        <v>-3.1029485636939911</v>
      </c>
      <c r="J802" s="134">
        <v>0</v>
      </c>
      <c r="K802" s="134">
        <v>0</v>
      </c>
      <c r="L802" s="134">
        <v>0.28020903517403922</v>
      </c>
    </row>
    <row r="803" spans="1:12" customFormat="1" x14ac:dyDescent="0.25">
      <c r="A803" s="88">
        <v>800</v>
      </c>
      <c r="B803" s="88">
        <v>0</v>
      </c>
      <c r="C803" s="88"/>
      <c r="D803" s="88"/>
      <c r="E803" s="134">
        <v>0</v>
      </c>
      <c r="F803" s="134">
        <v>0</v>
      </c>
      <c r="G803" s="134">
        <v>78.671295859183303</v>
      </c>
      <c r="H803" s="134">
        <v>0</v>
      </c>
      <c r="I803" s="134">
        <v>-6.7199315199413396</v>
      </c>
      <c r="J803" s="134">
        <v>7.4823650293535188E-2</v>
      </c>
      <c r="K803" s="134">
        <v>0.23591896937551651</v>
      </c>
      <c r="L803" s="134">
        <v>0.32209693722190308</v>
      </c>
    </row>
    <row r="804" spans="1:12" customFormat="1" x14ac:dyDescent="0.25">
      <c r="A804" s="88">
        <v>801</v>
      </c>
      <c r="B804" s="88">
        <v>0</v>
      </c>
      <c r="C804" s="88"/>
      <c r="D804" s="88"/>
      <c r="E804" s="134">
        <v>1</v>
      </c>
      <c r="F804" s="134">
        <v>800</v>
      </c>
      <c r="G804" s="134">
        <v>78.725089836792193</v>
      </c>
      <c r="H804" s="134">
        <v>0</v>
      </c>
      <c r="I804" s="134">
        <v>-6.7199315199413396</v>
      </c>
      <c r="J804" s="134">
        <v>7.4819723264009735E-2</v>
      </c>
      <c r="K804" s="134">
        <v>0.23590658745142271</v>
      </c>
      <c r="L804" s="134">
        <v>4.1887902047863898E-2</v>
      </c>
    </row>
    <row r="805" spans="1:12" customFormat="1" x14ac:dyDescent="0.25">
      <c r="A805" s="88">
        <v>802</v>
      </c>
      <c r="B805" s="88">
        <v>3</v>
      </c>
      <c r="C805" s="88"/>
      <c r="D805" s="88"/>
      <c r="E805" s="134">
        <v>1</v>
      </c>
      <c r="F805" s="134">
        <v>800</v>
      </c>
      <c r="G805" s="134">
        <v>78.778883814401098</v>
      </c>
      <c r="H805" s="134">
        <v>0</v>
      </c>
      <c r="I805" s="134">
        <v>-6.7199315199413396</v>
      </c>
      <c r="J805" s="134">
        <v>7.4819117767218696E-2</v>
      </c>
      <c r="K805" s="134">
        <v>0.23590467832004061</v>
      </c>
      <c r="L805" s="134">
        <v>2.099829768289569</v>
      </c>
    </row>
    <row r="806" spans="1:12" customFormat="1" x14ac:dyDescent="0.25">
      <c r="A806" s="88">
        <v>803</v>
      </c>
      <c r="B806" s="88">
        <v>7</v>
      </c>
      <c r="C806" s="88"/>
      <c r="D806" s="88"/>
      <c r="E806" s="134">
        <v>1</v>
      </c>
      <c r="F806" s="134">
        <v>833.72158218565505</v>
      </c>
      <c r="G806" s="134">
        <v>78.833796349988106</v>
      </c>
      <c r="H806" s="134">
        <v>0</v>
      </c>
      <c r="I806" s="134">
        <v>-6.7199315199413396</v>
      </c>
      <c r="J806" s="134">
        <v>0.33210509780407038</v>
      </c>
      <c r="K806" s="134">
        <v>1.0471273733762341</v>
      </c>
      <c r="L806" s="134">
        <v>3.3948188467652209</v>
      </c>
    </row>
    <row r="807" spans="1:12" customFormat="1" x14ac:dyDescent="0.25">
      <c r="A807" s="88">
        <v>804</v>
      </c>
      <c r="B807" s="88">
        <v>9</v>
      </c>
      <c r="C807" s="88"/>
      <c r="D807" s="88"/>
      <c r="E807" s="134">
        <v>1</v>
      </c>
      <c r="F807" s="134">
        <v>1071.9277485244099</v>
      </c>
      <c r="G807" s="134">
        <v>78.911825252020705</v>
      </c>
      <c r="H807" s="134">
        <v>0</v>
      </c>
      <c r="I807" s="134">
        <v>-6.7199315199413396</v>
      </c>
      <c r="J807" s="134">
        <v>0.4617213432147429</v>
      </c>
      <c r="K807" s="134">
        <v>1.4558073951560839</v>
      </c>
      <c r="L807" s="134">
        <v>5.1830861531957142</v>
      </c>
    </row>
    <row r="808" spans="1:12" customFormat="1" x14ac:dyDescent="0.25">
      <c r="A808" s="88">
        <v>805</v>
      </c>
      <c r="B808" s="88">
        <v>13</v>
      </c>
      <c r="C808" s="88"/>
      <c r="D808" s="88"/>
      <c r="E808" s="134">
        <v>1</v>
      </c>
      <c r="F808" s="134">
        <v>1548.3400812019299</v>
      </c>
      <c r="G808" s="134">
        <v>78.992924631783595</v>
      </c>
      <c r="H808" s="134">
        <v>0</v>
      </c>
      <c r="I808" s="134">
        <v>-6.7199315199413396</v>
      </c>
      <c r="J808" s="134">
        <v>0.62392056714207478</v>
      </c>
      <c r="K808" s="134">
        <v>1.9672215481989619</v>
      </c>
      <c r="L808" s="134">
        <v>6.7997879165407094</v>
      </c>
    </row>
    <row r="809" spans="1:12" customFormat="1" x14ac:dyDescent="0.25">
      <c r="A809" s="88">
        <v>806</v>
      </c>
      <c r="B809" s="88">
        <v>14</v>
      </c>
      <c r="C809" s="88"/>
      <c r="D809" s="88"/>
      <c r="E809" s="134">
        <v>1</v>
      </c>
      <c r="F809" s="134">
        <v>1667.4431643713101</v>
      </c>
      <c r="G809" s="134">
        <v>79.075224706267306</v>
      </c>
      <c r="H809" s="134">
        <v>0</v>
      </c>
      <c r="I809" s="134">
        <v>-6.7199315199413396</v>
      </c>
      <c r="J809" s="134">
        <v>0.28088858448902992</v>
      </c>
      <c r="K809" s="134">
        <v>0.8856417068939112</v>
      </c>
      <c r="L809" s="134">
        <v>2.3324853630810001</v>
      </c>
    </row>
    <row r="810" spans="1:12" customFormat="1" x14ac:dyDescent="0.25">
      <c r="A810" s="88">
        <v>807</v>
      </c>
      <c r="B810" s="88">
        <v>15</v>
      </c>
      <c r="C810" s="88"/>
      <c r="D810" s="88"/>
      <c r="E810" s="134">
        <v>2</v>
      </c>
      <c r="F810" s="134">
        <v>924.17713628958199</v>
      </c>
      <c r="G810" s="134">
        <v>79.133587332584597</v>
      </c>
      <c r="H810" s="134">
        <v>0</v>
      </c>
      <c r="I810" s="134">
        <v>-6.7199315199413396</v>
      </c>
      <c r="J810" s="134">
        <v>0.34617551111260852</v>
      </c>
      <c r="K810" s="134">
        <v>1.0914913865380551</v>
      </c>
      <c r="L810" s="134">
        <v>3.395663955688343</v>
      </c>
    </row>
    <row r="811" spans="1:12" customFormat="1" x14ac:dyDescent="0.25">
      <c r="A811" s="88">
        <v>808</v>
      </c>
      <c r="B811" s="88">
        <v>16</v>
      </c>
      <c r="C811" s="88"/>
      <c r="D811" s="88"/>
      <c r="E811" s="134">
        <v>2</v>
      </c>
      <c r="F811" s="134">
        <v>985.78894537555402</v>
      </c>
      <c r="G811" s="134">
        <v>79.200772263795301</v>
      </c>
      <c r="H811" s="134">
        <v>0</v>
      </c>
      <c r="I811" s="134">
        <v>-6.7199315199413396</v>
      </c>
      <c r="J811" s="134">
        <v>0.39738457699523211</v>
      </c>
      <c r="K811" s="134">
        <v>1.252953571265967</v>
      </c>
      <c r="L811" s="134">
        <v>4.1959870234970884</v>
      </c>
    </row>
    <row r="812" spans="1:12" customFormat="1" x14ac:dyDescent="0.25">
      <c r="A812" s="88">
        <v>809</v>
      </c>
      <c r="B812" s="88">
        <v>18</v>
      </c>
      <c r="C812" s="88"/>
      <c r="D812" s="88"/>
      <c r="E812" s="134">
        <v>2</v>
      </c>
      <c r="F812" s="134">
        <v>1109.0125635474999</v>
      </c>
      <c r="G812" s="134">
        <v>79.282263583653503</v>
      </c>
      <c r="H812" s="134">
        <v>0</v>
      </c>
      <c r="I812" s="134">
        <v>-6.7199315199413396</v>
      </c>
      <c r="J812" s="134">
        <v>0.63664818622786923</v>
      </c>
      <c r="K812" s="134">
        <v>2.0073517311764721</v>
      </c>
      <c r="L812" s="134">
        <v>8.4538593242099846</v>
      </c>
    </row>
    <row r="813" spans="1:12" customFormat="1" x14ac:dyDescent="0.25">
      <c r="A813" s="88">
        <v>810</v>
      </c>
      <c r="B813" s="88">
        <v>21</v>
      </c>
      <c r="C813" s="88"/>
      <c r="D813" s="88"/>
      <c r="E813" s="134">
        <v>2</v>
      </c>
      <c r="F813" s="134">
        <v>1293.8479908054101</v>
      </c>
      <c r="G813" s="134">
        <v>79.376436260699904</v>
      </c>
      <c r="H813" s="134">
        <v>0</v>
      </c>
      <c r="I813" s="134">
        <v>-6.7199315199413396</v>
      </c>
      <c r="J813" s="134">
        <v>0.70960942417019146</v>
      </c>
      <c r="K813" s="134">
        <v>2.2373985144086141</v>
      </c>
      <c r="L813" s="134">
        <v>9.3677350098976433</v>
      </c>
    </row>
    <row r="814" spans="1:12" customFormat="1" x14ac:dyDescent="0.25">
      <c r="A814" s="88">
        <v>811</v>
      </c>
      <c r="B814" s="88">
        <v>23</v>
      </c>
      <c r="C814" s="88"/>
      <c r="D814" s="88"/>
      <c r="E814" s="134">
        <v>2</v>
      </c>
      <c r="F814" s="134">
        <v>1417.07160897736</v>
      </c>
      <c r="G814" s="134">
        <v>79.460657041872096</v>
      </c>
      <c r="H814" s="134">
        <v>0</v>
      </c>
      <c r="I814" s="134">
        <v>-6.7199315199413396</v>
      </c>
      <c r="J814" s="134">
        <v>0.66550297897096788</v>
      </c>
      <c r="K814" s="134">
        <v>2.0983308926954618</v>
      </c>
      <c r="L814" s="134">
        <v>8.1115008133560327</v>
      </c>
    </row>
    <row r="815" spans="1:12" customFormat="1" x14ac:dyDescent="0.25">
      <c r="A815" s="88">
        <v>812</v>
      </c>
      <c r="B815" s="88">
        <v>25</v>
      </c>
      <c r="C815" s="88"/>
      <c r="D815" s="88"/>
      <c r="E815" s="134">
        <v>2</v>
      </c>
      <c r="F815" s="134">
        <v>1540.2952271493</v>
      </c>
      <c r="G815" s="134">
        <v>79.5417564216351</v>
      </c>
      <c r="H815" s="134">
        <v>0</v>
      </c>
      <c r="I815" s="134">
        <v>-6.7199315199413396</v>
      </c>
      <c r="J815" s="134">
        <v>0.7222035860753957</v>
      </c>
      <c r="K815" s="134">
        <v>2.277107906895723</v>
      </c>
      <c r="L815" s="134">
        <v>8.8167951698761922</v>
      </c>
    </row>
    <row r="816" spans="1:12" customFormat="1" x14ac:dyDescent="0.25">
      <c r="A816" s="88">
        <v>813</v>
      </c>
      <c r="B816" s="88">
        <v>27</v>
      </c>
      <c r="C816" s="88"/>
      <c r="D816" s="88"/>
      <c r="E816" s="134">
        <v>2</v>
      </c>
      <c r="F816" s="134">
        <v>1663.51884532125</v>
      </c>
      <c r="G816" s="134">
        <v>79.624588360515105</v>
      </c>
      <c r="H816" s="134">
        <v>0</v>
      </c>
      <c r="I816" s="134">
        <v>-6.7199315199413396</v>
      </c>
      <c r="J816" s="134">
        <v>0.9263843842939139</v>
      </c>
      <c r="K816" s="134">
        <v>2.92088996367871</v>
      </c>
      <c r="L816" s="134">
        <v>12.471045300791269</v>
      </c>
    </row>
    <row r="817" spans="1:12" customFormat="1" x14ac:dyDescent="0.25">
      <c r="A817" s="88">
        <v>814</v>
      </c>
      <c r="B817" s="88">
        <v>30</v>
      </c>
      <c r="C817" s="88"/>
      <c r="D817" s="88"/>
      <c r="E817" s="134">
        <v>3</v>
      </c>
      <c r="F817" s="134">
        <v>1156.6930400057499</v>
      </c>
      <c r="G817" s="134">
        <v>79.705954924051198</v>
      </c>
      <c r="H817" s="134">
        <v>0</v>
      </c>
      <c r="I817" s="134">
        <v>-6.7199315199413396</v>
      </c>
      <c r="J817" s="134">
        <v>1.0224235415262311</v>
      </c>
      <c r="K817" s="134">
        <v>3.223701426432207</v>
      </c>
      <c r="L817" s="134">
        <v>13.67952374933712</v>
      </c>
    </row>
    <row r="818" spans="1:12" customFormat="1" x14ac:dyDescent="0.25">
      <c r="A818" s="88">
        <v>815</v>
      </c>
      <c r="B818" s="88">
        <v>32</v>
      </c>
      <c r="C818" s="88"/>
      <c r="D818" s="88"/>
      <c r="E818" s="134">
        <v>3</v>
      </c>
      <c r="F818" s="134">
        <v>1233.80590933947</v>
      </c>
      <c r="G818" s="134">
        <v>79.799729647699493</v>
      </c>
      <c r="H818" s="134">
        <v>0</v>
      </c>
      <c r="I818" s="134">
        <v>-6.7199315199413396</v>
      </c>
      <c r="J818" s="134">
        <v>0.99606381990456372</v>
      </c>
      <c r="K818" s="134">
        <v>3.1405892241590889</v>
      </c>
      <c r="L818" s="134">
        <v>12.588273752344749</v>
      </c>
    </row>
    <row r="819" spans="1:12" customFormat="1" x14ac:dyDescent="0.25">
      <c r="A819" s="88">
        <v>816</v>
      </c>
      <c r="B819" s="88">
        <v>34</v>
      </c>
      <c r="C819" s="88"/>
      <c r="D819" s="88"/>
      <c r="E819" s="134">
        <v>3</v>
      </c>
      <c r="F819" s="134">
        <v>1310.91877867318</v>
      </c>
      <c r="G819" s="134">
        <v>79.894258031293603</v>
      </c>
      <c r="H819" s="134">
        <v>0</v>
      </c>
      <c r="I819" s="134">
        <v>-6.7199315199413396</v>
      </c>
      <c r="J819" s="134">
        <v>0.84659052579261673</v>
      </c>
      <c r="K819" s="134">
        <v>2.6692999278241212</v>
      </c>
      <c r="L819" s="134">
        <v>8.8806781986074235</v>
      </c>
    </row>
    <row r="820" spans="1:12" customFormat="1" x14ac:dyDescent="0.25">
      <c r="A820" s="88">
        <v>817</v>
      </c>
      <c r="B820" s="88">
        <v>34</v>
      </c>
      <c r="C820" s="88"/>
      <c r="D820" s="88"/>
      <c r="E820" s="134">
        <v>3</v>
      </c>
      <c r="F820" s="134">
        <v>1310.91877867318</v>
      </c>
      <c r="G820" s="134">
        <v>79.988786414887699</v>
      </c>
      <c r="H820" s="134">
        <v>0</v>
      </c>
      <c r="I820" s="134">
        <v>-6.7199315199413396</v>
      </c>
      <c r="J820" s="134">
        <v>0.31545609777737549</v>
      </c>
      <c r="K820" s="134">
        <v>0.99463307629206488</v>
      </c>
      <c r="L820" s="134">
        <v>1.458396884096947</v>
      </c>
    </row>
    <row r="821" spans="1:12" customFormat="1" x14ac:dyDescent="0.25">
      <c r="A821" s="88">
        <v>818</v>
      </c>
      <c r="B821" s="88">
        <v>34</v>
      </c>
      <c r="C821" s="88"/>
      <c r="D821" s="88"/>
      <c r="E821" s="134">
        <v>3</v>
      </c>
      <c r="F821" s="134">
        <v>1310.91877867318</v>
      </c>
      <c r="G821" s="134">
        <v>80.083314798481794</v>
      </c>
      <c r="H821" s="134">
        <v>0</v>
      </c>
      <c r="I821" s="134">
        <v>-6.7199315199413396</v>
      </c>
      <c r="J821" s="134">
        <v>0.47450381412320441</v>
      </c>
      <c r="K821" s="134">
        <v>1.496110525930463</v>
      </c>
      <c r="L821" s="134">
        <v>4.6634938545136162</v>
      </c>
    </row>
    <row r="822" spans="1:12" customFormat="1" x14ac:dyDescent="0.25">
      <c r="A822" s="88">
        <v>819</v>
      </c>
      <c r="B822" s="88">
        <v>35</v>
      </c>
      <c r="C822" s="88"/>
      <c r="D822" s="88"/>
      <c r="E822" s="134">
        <v>3</v>
      </c>
      <c r="F822" s="134">
        <v>1349.47521334004</v>
      </c>
      <c r="G822" s="134">
        <v>80.174991819229604</v>
      </c>
      <c r="H822" s="134">
        <v>0</v>
      </c>
      <c r="I822" s="134">
        <v>-6.7199315199413396</v>
      </c>
      <c r="J822" s="134">
        <v>0.84089741444670862</v>
      </c>
      <c r="K822" s="134">
        <v>2.6513495477504718</v>
      </c>
      <c r="L822" s="134">
        <v>11.779130805862399</v>
      </c>
    </row>
    <row r="823" spans="1:12" customFormat="1" x14ac:dyDescent="0.25">
      <c r="A823" s="88">
        <v>820</v>
      </c>
      <c r="B823" s="88">
        <v>37</v>
      </c>
      <c r="C823" s="88"/>
      <c r="D823" s="88"/>
      <c r="E823" s="134">
        <v>3</v>
      </c>
      <c r="F823" s="134">
        <v>1426.58808267376</v>
      </c>
      <c r="G823" s="134">
        <v>80.259212600401796</v>
      </c>
      <c r="H823" s="134">
        <v>0</v>
      </c>
      <c r="I823" s="134">
        <v>-6.7199315199413396</v>
      </c>
      <c r="J823" s="134">
        <v>0.75504944153094622</v>
      </c>
      <c r="K823" s="134">
        <v>2.380670889147074</v>
      </c>
      <c r="L823" s="134">
        <v>9.8643804273871059</v>
      </c>
    </row>
    <row r="824" spans="1:12" customFormat="1" x14ac:dyDescent="0.25">
      <c r="A824" s="88">
        <v>821</v>
      </c>
      <c r="B824" s="88">
        <v>38</v>
      </c>
      <c r="C824" s="88"/>
      <c r="D824" s="88"/>
      <c r="E824" s="134">
        <v>3</v>
      </c>
      <c r="F824" s="134">
        <v>1465.14451734062</v>
      </c>
      <c r="G824" s="134">
        <v>80.340993178756705</v>
      </c>
      <c r="H824" s="134">
        <v>0</v>
      </c>
      <c r="I824" s="134">
        <v>-6.7199315199413396</v>
      </c>
      <c r="J824" s="134">
        <v>0.9550485684507326</v>
      </c>
      <c r="K824" s="134">
        <v>3.0112681363251599</v>
      </c>
      <c r="L824" s="134">
        <v>13.690647481142021</v>
      </c>
    </row>
    <row r="825" spans="1:12" customFormat="1" x14ac:dyDescent="0.25">
      <c r="A825" s="88">
        <v>822</v>
      </c>
      <c r="B825" s="88">
        <v>41</v>
      </c>
      <c r="C825" s="88"/>
      <c r="D825" s="88"/>
      <c r="E825" s="134">
        <v>3</v>
      </c>
      <c r="F825" s="134">
        <v>1580.8138213411901</v>
      </c>
      <c r="G825" s="134">
        <v>80.422642018919106</v>
      </c>
      <c r="H825" s="134">
        <v>0</v>
      </c>
      <c r="I825" s="134">
        <v>-6.7199315199413396</v>
      </c>
      <c r="J825" s="134">
        <v>1.2759324262517651</v>
      </c>
      <c r="K825" s="134">
        <v>4.0230149399718149</v>
      </c>
      <c r="L825" s="134">
        <v>19.637407661718811</v>
      </c>
    </row>
    <row r="826" spans="1:12" customFormat="1" x14ac:dyDescent="0.25">
      <c r="A826" s="88">
        <v>823</v>
      </c>
      <c r="B826" s="88">
        <v>43</v>
      </c>
      <c r="C826" s="88"/>
      <c r="D826" s="88"/>
      <c r="E826" s="134">
        <v>3</v>
      </c>
      <c r="F826" s="134">
        <v>1657.9266906749101</v>
      </c>
      <c r="G826" s="134">
        <v>80.505473957799197</v>
      </c>
      <c r="H826" s="134">
        <v>0</v>
      </c>
      <c r="I826" s="134">
        <v>-6.7199315199413396</v>
      </c>
      <c r="J826" s="134">
        <v>1.0383479536811899</v>
      </c>
      <c r="K826" s="134">
        <v>3.2739110979567911</v>
      </c>
      <c r="L826" s="134">
        <v>14.73516374407839</v>
      </c>
    </row>
    <row r="827" spans="1:12" customFormat="1" x14ac:dyDescent="0.25">
      <c r="A827" s="88">
        <v>824</v>
      </c>
      <c r="B827" s="88">
        <v>45</v>
      </c>
      <c r="C827" s="88"/>
      <c r="D827" s="88"/>
      <c r="E827" s="134">
        <v>4</v>
      </c>
      <c r="F827" s="134">
        <v>1278.83747043893</v>
      </c>
      <c r="G827" s="134">
        <v>80.598948446265297</v>
      </c>
      <c r="H827" s="134">
        <v>0</v>
      </c>
      <c r="I827" s="134">
        <v>-6.7199315199413396</v>
      </c>
      <c r="J827" s="134">
        <v>1.162846349049715</v>
      </c>
      <c r="K827" s="134">
        <v>3.6664545385537499</v>
      </c>
      <c r="L827" s="134">
        <v>16.945976663406739</v>
      </c>
    </row>
    <row r="828" spans="1:12" customFormat="1" x14ac:dyDescent="0.25">
      <c r="A828" s="88">
        <v>825</v>
      </c>
      <c r="B828" s="88">
        <v>47</v>
      </c>
      <c r="C828" s="88"/>
      <c r="D828" s="88"/>
      <c r="E828" s="134">
        <v>4</v>
      </c>
      <c r="F828" s="134">
        <v>1335.67469134732</v>
      </c>
      <c r="G828" s="134">
        <v>80.690964142701603</v>
      </c>
      <c r="H828" s="134">
        <v>0</v>
      </c>
      <c r="I828" s="134">
        <v>-6.7199315199413396</v>
      </c>
      <c r="J828" s="134">
        <v>1.25796309287288</v>
      </c>
      <c r="K828" s="134">
        <v>3.9663576318281919</v>
      </c>
      <c r="L828" s="134">
        <v>18.561912303013791</v>
      </c>
    </row>
    <row r="829" spans="1:12" customFormat="1" x14ac:dyDescent="0.25">
      <c r="A829" s="88">
        <v>826</v>
      </c>
      <c r="B829" s="88">
        <v>49</v>
      </c>
      <c r="C829" s="88"/>
      <c r="D829" s="88"/>
      <c r="E829" s="134">
        <v>4</v>
      </c>
      <c r="F829" s="134">
        <v>1392.5119122557201</v>
      </c>
      <c r="G829" s="134">
        <v>80.782540531459205</v>
      </c>
      <c r="H829" s="134">
        <v>0</v>
      </c>
      <c r="I829" s="134">
        <v>-6.7199315199413396</v>
      </c>
      <c r="J829" s="134">
        <v>1.098233433692537</v>
      </c>
      <c r="K829" s="134">
        <v>3.4627300164325692</v>
      </c>
      <c r="L829" s="134">
        <v>15.04912845388462</v>
      </c>
    </row>
    <row r="830" spans="1:12" customFormat="1" x14ac:dyDescent="0.25">
      <c r="A830" s="88">
        <v>827</v>
      </c>
      <c r="B830" s="88">
        <v>50</v>
      </c>
      <c r="C830" s="88"/>
      <c r="D830" s="88"/>
      <c r="E830" s="134">
        <v>4</v>
      </c>
      <c r="F830" s="134">
        <v>1420.9305227099201</v>
      </c>
      <c r="G830" s="134">
        <v>80.866761312631397</v>
      </c>
      <c r="H830" s="134">
        <v>0</v>
      </c>
      <c r="I830" s="134">
        <v>-6.7199315199413396</v>
      </c>
      <c r="J830" s="134">
        <v>0.86424108969589009</v>
      </c>
      <c r="K830" s="134">
        <v>2.7249521558111409</v>
      </c>
      <c r="L830" s="134">
        <v>12.039988719900149</v>
      </c>
    </row>
    <row r="831" spans="1:12" customFormat="1" x14ac:dyDescent="0.25">
      <c r="A831" s="88">
        <v>828</v>
      </c>
      <c r="B831" s="88">
        <v>51</v>
      </c>
      <c r="C831" s="88"/>
      <c r="D831" s="88"/>
      <c r="E831" s="134">
        <v>4</v>
      </c>
      <c r="F831" s="134">
        <v>1449.3491331641201</v>
      </c>
      <c r="G831" s="134">
        <v>80.950443191070093</v>
      </c>
      <c r="H831" s="134">
        <v>0</v>
      </c>
      <c r="I831" s="134">
        <v>-6.7199315199413396</v>
      </c>
      <c r="J831" s="134">
        <v>0.65343101327537212</v>
      </c>
      <c r="K831" s="134">
        <v>2.0602679848572478</v>
      </c>
      <c r="L831" s="134">
        <v>7.7687683905477192</v>
      </c>
    </row>
    <row r="832" spans="1:12" customFormat="1" x14ac:dyDescent="0.25">
      <c r="A832" s="88">
        <v>829</v>
      </c>
      <c r="B832" s="88">
        <v>51</v>
      </c>
      <c r="C832" s="88"/>
      <c r="D832" s="88"/>
      <c r="E832" s="134">
        <v>4</v>
      </c>
      <c r="F832" s="134">
        <v>1449.3491331641201</v>
      </c>
      <c r="G832" s="134">
        <v>81.034125069508704</v>
      </c>
      <c r="H832" s="134">
        <v>0</v>
      </c>
      <c r="I832" s="134">
        <v>-6.7199315199413396</v>
      </c>
      <c r="J832" s="134">
        <v>0.65362128886192283</v>
      </c>
      <c r="K832" s="134">
        <v>2.0608679237816432</v>
      </c>
      <c r="L832" s="134">
        <v>7.7737602967776986</v>
      </c>
    </row>
    <row r="833" spans="1:12" customFormat="1" x14ac:dyDescent="0.25">
      <c r="A833" s="88">
        <v>830</v>
      </c>
      <c r="B833" s="88">
        <v>52</v>
      </c>
      <c r="C833" s="88"/>
      <c r="D833" s="88"/>
      <c r="E833" s="134">
        <v>4</v>
      </c>
      <c r="F833" s="134">
        <v>1477.7677436183201</v>
      </c>
      <c r="G833" s="134">
        <v>81.115905647863599</v>
      </c>
      <c r="H833" s="134">
        <v>0</v>
      </c>
      <c r="I833" s="134">
        <v>-6.7199315199413396</v>
      </c>
      <c r="J833" s="134">
        <v>0.89994896348984743</v>
      </c>
      <c r="K833" s="134">
        <v>2.8375390818834889</v>
      </c>
      <c r="L833" s="134">
        <v>12.57765749532533</v>
      </c>
    </row>
    <row r="834" spans="1:12" customFormat="1" x14ac:dyDescent="0.25">
      <c r="A834" s="88">
        <v>831</v>
      </c>
      <c r="B834" s="88">
        <v>53</v>
      </c>
      <c r="C834" s="88"/>
      <c r="D834" s="88"/>
      <c r="E834" s="134">
        <v>4</v>
      </c>
      <c r="F834" s="134">
        <v>1506.1863540725201</v>
      </c>
      <c r="G834" s="134">
        <v>81.195536606118694</v>
      </c>
      <c r="H834" s="134">
        <v>0</v>
      </c>
      <c r="I834" s="134">
        <v>-6.7199315199413396</v>
      </c>
      <c r="J834" s="134">
        <v>1.0805863367305319</v>
      </c>
      <c r="K834" s="134">
        <v>3.4070887197113691</v>
      </c>
      <c r="L834" s="134">
        <v>16.04023230902536</v>
      </c>
    </row>
    <row r="835" spans="1:12" customFormat="1" x14ac:dyDescent="0.25">
      <c r="A835" s="88">
        <v>832</v>
      </c>
      <c r="B835" s="88">
        <v>55</v>
      </c>
      <c r="C835" s="88"/>
      <c r="D835" s="88"/>
      <c r="E835" s="134">
        <v>4</v>
      </c>
      <c r="F835" s="134">
        <v>1563.0235749809101</v>
      </c>
      <c r="G835" s="134">
        <v>81.2775739983107</v>
      </c>
      <c r="H835" s="134">
        <v>0</v>
      </c>
      <c r="I835" s="134">
        <v>-6.7199315199413396</v>
      </c>
      <c r="J835" s="134">
        <v>1.373342129583689</v>
      </c>
      <c r="K835" s="134">
        <v>4.3301477345773716</v>
      </c>
      <c r="L835" s="134">
        <v>21.570920168590991</v>
      </c>
    </row>
    <row r="836" spans="1:12" customFormat="1" x14ac:dyDescent="0.25">
      <c r="A836" s="88">
        <v>833</v>
      </c>
      <c r="B836" s="88">
        <v>57</v>
      </c>
      <c r="C836" s="88"/>
      <c r="D836" s="88"/>
      <c r="E836" s="134">
        <v>5</v>
      </c>
      <c r="F836" s="134">
        <v>1314.15634188949</v>
      </c>
      <c r="G836" s="134">
        <v>81.371150577105396</v>
      </c>
      <c r="H836" s="134">
        <v>0</v>
      </c>
      <c r="I836" s="134">
        <v>-6.7199315199413396</v>
      </c>
      <c r="J836" s="134">
        <v>1.450035571254086</v>
      </c>
      <c r="K836" s="134">
        <v>4.5719621561641324</v>
      </c>
      <c r="L836" s="134">
        <v>22.918583174404748</v>
      </c>
    </row>
    <row r="837" spans="1:12" customFormat="1" x14ac:dyDescent="0.25">
      <c r="A837" s="88">
        <v>834</v>
      </c>
      <c r="B837" s="88">
        <v>59</v>
      </c>
      <c r="C837" s="88"/>
      <c r="D837" s="88"/>
      <c r="E837" s="134">
        <v>5</v>
      </c>
      <c r="F837" s="134">
        <v>1360.26709072771</v>
      </c>
      <c r="G837" s="134">
        <v>81.462563772444895</v>
      </c>
      <c r="H837" s="134">
        <v>0</v>
      </c>
      <c r="I837" s="134">
        <v>-6.7199315199413396</v>
      </c>
      <c r="J837" s="134">
        <v>1.169607306571083</v>
      </c>
      <c r="K837" s="134">
        <v>3.6877718376186261</v>
      </c>
      <c r="L837" s="134">
        <v>17.288006598486579</v>
      </c>
    </row>
    <row r="838" spans="1:12" customFormat="1" x14ac:dyDescent="0.25">
      <c r="A838" s="88">
        <v>835</v>
      </c>
      <c r="B838" s="88">
        <v>60</v>
      </c>
      <c r="C838" s="88"/>
      <c r="D838" s="88"/>
      <c r="E838" s="134">
        <v>5</v>
      </c>
      <c r="F838" s="134">
        <v>1383.3224651468299</v>
      </c>
      <c r="G838" s="134">
        <v>81.554413484306394</v>
      </c>
      <c r="H838" s="134">
        <v>0</v>
      </c>
      <c r="I838" s="134">
        <v>-6.7199315199413396</v>
      </c>
      <c r="J838" s="134">
        <v>1.2931692781568489</v>
      </c>
      <c r="K838" s="134">
        <v>4.0773627340285463</v>
      </c>
      <c r="L838" s="134">
        <v>19.635520638561559</v>
      </c>
    </row>
    <row r="839" spans="1:12" customFormat="1" x14ac:dyDescent="0.25">
      <c r="A839" s="88">
        <v>836</v>
      </c>
      <c r="B839" s="88">
        <v>62</v>
      </c>
      <c r="C839" s="88"/>
      <c r="D839" s="88"/>
      <c r="E839" s="134">
        <v>5</v>
      </c>
      <c r="F839" s="134">
        <v>1429.4332139850501</v>
      </c>
      <c r="G839" s="134">
        <v>81.638907588582697</v>
      </c>
      <c r="H839" s="134">
        <v>0</v>
      </c>
      <c r="I839" s="134">
        <v>-6.7199315199413396</v>
      </c>
      <c r="J839" s="134">
        <v>1.2916505275125629</v>
      </c>
      <c r="K839" s="134">
        <v>4.0725741132471116</v>
      </c>
      <c r="L839" s="134">
        <v>19.42231872077695</v>
      </c>
    </row>
    <row r="840" spans="1:12" customFormat="1" x14ac:dyDescent="0.25">
      <c r="A840" s="88">
        <v>837</v>
      </c>
      <c r="B840" s="88">
        <v>63</v>
      </c>
      <c r="C840" s="88"/>
      <c r="D840" s="88"/>
      <c r="E840" s="134">
        <v>5</v>
      </c>
      <c r="F840" s="134">
        <v>1452.4885884041701</v>
      </c>
      <c r="G840" s="134">
        <v>81.719899090112904</v>
      </c>
      <c r="H840" s="134">
        <v>0</v>
      </c>
      <c r="I840" s="134">
        <v>-6.7199315199413396</v>
      </c>
      <c r="J840" s="134">
        <v>1.4387349586698579</v>
      </c>
      <c r="K840" s="134">
        <v>4.5363313246860617</v>
      </c>
      <c r="L840" s="134">
        <v>22.22780140880808</v>
      </c>
    </row>
    <row r="841" spans="1:12" customFormat="1" x14ac:dyDescent="0.25">
      <c r="A841" s="88">
        <v>838</v>
      </c>
      <c r="B841" s="88">
        <v>65</v>
      </c>
      <c r="C841" s="88"/>
      <c r="D841" s="88"/>
      <c r="E841" s="134">
        <v>5</v>
      </c>
      <c r="F841" s="134">
        <v>1498.5993372424</v>
      </c>
      <c r="G841" s="134">
        <v>81.768412523894995</v>
      </c>
      <c r="H841" s="134">
        <v>0</v>
      </c>
      <c r="I841" s="134">
        <v>-6.7199315199413396</v>
      </c>
      <c r="J841" s="134">
        <v>1.0614484234562469</v>
      </c>
      <c r="K841" s="134">
        <v>3.3467468791575472</v>
      </c>
      <c r="L841" s="134">
        <v>14.49841308554036</v>
      </c>
    </row>
    <row r="842" spans="1:12" customFormat="1" x14ac:dyDescent="0.25">
      <c r="A842" s="88">
        <v>839</v>
      </c>
      <c r="B842" s="88">
        <v>65</v>
      </c>
      <c r="C842" s="88"/>
      <c r="D842" s="88"/>
      <c r="E842" s="134">
        <v>5</v>
      </c>
      <c r="F842" s="134">
        <v>1498.5993372424</v>
      </c>
      <c r="G842" s="134">
        <v>81.813122762578402</v>
      </c>
      <c r="H842" s="134">
        <v>0</v>
      </c>
      <c r="I842" s="134">
        <v>-6.7199315199413396</v>
      </c>
      <c r="J842" s="134">
        <v>1.338056200789274</v>
      </c>
      <c r="K842" s="134">
        <v>4.2188912010885806</v>
      </c>
      <c r="L842" s="134">
        <v>20.042890820582709</v>
      </c>
    </row>
    <row r="843" spans="1:12" customFormat="1" x14ac:dyDescent="0.25">
      <c r="A843" s="88">
        <v>840</v>
      </c>
      <c r="B843" s="88">
        <v>68</v>
      </c>
      <c r="C843" s="88"/>
      <c r="D843" s="88"/>
      <c r="E843" s="134">
        <v>5</v>
      </c>
      <c r="F843" s="134">
        <v>1567.7654604997399</v>
      </c>
      <c r="G843" s="134">
        <v>81.854241830066897</v>
      </c>
      <c r="H843" s="134">
        <v>0</v>
      </c>
      <c r="I843" s="134">
        <v>-6.7199315199413396</v>
      </c>
      <c r="J843" s="134">
        <v>2.1287767725192901</v>
      </c>
      <c r="K843" s="134">
        <v>6.7120331637533219</v>
      </c>
      <c r="L843" s="134">
        <v>35.165571291226478</v>
      </c>
    </row>
    <row r="844" spans="1:12" customFormat="1" x14ac:dyDescent="0.25">
      <c r="A844" s="88">
        <v>841</v>
      </c>
      <c r="B844" s="88">
        <v>69</v>
      </c>
      <c r="C844" s="88"/>
      <c r="D844" s="88"/>
      <c r="E844" s="134">
        <v>5</v>
      </c>
      <c r="F844" s="134">
        <v>1590.8208349188501</v>
      </c>
      <c r="G844" s="134">
        <v>81.899591204871101</v>
      </c>
      <c r="H844" s="134">
        <v>0</v>
      </c>
      <c r="I844" s="134">
        <v>-6.7199315199413396</v>
      </c>
      <c r="J844" s="134">
        <v>0.49543662199326582</v>
      </c>
      <c r="K844" s="134">
        <v>1.562111669144767</v>
      </c>
      <c r="L844" s="134">
        <v>2.2951094979677351</v>
      </c>
    </row>
    <row r="845" spans="1:12" customFormat="1" x14ac:dyDescent="0.25">
      <c r="A845" s="88">
        <v>842</v>
      </c>
      <c r="B845" s="88">
        <v>68</v>
      </c>
      <c r="C845" s="88"/>
      <c r="D845" s="88"/>
      <c r="E845" s="134">
        <v>6</v>
      </c>
      <c r="F845" s="134">
        <v>1316.4782306607699</v>
      </c>
      <c r="G845" s="134">
        <v>81.958269604059595</v>
      </c>
      <c r="H845" s="134">
        <v>0</v>
      </c>
      <c r="I845" s="134">
        <v>-6.7199315199413396</v>
      </c>
      <c r="J845" s="134">
        <v>0.71341189852984865</v>
      </c>
      <c r="K845" s="134">
        <v>2.249387716064613</v>
      </c>
      <c r="L845" s="134">
        <v>8.5646786751513702</v>
      </c>
    </row>
    <row r="846" spans="1:12" customFormat="1" x14ac:dyDescent="0.25">
      <c r="A846" s="88">
        <v>843</v>
      </c>
      <c r="B846" s="88">
        <v>69</v>
      </c>
      <c r="C846" s="88"/>
      <c r="D846" s="88"/>
      <c r="E846" s="134">
        <v>6</v>
      </c>
      <c r="F846" s="134">
        <v>1335.83820464108</v>
      </c>
      <c r="G846" s="134">
        <v>82.015091257820302</v>
      </c>
      <c r="H846" s="134">
        <v>0</v>
      </c>
      <c r="I846" s="134">
        <v>-6.7199315199413396</v>
      </c>
      <c r="J846" s="134">
        <v>1.021707196077801</v>
      </c>
      <c r="K846" s="134">
        <v>3.2214427892333051</v>
      </c>
      <c r="L846" s="134">
        <v>14.647669729532099</v>
      </c>
    </row>
    <row r="847" spans="1:12" customFormat="1" x14ac:dyDescent="0.25">
      <c r="A847" s="88">
        <v>844</v>
      </c>
      <c r="B847" s="88">
        <v>69</v>
      </c>
      <c r="C847" s="88"/>
      <c r="D847" s="88"/>
      <c r="E847" s="134">
        <v>6</v>
      </c>
      <c r="F847" s="134">
        <v>1335.83820464108</v>
      </c>
      <c r="G847" s="134">
        <v>82.071912911580895</v>
      </c>
      <c r="H847" s="134">
        <v>0</v>
      </c>
      <c r="I847" s="134">
        <v>-6.7199315199413396</v>
      </c>
      <c r="J847" s="134">
        <v>0.91481097383324572</v>
      </c>
      <c r="K847" s="134">
        <v>2.8843990004962241</v>
      </c>
      <c r="L847" s="134">
        <v>12.524324435367349</v>
      </c>
    </row>
    <row r="848" spans="1:12" customFormat="1" x14ac:dyDescent="0.25">
      <c r="A848" s="88">
        <v>845</v>
      </c>
      <c r="B848" s="88">
        <v>70</v>
      </c>
      <c r="C848" s="88"/>
      <c r="D848" s="88"/>
      <c r="E848" s="134">
        <v>6</v>
      </c>
      <c r="F848" s="134">
        <v>1355.1981786213801</v>
      </c>
      <c r="G848" s="134">
        <v>82.128095654470897</v>
      </c>
      <c r="H848" s="134">
        <v>0</v>
      </c>
      <c r="I848" s="134">
        <v>-6.7199315199413396</v>
      </c>
      <c r="J848" s="134">
        <v>1.067554545778211</v>
      </c>
      <c r="K848" s="134">
        <v>3.3659994828386979</v>
      </c>
      <c r="L848" s="134">
        <v>15.48269669353585</v>
      </c>
    </row>
    <row r="849" spans="1:12" customFormat="1" x14ac:dyDescent="0.25">
      <c r="A849" s="88">
        <v>846</v>
      </c>
      <c r="B849" s="88">
        <v>70</v>
      </c>
      <c r="C849" s="88"/>
      <c r="D849" s="88"/>
      <c r="E849" s="134">
        <v>6</v>
      </c>
      <c r="F849" s="134">
        <v>1355.1981786213801</v>
      </c>
      <c r="G849" s="134">
        <v>82.184634103908493</v>
      </c>
      <c r="H849" s="134">
        <v>0</v>
      </c>
      <c r="I849" s="134">
        <v>-6.7199315199413396</v>
      </c>
      <c r="J849" s="134">
        <v>0.64830485057161091</v>
      </c>
      <c r="K849" s="134">
        <v>2.0441051938522889</v>
      </c>
      <c r="L849" s="134">
        <v>7.0694850839813101</v>
      </c>
    </row>
    <row r="850" spans="1:12" customFormat="1" x14ac:dyDescent="0.25">
      <c r="A850" s="88">
        <v>847</v>
      </c>
      <c r="B850" s="88">
        <v>70</v>
      </c>
      <c r="C850" s="88"/>
      <c r="D850" s="88"/>
      <c r="E850" s="134">
        <v>6</v>
      </c>
      <c r="F850" s="134">
        <v>1355.1981786213801</v>
      </c>
      <c r="G850" s="134">
        <v>82.240816846798396</v>
      </c>
      <c r="H850" s="134">
        <v>0</v>
      </c>
      <c r="I850" s="134">
        <v>-6.7199315199413396</v>
      </c>
      <c r="J850" s="134">
        <v>0.75936309691846582</v>
      </c>
      <c r="K850" s="134">
        <v>2.3942718445839231</v>
      </c>
      <c r="L850" s="134">
        <v>9.3225025968863786</v>
      </c>
    </row>
    <row r="851" spans="1:12" customFormat="1" x14ac:dyDescent="0.25">
      <c r="A851" s="88">
        <v>848</v>
      </c>
      <c r="B851" s="88">
        <v>70</v>
      </c>
      <c r="C851" s="88"/>
      <c r="D851" s="88"/>
      <c r="E851" s="134">
        <v>6</v>
      </c>
      <c r="F851" s="134">
        <v>1355.1981786213801</v>
      </c>
      <c r="G851" s="134">
        <v>82.296999589688298</v>
      </c>
      <c r="H851" s="134">
        <v>0</v>
      </c>
      <c r="I851" s="134">
        <v>-6.7199315199413396</v>
      </c>
      <c r="J851" s="134">
        <v>0.72943031805104064</v>
      </c>
      <c r="K851" s="134">
        <v>2.299893792814931</v>
      </c>
      <c r="L851" s="134">
        <v>8.7176431992545034</v>
      </c>
    </row>
    <row r="852" spans="1:12" customFormat="1" x14ac:dyDescent="0.25">
      <c r="A852" s="88">
        <v>849</v>
      </c>
      <c r="B852" s="88">
        <v>70</v>
      </c>
      <c r="C852" s="88"/>
      <c r="D852" s="88"/>
      <c r="E852" s="134">
        <v>6</v>
      </c>
      <c r="F852" s="134">
        <v>1355.1981786213801</v>
      </c>
      <c r="G852" s="134">
        <v>82.3531823325782</v>
      </c>
      <c r="H852" s="134">
        <v>0</v>
      </c>
      <c r="I852" s="134">
        <v>-6.7199315199413396</v>
      </c>
      <c r="J852" s="134">
        <v>0.73734037563356658</v>
      </c>
      <c r="K852" s="134">
        <v>2.3248342043726349</v>
      </c>
      <c r="L852" s="134">
        <v>8.8782428877899715</v>
      </c>
    </row>
    <row r="853" spans="1:12" customFormat="1" x14ac:dyDescent="0.25">
      <c r="A853" s="88">
        <v>850</v>
      </c>
      <c r="B853" s="88">
        <v>70</v>
      </c>
      <c r="C853" s="88"/>
      <c r="D853" s="88"/>
      <c r="E853" s="134">
        <v>6</v>
      </c>
      <c r="F853" s="134">
        <v>1355.1981786213801</v>
      </c>
      <c r="G853" s="134">
        <v>82.409365075468202</v>
      </c>
      <c r="H853" s="134">
        <v>0</v>
      </c>
      <c r="I853" s="134">
        <v>-6.7199315199413396</v>
      </c>
      <c r="J853" s="134">
        <v>0.73517769592591575</v>
      </c>
      <c r="K853" s="134">
        <v>2.318015275254413</v>
      </c>
      <c r="L853" s="134">
        <v>8.8348794250435478</v>
      </c>
    </row>
    <row r="854" spans="1:12" customFormat="1" x14ac:dyDescent="0.25">
      <c r="A854" s="88">
        <v>851</v>
      </c>
      <c r="B854" s="88">
        <v>70</v>
      </c>
      <c r="C854" s="88"/>
      <c r="D854" s="88"/>
      <c r="E854" s="134">
        <v>6</v>
      </c>
      <c r="F854" s="134">
        <v>1355.1981786213801</v>
      </c>
      <c r="G854" s="134">
        <v>82.465547818358104</v>
      </c>
      <c r="H854" s="134">
        <v>0</v>
      </c>
      <c r="I854" s="134">
        <v>-6.7199315199413396</v>
      </c>
      <c r="J854" s="134">
        <v>0.73550508294946959</v>
      </c>
      <c r="K854" s="134">
        <v>2.3190475265396771</v>
      </c>
      <c r="L854" s="134">
        <v>8.8419123950943952</v>
      </c>
    </row>
    <row r="855" spans="1:12" customFormat="1" x14ac:dyDescent="0.25">
      <c r="A855" s="88">
        <v>852</v>
      </c>
      <c r="B855" s="88">
        <v>70</v>
      </c>
      <c r="C855" s="88"/>
      <c r="D855" s="88"/>
      <c r="E855" s="134">
        <v>6</v>
      </c>
      <c r="F855" s="134">
        <v>1355.1981786213801</v>
      </c>
      <c r="G855" s="134">
        <v>82.534451602138603</v>
      </c>
      <c r="H855" s="134">
        <v>0</v>
      </c>
      <c r="I855" s="134">
        <v>-6.7199315199413396</v>
      </c>
      <c r="J855" s="134">
        <v>0.73595010790921678</v>
      </c>
      <c r="K855" s="134">
        <v>2.32045069023776</v>
      </c>
      <c r="L855" s="134">
        <v>8.8513260533245752</v>
      </c>
    </row>
    <row r="856" spans="1:12" customFormat="1" x14ac:dyDescent="0.25">
      <c r="A856" s="88">
        <v>853</v>
      </c>
      <c r="B856" s="88">
        <v>70</v>
      </c>
      <c r="C856" s="88"/>
      <c r="D856" s="88"/>
      <c r="E856" s="134">
        <v>6</v>
      </c>
      <c r="F856" s="134">
        <v>1355.1981786213801</v>
      </c>
      <c r="G856" s="134">
        <v>82.6157781537012</v>
      </c>
      <c r="H856" s="134">
        <v>0</v>
      </c>
      <c r="I856" s="134">
        <v>-6.7199315199413396</v>
      </c>
      <c r="J856" s="134">
        <v>0.73343498578957667</v>
      </c>
      <c r="K856" s="134">
        <v>2.3125205101945352</v>
      </c>
      <c r="L856" s="134">
        <v>8.8008238252061108</v>
      </c>
    </row>
    <row r="857" spans="1:12" customFormat="1" x14ac:dyDescent="0.25">
      <c r="A857" s="88">
        <v>854</v>
      </c>
      <c r="B857" s="88">
        <v>70</v>
      </c>
      <c r="C857" s="88"/>
      <c r="D857" s="88"/>
      <c r="E857" s="134">
        <v>6</v>
      </c>
      <c r="F857" s="134">
        <v>1355.1981786213801</v>
      </c>
      <c r="G857" s="134">
        <v>82.697104705263797</v>
      </c>
      <c r="H857" s="134">
        <v>0</v>
      </c>
      <c r="I857" s="134">
        <v>-6.7199315199413396</v>
      </c>
      <c r="J857" s="134">
        <v>0.74263681656822567</v>
      </c>
      <c r="K857" s="134">
        <v>2.3415338826396161</v>
      </c>
      <c r="L857" s="134">
        <v>8.9876077548609334</v>
      </c>
    </row>
    <row r="858" spans="1:12" customFormat="1" x14ac:dyDescent="0.25">
      <c r="A858" s="88">
        <v>855</v>
      </c>
      <c r="B858" s="88">
        <v>70</v>
      </c>
      <c r="C858" s="88"/>
      <c r="D858" s="88"/>
      <c r="E858" s="134">
        <v>6</v>
      </c>
      <c r="F858" s="134">
        <v>1355.1981786213801</v>
      </c>
      <c r="G858" s="134">
        <v>82.778431256826394</v>
      </c>
      <c r="H858" s="134">
        <v>0</v>
      </c>
      <c r="I858" s="134">
        <v>-6.7199315199413396</v>
      </c>
      <c r="J858" s="134">
        <v>0.70793541842646013</v>
      </c>
      <c r="K858" s="134">
        <v>2.2321203742986291</v>
      </c>
      <c r="L858" s="134">
        <v>8.285166280378327</v>
      </c>
    </row>
    <row r="859" spans="1:12" customFormat="1" x14ac:dyDescent="0.25">
      <c r="A859" s="88">
        <v>856</v>
      </c>
      <c r="B859" s="88">
        <v>70</v>
      </c>
      <c r="C859" s="88"/>
      <c r="D859" s="88"/>
      <c r="E859" s="134">
        <v>6</v>
      </c>
      <c r="F859" s="134">
        <v>1355.1981786213801</v>
      </c>
      <c r="G859" s="134">
        <v>82.859757808389105</v>
      </c>
      <c r="H859" s="134">
        <v>0</v>
      </c>
      <c r="I859" s="134">
        <v>-6.7199315199413396</v>
      </c>
      <c r="J859" s="134">
        <v>0.83755387587431684</v>
      </c>
      <c r="K859" s="134">
        <v>2.640807370631721</v>
      </c>
      <c r="L859" s="134">
        <v>10.902344133923981</v>
      </c>
    </row>
    <row r="860" spans="1:12" customFormat="1" x14ac:dyDescent="0.25">
      <c r="A860" s="88">
        <v>857</v>
      </c>
      <c r="B860" s="88">
        <v>70</v>
      </c>
      <c r="C860" s="88"/>
      <c r="D860" s="88"/>
      <c r="E860" s="134">
        <v>6</v>
      </c>
      <c r="F860" s="134">
        <v>1355.1981786213801</v>
      </c>
      <c r="G860" s="134">
        <v>82.941184339398603</v>
      </c>
      <c r="H860" s="134">
        <v>0</v>
      </c>
      <c r="I860" s="134">
        <v>-6.7199315199413396</v>
      </c>
      <c r="J860" s="134">
        <v>0.39084805199834433</v>
      </c>
      <c r="K860" s="134">
        <v>1.2323439079507801</v>
      </c>
      <c r="L860" s="134">
        <v>1.786063132216128</v>
      </c>
    </row>
    <row r="861" spans="1:12" customFormat="1" x14ac:dyDescent="0.25">
      <c r="A861" s="88">
        <v>858</v>
      </c>
      <c r="B861" s="88">
        <v>69</v>
      </c>
      <c r="C861" s="88"/>
      <c r="D861" s="88"/>
      <c r="E861" s="134">
        <v>6</v>
      </c>
      <c r="F861" s="134">
        <v>1335.83820464108</v>
      </c>
      <c r="G861" s="134">
        <v>83.023547755230098</v>
      </c>
      <c r="H861" s="134">
        <v>0</v>
      </c>
      <c r="I861" s="134">
        <v>-6.7199315199413396</v>
      </c>
      <c r="J861" s="134">
        <v>0.71822213627663434</v>
      </c>
      <c r="K861" s="134">
        <v>2.2645543956802281</v>
      </c>
      <c r="L861" s="134">
        <v>8.5831075674079553</v>
      </c>
    </row>
    <row r="862" spans="1:12" customFormat="1" x14ac:dyDescent="0.25">
      <c r="A862" s="88">
        <v>859</v>
      </c>
      <c r="B862" s="88">
        <v>70</v>
      </c>
      <c r="C862" s="88"/>
      <c r="D862" s="88"/>
      <c r="E862" s="134">
        <v>6</v>
      </c>
      <c r="F862" s="134">
        <v>1355.1981786213801</v>
      </c>
      <c r="G862" s="134">
        <v>83.1045740716105</v>
      </c>
      <c r="H862" s="134">
        <v>0</v>
      </c>
      <c r="I862" s="134">
        <v>-6.7199315199413396</v>
      </c>
      <c r="J862" s="134">
        <v>1.119298927383455</v>
      </c>
      <c r="K862" s="134">
        <v>3.5291495180400352</v>
      </c>
      <c r="L862" s="134">
        <v>16.510735390659349</v>
      </c>
    </row>
    <row r="863" spans="1:12" customFormat="1" x14ac:dyDescent="0.25">
      <c r="A863" s="88">
        <v>860</v>
      </c>
      <c r="B863" s="88">
        <v>70</v>
      </c>
      <c r="C863" s="88"/>
      <c r="D863" s="88"/>
      <c r="E863" s="134">
        <v>6</v>
      </c>
      <c r="F863" s="134">
        <v>1355.1981786213801</v>
      </c>
      <c r="G863" s="134">
        <v>83.186256329720806</v>
      </c>
      <c r="H863" s="134">
        <v>0</v>
      </c>
      <c r="I863" s="134">
        <v>-6.7199315199413396</v>
      </c>
      <c r="J863" s="134">
        <v>0.63859257347733389</v>
      </c>
      <c r="K863" s="134">
        <v>2.0134823841740341</v>
      </c>
      <c r="L863" s="134">
        <v>6.8784656261092714</v>
      </c>
    </row>
    <row r="864" spans="1:12" customFormat="1" x14ac:dyDescent="0.25">
      <c r="A864" s="88">
        <v>861</v>
      </c>
      <c r="B864" s="88">
        <v>70</v>
      </c>
      <c r="C864" s="88"/>
      <c r="D864" s="88"/>
      <c r="E864" s="134">
        <v>6</v>
      </c>
      <c r="F864" s="134">
        <v>1355.1981786213801</v>
      </c>
      <c r="G864" s="134">
        <v>83.267582881283403</v>
      </c>
      <c r="H864" s="134">
        <v>0</v>
      </c>
      <c r="I864" s="134">
        <v>-6.7199315199413396</v>
      </c>
      <c r="J864" s="134">
        <v>0.74215214229464033</v>
      </c>
      <c r="K864" s="134">
        <v>2.3400057046550011</v>
      </c>
      <c r="L864" s="134">
        <v>8.9816015032618299</v>
      </c>
    </row>
    <row r="865" spans="1:12" customFormat="1" x14ac:dyDescent="0.25">
      <c r="A865" s="88">
        <v>862</v>
      </c>
      <c r="B865" s="88">
        <v>70</v>
      </c>
      <c r="C865" s="88"/>
      <c r="D865" s="88"/>
      <c r="E865" s="134">
        <v>6</v>
      </c>
      <c r="F865" s="134">
        <v>1355.1981786213801</v>
      </c>
      <c r="G865" s="134">
        <v>83.348909432846099</v>
      </c>
      <c r="H865" s="134">
        <v>0</v>
      </c>
      <c r="I865" s="134">
        <v>-6.7199315199413396</v>
      </c>
      <c r="J865" s="134">
        <v>0.80225025824247265</v>
      </c>
      <c r="K865" s="134">
        <v>2.5294950642385161</v>
      </c>
      <c r="L865" s="134">
        <v>10.19538437079361</v>
      </c>
    </row>
    <row r="866" spans="1:12" customFormat="1" x14ac:dyDescent="0.25">
      <c r="A866" s="88">
        <v>863</v>
      </c>
      <c r="B866" s="88">
        <v>70</v>
      </c>
      <c r="C866" s="88"/>
      <c r="D866" s="88"/>
      <c r="E866" s="134">
        <v>6</v>
      </c>
      <c r="F866" s="134">
        <v>1355.1981786213801</v>
      </c>
      <c r="G866" s="134">
        <v>83.430335963855597</v>
      </c>
      <c r="H866" s="134">
        <v>0</v>
      </c>
      <c r="I866" s="134">
        <v>-6.7199315199413396</v>
      </c>
      <c r="J866" s="134">
        <v>0.46060456165970959</v>
      </c>
      <c r="K866" s="134">
        <v>1.452286182913064</v>
      </c>
      <c r="L866" s="134">
        <v>3.2315755730057791</v>
      </c>
    </row>
    <row r="867" spans="1:12" customFormat="1" x14ac:dyDescent="0.25">
      <c r="A867" s="88">
        <v>864</v>
      </c>
      <c r="B867" s="88">
        <v>69</v>
      </c>
      <c r="C867" s="88"/>
      <c r="D867" s="88"/>
      <c r="E867" s="134">
        <v>6</v>
      </c>
      <c r="F867" s="134">
        <v>1335.83820464108</v>
      </c>
      <c r="G867" s="134">
        <v>83.513199996384202</v>
      </c>
      <c r="H867" s="134">
        <v>0</v>
      </c>
      <c r="I867" s="134">
        <v>-6.7199315199413396</v>
      </c>
      <c r="J867" s="134">
        <v>0.37744405816371279</v>
      </c>
      <c r="K867" s="134">
        <v>1.1900811153901869</v>
      </c>
      <c r="L867" s="134">
        <v>1.613350690602094</v>
      </c>
    </row>
    <row r="868" spans="1:12" customFormat="1" x14ac:dyDescent="0.25">
      <c r="A868" s="88">
        <v>865</v>
      </c>
      <c r="B868" s="88">
        <v>69</v>
      </c>
      <c r="C868" s="88"/>
      <c r="D868" s="88"/>
      <c r="E868" s="134">
        <v>6</v>
      </c>
      <c r="F868" s="134">
        <v>1335.83820464108</v>
      </c>
      <c r="G868" s="134">
        <v>83.600781152818101</v>
      </c>
      <c r="H868" s="134">
        <v>0</v>
      </c>
      <c r="I868" s="134">
        <v>-6.7199315199413396</v>
      </c>
      <c r="J868" s="134">
        <v>1.0981325406570119</v>
      </c>
      <c r="K868" s="134">
        <v>3.462411900691559</v>
      </c>
      <c r="L868" s="134">
        <v>16.166947579576181</v>
      </c>
    </row>
    <row r="869" spans="1:12" customFormat="1" x14ac:dyDescent="0.25">
      <c r="A869" s="88">
        <v>866</v>
      </c>
      <c r="B869" s="88">
        <v>70</v>
      </c>
      <c r="C869" s="88"/>
      <c r="D869" s="88"/>
      <c r="E869" s="134">
        <v>6</v>
      </c>
      <c r="F869" s="134">
        <v>1355.1981786213801</v>
      </c>
      <c r="G869" s="134">
        <v>83.687622996313095</v>
      </c>
      <c r="H869" s="134">
        <v>0</v>
      </c>
      <c r="I869" s="134">
        <v>-6.7199315199413396</v>
      </c>
      <c r="J869" s="134">
        <v>1.015835166666895</v>
      </c>
      <c r="K869" s="134">
        <v>3.20292828050072</v>
      </c>
      <c r="L869" s="134">
        <v>14.46884040425633</v>
      </c>
    </row>
    <row r="870" spans="1:12" customFormat="1" x14ac:dyDescent="0.25">
      <c r="A870" s="88">
        <v>867</v>
      </c>
      <c r="B870" s="88">
        <v>70</v>
      </c>
      <c r="C870" s="88"/>
      <c r="D870" s="88"/>
      <c r="E870" s="134">
        <v>6</v>
      </c>
      <c r="F870" s="134">
        <v>1355.1981786213801</v>
      </c>
      <c r="G870" s="134">
        <v>83.774820546355897</v>
      </c>
      <c r="H870" s="134">
        <v>0</v>
      </c>
      <c r="I870" s="134">
        <v>-6.7199315199413396</v>
      </c>
      <c r="J870" s="134">
        <v>0.65996206920724765</v>
      </c>
      <c r="K870" s="134">
        <v>2.0808604042104522</v>
      </c>
      <c r="L870" s="134">
        <v>7.3174707355938198</v>
      </c>
    </row>
    <row r="871" spans="1:12" customFormat="1" x14ac:dyDescent="0.25">
      <c r="A871" s="88">
        <v>868</v>
      </c>
      <c r="B871" s="88">
        <v>70</v>
      </c>
      <c r="C871" s="88"/>
      <c r="D871" s="88"/>
      <c r="E871" s="134">
        <v>6</v>
      </c>
      <c r="F871" s="134">
        <v>1355.1981786213801</v>
      </c>
      <c r="G871" s="134">
        <v>83.861662389850906</v>
      </c>
      <c r="H871" s="134">
        <v>0</v>
      </c>
      <c r="I871" s="134">
        <v>-6.7199315199413396</v>
      </c>
      <c r="J871" s="134">
        <v>0.75436531731914191</v>
      </c>
      <c r="K871" s="134">
        <v>2.3785138455072539</v>
      </c>
      <c r="L871" s="134">
        <v>9.2323926408058856</v>
      </c>
    </row>
    <row r="872" spans="1:12" customFormat="1" x14ac:dyDescent="0.25">
      <c r="A872" s="88">
        <v>869</v>
      </c>
      <c r="B872" s="88">
        <v>70</v>
      </c>
      <c r="C872" s="88"/>
      <c r="D872" s="88"/>
      <c r="E872" s="134">
        <v>6</v>
      </c>
      <c r="F872" s="134">
        <v>1355.1981786213801</v>
      </c>
      <c r="G872" s="134">
        <v>83.948504233346</v>
      </c>
      <c r="H872" s="134">
        <v>0</v>
      </c>
      <c r="I872" s="134">
        <v>-6.7199315199413396</v>
      </c>
      <c r="J872" s="134">
        <v>0.72891302920631129</v>
      </c>
      <c r="K872" s="134">
        <v>2.2982627810874989</v>
      </c>
      <c r="L872" s="134">
        <v>8.7181199529972275</v>
      </c>
    </row>
    <row r="873" spans="1:12" customFormat="1" x14ac:dyDescent="0.25">
      <c r="A873" s="88">
        <v>870</v>
      </c>
      <c r="B873" s="88">
        <v>70</v>
      </c>
      <c r="C873" s="88"/>
      <c r="D873" s="88"/>
      <c r="E873" s="134">
        <v>6</v>
      </c>
      <c r="F873" s="134">
        <v>1355.1981786213801</v>
      </c>
      <c r="G873" s="134">
        <v>84.035346076841094</v>
      </c>
      <c r="H873" s="134">
        <v>0</v>
      </c>
      <c r="I873" s="134">
        <v>-6.7199315199413396</v>
      </c>
      <c r="J873" s="134">
        <v>0.73560448410588708</v>
      </c>
      <c r="K873" s="134">
        <v>2.319360938385862</v>
      </c>
      <c r="L873" s="134">
        <v>8.8545296671597455</v>
      </c>
    </row>
    <row r="874" spans="1:12" customFormat="1" x14ac:dyDescent="0.25">
      <c r="A874" s="88">
        <v>871</v>
      </c>
      <c r="B874" s="88">
        <v>70</v>
      </c>
      <c r="C874" s="88"/>
      <c r="D874" s="88"/>
      <c r="E874" s="134">
        <v>6</v>
      </c>
      <c r="F874" s="134">
        <v>1355.1981786213801</v>
      </c>
      <c r="G874" s="134">
        <v>84.122187920336103</v>
      </c>
      <c r="H874" s="134">
        <v>0</v>
      </c>
      <c r="I874" s="134">
        <v>-6.7199315199413396</v>
      </c>
      <c r="J874" s="134">
        <v>0.73374661404268493</v>
      </c>
      <c r="K874" s="134">
        <v>2.3135030740765861</v>
      </c>
      <c r="L874" s="134">
        <v>8.8174028494154495</v>
      </c>
    </row>
    <row r="875" spans="1:12" customFormat="1" x14ac:dyDescent="0.25">
      <c r="A875" s="88">
        <v>872</v>
      </c>
      <c r="B875" s="88">
        <v>70</v>
      </c>
      <c r="C875" s="88"/>
      <c r="D875" s="88"/>
      <c r="E875" s="134">
        <v>6</v>
      </c>
      <c r="F875" s="134">
        <v>1355.1981786213801</v>
      </c>
      <c r="G875" s="134">
        <v>84.209029763831197</v>
      </c>
      <c r="H875" s="134">
        <v>0</v>
      </c>
      <c r="I875" s="134">
        <v>-6.7199315199413396</v>
      </c>
      <c r="J875" s="134">
        <v>0.73403618693858141</v>
      </c>
      <c r="K875" s="134">
        <v>2.3144160974173471</v>
      </c>
      <c r="L875" s="134">
        <v>8.8237427637671448</v>
      </c>
    </row>
    <row r="876" spans="1:12" customFormat="1" x14ac:dyDescent="0.25">
      <c r="A876" s="88">
        <v>873</v>
      </c>
      <c r="B876" s="88">
        <v>70</v>
      </c>
      <c r="C876" s="88"/>
      <c r="D876" s="88"/>
      <c r="E876" s="134">
        <v>6</v>
      </c>
      <c r="F876" s="134">
        <v>1355.1981786213801</v>
      </c>
      <c r="G876" s="134">
        <v>84.295871607326205</v>
      </c>
      <c r="H876" s="134">
        <v>0</v>
      </c>
      <c r="I876" s="134">
        <v>-6.7199315199413396</v>
      </c>
      <c r="J876" s="134">
        <v>0.73430960920919608</v>
      </c>
      <c r="K876" s="134">
        <v>2.3152781978365948</v>
      </c>
      <c r="L876" s="134">
        <v>8.8297555370891718</v>
      </c>
    </row>
    <row r="877" spans="1:12" customFormat="1" x14ac:dyDescent="0.25">
      <c r="A877" s="88">
        <v>874</v>
      </c>
      <c r="B877" s="88">
        <v>70</v>
      </c>
      <c r="C877" s="88"/>
      <c r="D877" s="88"/>
      <c r="E877" s="134">
        <v>6</v>
      </c>
      <c r="F877" s="134">
        <v>1355.1981786213801</v>
      </c>
      <c r="G877" s="134">
        <v>84.382713450821299</v>
      </c>
      <c r="H877" s="134">
        <v>0</v>
      </c>
      <c r="I877" s="134">
        <v>-6.7199315199413396</v>
      </c>
      <c r="J877" s="134">
        <v>0.73250056255436946</v>
      </c>
      <c r="K877" s="134">
        <v>2.3095742737339271</v>
      </c>
      <c r="L877" s="134">
        <v>8.7936134198110647</v>
      </c>
    </row>
    <row r="878" spans="1:12" customFormat="1" x14ac:dyDescent="0.25">
      <c r="A878" s="88">
        <v>875</v>
      </c>
      <c r="B878" s="88">
        <v>70</v>
      </c>
      <c r="C878" s="88"/>
      <c r="D878" s="88"/>
      <c r="E878" s="134">
        <v>6</v>
      </c>
      <c r="F878" s="134">
        <v>1355.1981786213801</v>
      </c>
      <c r="G878" s="134">
        <v>84.469555294316294</v>
      </c>
      <c r="H878" s="134">
        <v>0</v>
      </c>
      <c r="I878" s="134">
        <v>-6.7199315199413396</v>
      </c>
      <c r="J878" s="134">
        <v>0.73908674683022624</v>
      </c>
      <c r="K878" s="134">
        <v>2.3303405127557029</v>
      </c>
      <c r="L878" s="134">
        <v>8.9264212832964738</v>
      </c>
    </row>
    <row r="879" spans="1:12" customFormat="1" x14ac:dyDescent="0.25">
      <c r="A879" s="88">
        <v>876</v>
      </c>
      <c r="B879" s="88">
        <v>70</v>
      </c>
      <c r="C879" s="88"/>
      <c r="D879" s="88"/>
      <c r="E879" s="134">
        <v>6</v>
      </c>
      <c r="F879" s="134">
        <v>1355.1981786213801</v>
      </c>
      <c r="G879" s="134">
        <v>84.556397137811402</v>
      </c>
      <c r="H879" s="134">
        <v>0</v>
      </c>
      <c r="I879" s="134">
        <v>-6.7199315199413396</v>
      </c>
      <c r="J879" s="134">
        <v>0.71433325832228955</v>
      </c>
      <c r="K879" s="134">
        <v>2.2522927634901788</v>
      </c>
      <c r="L879" s="134">
        <v>8.4255874119505414</v>
      </c>
    </row>
    <row r="880" spans="1:12" customFormat="1" x14ac:dyDescent="0.25">
      <c r="A880" s="88">
        <v>877</v>
      </c>
      <c r="B880" s="88">
        <v>70</v>
      </c>
      <c r="C880" s="88"/>
      <c r="D880" s="88"/>
      <c r="E880" s="134">
        <v>6</v>
      </c>
      <c r="F880" s="134">
        <v>1355.1981786213801</v>
      </c>
      <c r="G880" s="134">
        <v>84.643238981306396</v>
      </c>
      <c r="H880" s="134">
        <v>0</v>
      </c>
      <c r="I880" s="134">
        <v>-6.7199315199413396</v>
      </c>
      <c r="J880" s="134">
        <v>0.80659909168149713</v>
      </c>
      <c r="K880" s="134">
        <v>2.5432069360717611</v>
      </c>
      <c r="L880" s="134">
        <v>10.290374050093609</v>
      </c>
    </row>
    <row r="881" spans="1:12" customFormat="1" x14ac:dyDescent="0.25">
      <c r="A881" s="88">
        <v>878</v>
      </c>
      <c r="B881" s="88">
        <v>70</v>
      </c>
      <c r="C881" s="88"/>
      <c r="D881" s="88"/>
      <c r="E881" s="134">
        <v>6</v>
      </c>
      <c r="F881" s="134">
        <v>1355.1981786213801</v>
      </c>
      <c r="G881" s="134">
        <v>84.730180804248405</v>
      </c>
      <c r="H881" s="134">
        <v>0</v>
      </c>
      <c r="I881" s="134">
        <v>-6.7199315199413396</v>
      </c>
      <c r="J881" s="134">
        <v>0.46485270489207697</v>
      </c>
      <c r="K881" s="134">
        <v>1.4656805785247189</v>
      </c>
      <c r="L881" s="134">
        <v>3.326559815201267</v>
      </c>
    </row>
    <row r="882" spans="1:12" customFormat="1" x14ac:dyDescent="0.25">
      <c r="A882" s="88">
        <v>879</v>
      </c>
      <c r="B882" s="88">
        <v>69</v>
      </c>
      <c r="C882" s="88"/>
      <c r="D882" s="88"/>
      <c r="E882" s="134">
        <v>6</v>
      </c>
      <c r="F882" s="134">
        <v>1335.83820464108</v>
      </c>
      <c r="G882" s="134">
        <v>84.818560128709393</v>
      </c>
      <c r="H882" s="134">
        <v>0</v>
      </c>
      <c r="I882" s="134">
        <v>-6.7199315199413396</v>
      </c>
      <c r="J882" s="134">
        <v>0.35209947093282479</v>
      </c>
      <c r="K882" s="134">
        <v>1.1101696318511971</v>
      </c>
      <c r="L882" s="134">
        <v>1.0954219235726219</v>
      </c>
    </row>
    <row r="883" spans="1:12" customFormat="1" x14ac:dyDescent="0.25">
      <c r="A883" s="88">
        <v>880</v>
      </c>
      <c r="B883" s="88">
        <v>69</v>
      </c>
      <c r="C883" s="88"/>
      <c r="D883" s="88"/>
      <c r="E883" s="134">
        <v>6</v>
      </c>
      <c r="F883" s="134">
        <v>1335.83820464108</v>
      </c>
      <c r="G883" s="134">
        <v>84.906141285143306</v>
      </c>
      <c r="H883" s="134">
        <v>0</v>
      </c>
      <c r="I883" s="134">
        <v>-6.7199315199413396</v>
      </c>
      <c r="J883" s="134">
        <v>1.2006936332806879</v>
      </c>
      <c r="K883" s="134">
        <v>3.78578702573401</v>
      </c>
      <c r="L883" s="134">
        <v>18.185532825710421</v>
      </c>
    </row>
    <row r="884" spans="1:12" customFormat="1" x14ac:dyDescent="0.25">
      <c r="A884" s="88">
        <v>881</v>
      </c>
      <c r="B884" s="88">
        <v>70</v>
      </c>
      <c r="C884" s="88"/>
      <c r="D884" s="88"/>
      <c r="E884" s="134">
        <v>6</v>
      </c>
      <c r="F884" s="134">
        <v>1355.1981786213801</v>
      </c>
      <c r="G884" s="134">
        <v>84.993338835185995</v>
      </c>
      <c r="H884" s="134">
        <v>0</v>
      </c>
      <c r="I884" s="134">
        <v>-6.7199315199413396</v>
      </c>
      <c r="J884" s="134">
        <v>0.63188744717483136</v>
      </c>
      <c r="K884" s="134">
        <v>1.992341120942243</v>
      </c>
      <c r="L884" s="134">
        <v>6.7522662256920869</v>
      </c>
    </row>
    <row r="885" spans="1:12" customFormat="1" x14ac:dyDescent="0.25">
      <c r="A885" s="88">
        <v>882</v>
      </c>
      <c r="B885" s="88">
        <v>69</v>
      </c>
      <c r="C885" s="88"/>
      <c r="D885" s="88"/>
      <c r="E885" s="134">
        <v>6</v>
      </c>
      <c r="F885" s="134">
        <v>1335.83820464108</v>
      </c>
      <c r="G885" s="134">
        <v>85.081973886747903</v>
      </c>
      <c r="H885" s="134">
        <v>0</v>
      </c>
      <c r="I885" s="134">
        <v>-6.7199315199413396</v>
      </c>
      <c r="J885" s="134">
        <v>0.64264644602578835</v>
      </c>
      <c r="K885" s="134">
        <v>2.0262642443193108</v>
      </c>
      <c r="L885" s="134">
        <v>7.0629744770156107</v>
      </c>
    </row>
    <row r="886" spans="1:12" customFormat="1" x14ac:dyDescent="0.25">
      <c r="A886" s="88">
        <v>883</v>
      </c>
      <c r="B886" s="88">
        <v>70</v>
      </c>
      <c r="C886" s="88"/>
      <c r="D886" s="88"/>
      <c r="E886" s="134">
        <v>6</v>
      </c>
      <c r="F886" s="134">
        <v>1355.1981786213801</v>
      </c>
      <c r="G886" s="134">
        <v>85.168515495060703</v>
      </c>
      <c r="H886" s="134">
        <v>0</v>
      </c>
      <c r="I886" s="134">
        <v>-6.7199315199413396</v>
      </c>
      <c r="J886" s="134">
        <v>1.140020585439699</v>
      </c>
      <c r="K886" s="134">
        <v>3.5944849058913722</v>
      </c>
      <c r="L886" s="134">
        <v>16.930994996755061</v>
      </c>
    </row>
    <row r="887" spans="1:12" customFormat="1" x14ac:dyDescent="0.25">
      <c r="A887" s="88">
        <v>884</v>
      </c>
      <c r="B887" s="88">
        <v>70</v>
      </c>
      <c r="C887" s="88"/>
      <c r="D887" s="88"/>
      <c r="E887" s="134">
        <v>6</v>
      </c>
      <c r="F887" s="134">
        <v>1355.1981786213801</v>
      </c>
      <c r="G887" s="134">
        <v>85.255713045103505</v>
      </c>
      <c r="H887" s="134">
        <v>0</v>
      </c>
      <c r="I887" s="134">
        <v>-6.7199315199413396</v>
      </c>
      <c r="J887" s="134">
        <v>0.62493452172327246</v>
      </c>
      <c r="K887" s="134">
        <v>1.9704185469934781</v>
      </c>
      <c r="L887" s="134">
        <v>6.6124022365447006</v>
      </c>
    </row>
    <row r="888" spans="1:12" customFormat="1" x14ac:dyDescent="0.25">
      <c r="A888" s="88">
        <v>885</v>
      </c>
      <c r="B888" s="88">
        <v>70</v>
      </c>
      <c r="C888" s="88"/>
      <c r="D888" s="88"/>
      <c r="E888" s="134">
        <v>6</v>
      </c>
      <c r="F888" s="134">
        <v>1355.1981786213801</v>
      </c>
      <c r="G888" s="134">
        <v>85.342554888598499</v>
      </c>
      <c r="H888" s="134">
        <v>0</v>
      </c>
      <c r="I888" s="134">
        <v>-6.7199315199413396</v>
      </c>
      <c r="J888" s="134">
        <v>0.76710722942806087</v>
      </c>
      <c r="K888" s="134">
        <v>2.4186890943866759</v>
      </c>
      <c r="L888" s="134">
        <v>9.4984329123102604</v>
      </c>
    </row>
    <row r="889" spans="1:12" customFormat="1" x14ac:dyDescent="0.25">
      <c r="A889" s="88">
        <v>886</v>
      </c>
      <c r="B889" s="88">
        <v>70</v>
      </c>
      <c r="C889" s="88"/>
      <c r="D889" s="88"/>
      <c r="E889" s="134">
        <v>6</v>
      </c>
      <c r="F889" s="134">
        <v>1355.1981786213801</v>
      </c>
      <c r="G889" s="134">
        <v>85.429396732093593</v>
      </c>
      <c r="H889" s="134">
        <v>0</v>
      </c>
      <c r="I889" s="134">
        <v>-6.7199315199413396</v>
      </c>
      <c r="J889" s="134">
        <v>0.70622936406878623</v>
      </c>
      <c r="K889" s="134">
        <v>2.226741184908883</v>
      </c>
      <c r="L889" s="134">
        <v>8.2670434560422112</v>
      </c>
    </row>
    <row r="890" spans="1:12" customFormat="1" x14ac:dyDescent="0.25">
      <c r="A890" s="88">
        <v>887</v>
      </c>
      <c r="B890" s="88">
        <v>70</v>
      </c>
      <c r="C890" s="88"/>
      <c r="D890" s="88"/>
      <c r="E890" s="134">
        <v>6</v>
      </c>
      <c r="F890" s="134">
        <v>1355.1981786213801</v>
      </c>
      <c r="G890" s="134">
        <v>85.516238575588602</v>
      </c>
      <c r="H890" s="134">
        <v>0</v>
      </c>
      <c r="I890" s="134">
        <v>-6.7199315199413396</v>
      </c>
      <c r="J890" s="134">
        <v>0.80683566906173143</v>
      </c>
      <c r="K890" s="134">
        <v>2.5439528645516392</v>
      </c>
      <c r="L890" s="134">
        <v>10.30087131733992</v>
      </c>
    </row>
    <row r="891" spans="1:12" customFormat="1" x14ac:dyDescent="0.25">
      <c r="A891" s="88">
        <v>888</v>
      </c>
      <c r="B891" s="88">
        <v>70</v>
      </c>
      <c r="C891" s="88"/>
      <c r="D891" s="88"/>
      <c r="E891" s="134">
        <v>6</v>
      </c>
      <c r="F891" s="134">
        <v>1355.1981786213801</v>
      </c>
      <c r="G891" s="134">
        <v>85.603180398530597</v>
      </c>
      <c r="H891" s="134">
        <v>0</v>
      </c>
      <c r="I891" s="134">
        <v>-6.7199315199413396</v>
      </c>
      <c r="J891" s="134">
        <v>0.46772376371576729</v>
      </c>
      <c r="K891" s="134">
        <v>1.474733026995815</v>
      </c>
      <c r="L891" s="134">
        <v>3.3914787855857682</v>
      </c>
    </row>
    <row r="892" spans="1:12" customFormat="1" x14ac:dyDescent="0.25">
      <c r="A892" s="88">
        <v>889</v>
      </c>
      <c r="B892" s="88">
        <v>69</v>
      </c>
      <c r="C892" s="88"/>
      <c r="D892" s="88"/>
      <c r="E892" s="134">
        <v>6</v>
      </c>
      <c r="F892" s="134">
        <v>1335.83820464108</v>
      </c>
      <c r="G892" s="134">
        <v>85.691559722991698</v>
      </c>
      <c r="H892" s="134">
        <v>0</v>
      </c>
      <c r="I892" s="134">
        <v>-6.7199315199413396</v>
      </c>
      <c r="J892" s="134">
        <v>0.33736007586548189</v>
      </c>
      <c r="K892" s="134">
        <v>1.0636963192038651</v>
      </c>
      <c r="L892" s="134">
        <v>0.79520706135882602</v>
      </c>
    </row>
    <row r="893" spans="1:12" customFormat="1" x14ac:dyDescent="0.25">
      <c r="A893" s="88">
        <v>890</v>
      </c>
      <c r="B893" s="88">
        <v>69</v>
      </c>
      <c r="C893" s="88"/>
      <c r="D893" s="88"/>
      <c r="E893" s="134">
        <v>6</v>
      </c>
      <c r="F893" s="134">
        <v>1335.83820464108</v>
      </c>
      <c r="G893" s="134">
        <v>85.7786152693172</v>
      </c>
      <c r="H893" s="134">
        <v>0</v>
      </c>
      <c r="I893" s="134">
        <v>-6.7199315199413396</v>
      </c>
      <c r="J893" s="134">
        <v>1.259589072730974</v>
      </c>
      <c r="K893" s="134">
        <v>3.9714843463207621</v>
      </c>
      <c r="L893" s="134">
        <v>19.339433166959221</v>
      </c>
    </row>
    <row r="894" spans="1:12" customFormat="1" x14ac:dyDescent="0.25">
      <c r="A894" s="88">
        <v>891</v>
      </c>
      <c r="B894" s="88">
        <v>70</v>
      </c>
      <c r="C894" s="88"/>
      <c r="D894" s="88"/>
      <c r="E894" s="134">
        <v>6</v>
      </c>
      <c r="F894" s="134">
        <v>1355.1981786213801</v>
      </c>
      <c r="G894" s="134">
        <v>85.864649344311502</v>
      </c>
      <c r="H894" s="134">
        <v>0</v>
      </c>
      <c r="I894" s="134">
        <v>-6.7199315199413396</v>
      </c>
      <c r="J894" s="134">
        <v>0.41675682918070289</v>
      </c>
      <c r="K894" s="134">
        <v>1.3140342824067559</v>
      </c>
      <c r="L894" s="134">
        <v>2.3402435737540608</v>
      </c>
    </row>
    <row r="895" spans="1:12" customFormat="1" x14ac:dyDescent="0.25">
      <c r="A895" s="88">
        <v>892</v>
      </c>
      <c r="B895" s="88">
        <v>68</v>
      </c>
      <c r="C895" s="88"/>
      <c r="D895" s="88"/>
      <c r="E895" s="134">
        <v>6</v>
      </c>
      <c r="F895" s="134">
        <v>1316.4782306607699</v>
      </c>
      <c r="G895" s="134">
        <v>85.9493447699044</v>
      </c>
      <c r="H895" s="134">
        <v>0</v>
      </c>
      <c r="I895" s="134">
        <v>-6.7199315199413396</v>
      </c>
      <c r="J895" s="134">
        <v>0</v>
      </c>
      <c r="K895" s="134">
        <v>0</v>
      </c>
      <c r="L895" s="134">
        <v>-4.1023063420421257</v>
      </c>
    </row>
    <row r="896" spans="1:12" customFormat="1" x14ac:dyDescent="0.25">
      <c r="A896" s="88">
        <v>893</v>
      </c>
      <c r="B896" s="88">
        <v>67</v>
      </c>
      <c r="C896" s="88"/>
      <c r="D896" s="88"/>
      <c r="E896" s="134">
        <v>6</v>
      </c>
      <c r="F896" s="134">
        <v>1297.11825668047</v>
      </c>
      <c r="G896" s="134">
        <v>86.028857064392199</v>
      </c>
      <c r="H896" s="134">
        <v>0</v>
      </c>
      <c r="I896" s="134">
        <v>-6.7199315199413396</v>
      </c>
      <c r="J896" s="134">
        <v>0</v>
      </c>
      <c r="K896" s="134">
        <v>0</v>
      </c>
      <c r="L896" s="134">
        <v>-8.8435933212817588</v>
      </c>
    </row>
    <row r="897" spans="1:12" customFormat="1" x14ac:dyDescent="0.25">
      <c r="A897" s="88">
        <v>894</v>
      </c>
      <c r="B897" s="88">
        <v>63</v>
      </c>
      <c r="C897" s="88"/>
      <c r="D897" s="88"/>
      <c r="E897" s="134">
        <v>5</v>
      </c>
      <c r="F897" s="134">
        <v>1452.4885884041701</v>
      </c>
      <c r="G897" s="134">
        <v>86.092642331630302</v>
      </c>
      <c r="H897" s="134">
        <v>0</v>
      </c>
      <c r="I897" s="134">
        <v>-6.7199315199413396</v>
      </c>
      <c r="J897" s="134">
        <v>0</v>
      </c>
      <c r="K897" s="134">
        <v>0</v>
      </c>
      <c r="L897" s="134">
        <v>-8.296229305538299</v>
      </c>
    </row>
    <row r="898" spans="1:12" customFormat="1" x14ac:dyDescent="0.25">
      <c r="A898" s="88">
        <v>895</v>
      </c>
      <c r="B898" s="88">
        <v>61</v>
      </c>
      <c r="C898" s="88"/>
      <c r="D898" s="88"/>
      <c r="E898" s="134">
        <v>5</v>
      </c>
      <c r="F898" s="134">
        <v>1406.3778395659399</v>
      </c>
      <c r="G898" s="134">
        <v>86.162399057489296</v>
      </c>
      <c r="H898" s="134">
        <v>0</v>
      </c>
      <c r="I898" s="134">
        <v>-6.7199315199413396</v>
      </c>
      <c r="J898" s="134">
        <v>0</v>
      </c>
      <c r="K898" s="134">
        <v>0</v>
      </c>
      <c r="L898" s="134">
        <v>-8.0239037681275072</v>
      </c>
    </row>
    <row r="899" spans="1:12" customFormat="1" x14ac:dyDescent="0.25">
      <c r="A899" s="88">
        <v>896</v>
      </c>
      <c r="B899" s="88">
        <v>58</v>
      </c>
      <c r="C899" s="88"/>
      <c r="D899" s="88"/>
      <c r="E899" s="134">
        <v>5</v>
      </c>
      <c r="F899" s="134">
        <v>1337.2117163086</v>
      </c>
      <c r="G899" s="134">
        <v>86.234489100685494</v>
      </c>
      <c r="H899" s="134">
        <v>0</v>
      </c>
      <c r="I899" s="134">
        <v>-6.7199315199413396</v>
      </c>
      <c r="J899" s="134">
        <v>0</v>
      </c>
      <c r="K899" s="134">
        <v>0</v>
      </c>
      <c r="L899" s="134">
        <v>-9.4628594643244153</v>
      </c>
    </row>
    <row r="900" spans="1:12" customFormat="1" x14ac:dyDescent="0.25">
      <c r="A900" s="88">
        <v>897</v>
      </c>
      <c r="B900" s="88">
        <v>55</v>
      </c>
      <c r="C900" s="88"/>
      <c r="D900" s="88"/>
      <c r="E900" s="134">
        <v>5</v>
      </c>
      <c r="F900" s="134">
        <v>1268.0455930512601</v>
      </c>
      <c r="G900" s="134">
        <v>86.315072751553402</v>
      </c>
      <c r="H900" s="134">
        <v>0</v>
      </c>
      <c r="I900" s="134">
        <v>-6.7199315199413396</v>
      </c>
      <c r="J900" s="134">
        <v>0</v>
      </c>
      <c r="K900" s="134">
        <v>0</v>
      </c>
      <c r="L900" s="134">
        <v>-8.9527355174512522</v>
      </c>
    </row>
    <row r="901" spans="1:12" customFormat="1" x14ac:dyDescent="0.25">
      <c r="A901" s="88">
        <v>898</v>
      </c>
      <c r="B901" s="88">
        <v>53</v>
      </c>
      <c r="C901" s="88"/>
      <c r="D901" s="88"/>
      <c r="E901" s="134">
        <v>5</v>
      </c>
      <c r="F901" s="134">
        <v>1221.9348442130299</v>
      </c>
      <c r="G901" s="134">
        <v>86.395656402421196</v>
      </c>
      <c r="H901" s="134">
        <v>0</v>
      </c>
      <c r="I901" s="134">
        <v>-6.7199315199413396</v>
      </c>
      <c r="J901" s="134">
        <v>0</v>
      </c>
      <c r="K901" s="134">
        <v>0</v>
      </c>
      <c r="L901" s="134">
        <v>-8.1776327637284059</v>
      </c>
    </row>
    <row r="902" spans="1:12" customFormat="1" x14ac:dyDescent="0.25">
      <c r="A902" s="88">
        <v>899</v>
      </c>
      <c r="B902" s="88">
        <v>51</v>
      </c>
      <c r="C902" s="88"/>
      <c r="D902" s="88"/>
      <c r="E902" s="134">
        <v>5</v>
      </c>
      <c r="F902" s="134">
        <v>1175.8240953748</v>
      </c>
      <c r="G902" s="134">
        <v>86.469235102237207</v>
      </c>
      <c r="H902" s="134">
        <v>0</v>
      </c>
      <c r="I902" s="134">
        <v>-6.7199315199413396</v>
      </c>
      <c r="J902" s="134">
        <v>0</v>
      </c>
      <c r="K902" s="134">
        <v>0</v>
      </c>
      <c r="L902" s="134">
        <v>-5.9720838450393812</v>
      </c>
    </row>
    <row r="903" spans="1:12" customFormat="1" x14ac:dyDescent="0.25">
      <c r="A903" s="88">
        <v>900</v>
      </c>
      <c r="B903" s="88">
        <v>50</v>
      </c>
      <c r="C903" s="88"/>
      <c r="D903" s="88"/>
      <c r="E903" s="134">
        <v>5</v>
      </c>
      <c r="F903" s="134">
        <v>1152.76872095569</v>
      </c>
      <c r="G903" s="134">
        <v>86.546013037768901</v>
      </c>
      <c r="H903" s="134">
        <v>0</v>
      </c>
      <c r="I903" s="134">
        <v>-6.7199315199413396</v>
      </c>
      <c r="J903" s="134">
        <v>0.37778227938653991</v>
      </c>
      <c r="K903" s="134">
        <v>1.1911475269057601</v>
      </c>
      <c r="L903" s="134">
        <v>2.3409829230228341</v>
      </c>
    </row>
    <row r="904" spans="1:12" customFormat="1" x14ac:dyDescent="0.25">
      <c r="A904" s="88">
        <v>901</v>
      </c>
      <c r="B904" s="88">
        <v>50</v>
      </c>
      <c r="C904" s="88"/>
      <c r="D904" s="88"/>
      <c r="E904" s="134">
        <v>5</v>
      </c>
      <c r="F904" s="134">
        <v>1152.76872095569</v>
      </c>
      <c r="G904" s="134">
        <v>86.623111483071995</v>
      </c>
      <c r="H904" s="134">
        <v>0</v>
      </c>
      <c r="I904" s="134">
        <v>-6.7199315199413396</v>
      </c>
      <c r="J904" s="134">
        <v>0.53079117567417211</v>
      </c>
      <c r="K904" s="134">
        <v>1.673584576900665</v>
      </c>
      <c r="L904" s="134">
        <v>5.4451258457127008</v>
      </c>
    </row>
    <row r="905" spans="1:12" customFormat="1" x14ac:dyDescent="0.25">
      <c r="A905" s="88">
        <v>902</v>
      </c>
      <c r="B905" s="88">
        <v>50</v>
      </c>
      <c r="C905" s="88"/>
      <c r="D905" s="88"/>
      <c r="E905" s="134">
        <v>5</v>
      </c>
      <c r="F905" s="134">
        <v>1152.76872095569</v>
      </c>
      <c r="G905" s="134">
        <v>86.700209928375102</v>
      </c>
      <c r="H905" s="134">
        <v>0</v>
      </c>
      <c r="I905" s="134">
        <v>-6.7199315199413396</v>
      </c>
      <c r="J905" s="134">
        <v>0.48943886402475317</v>
      </c>
      <c r="K905" s="134">
        <v>1.543200738270047</v>
      </c>
      <c r="L905" s="134">
        <v>4.6106434739713986</v>
      </c>
    </row>
    <row r="906" spans="1:12" customFormat="1" x14ac:dyDescent="0.25">
      <c r="A906" s="88">
        <v>903</v>
      </c>
      <c r="B906" s="88">
        <v>50</v>
      </c>
      <c r="C906" s="88"/>
      <c r="D906" s="88"/>
      <c r="E906" s="134">
        <v>5</v>
      </c>
      <c r="F906" s="134">
        <v>1152.76872095569</v>
      </c>
      <c r="G906" s="134">
        <v>86.777308373678196</v>
      </c>
      <c r="H906" s="134">
        <v>0</v>
      </c>
      <c r="I906" s="134">
        <v>-6.7199315199413396</v>
      </c>
      <c r="J906" s="134">
        <v>0.50079142921597208</v>
      </c>
      <c r="K906" s="134">
        <v>1.5789953763179601</v>
      </c>
      <c r="L906" s="134">
        <v>4.8407054848580158</v>
      </c>
    </row>
    <row r="907" spans="1:12" customFormat="1" x14ac:dyDescent="0.25">
      <c r="A907" s="88">
        <v>904</v>
      </c>
      <c r="B907" s="88">
        <v>50</v>
      </c>
      <c r="C907" s="88"/>
      <c r="D907" s="88"/>
      <c r="E907" s="134">
        <v>5</v>
      </c>
      <c r="F907" s="134">
        <v>1152.76872095569</v>
      </c>
      <c r="G907" s="134">
        <v>86.854406818981303</v>
      </c>
      <c r="H907" s="134">
        <v>0</v>
      </c>
      <c r="I907" s="134">
        <v>-6.7199315199413396</v>
      </c>
      <c r="J907" s="134">
        <v>0.49635455955450358</v>
      </c>
      <c r="K907" s="134">
        <v>1.56500592627535</v>
      </c>
      <c r="L907" s="134">
        <v>4.7514962575591726</v>
      </c>
    </row>
    <row r="908" spans="1:12" customFormat="1" x14ac:dyDescent="0.25">
      <c r="A908" s="88">
        <v>905</v>
      </c>
      <c r="B908" s="88">
        <v>50</v>
      </c>
      <c r="C908" s="88"/>
      <c r="D908" s="88"/>
      <c r="E908" s="134">
        <v>5</v>
      </c>
      <c r="F908" s="134">
        <v>1152.76872095569</v>
      </c>
      <c r="G908" s="134">
        <v>86.931505264284496</v>
      </c>
      <c r="H908" s="134">
        <v>0</v>
      </c>
      <c r="I908" s="134">
        <v>-6.7199315199413396</v>
      </c>
      <c r="J908" s="134">
        <v>0.50242576133596384</v>
      </c>
      <c r="K908" s="134">
        <v>1.584148425492294</v>
      </c>
      <c r="L908" s="134">
        <v>4.8748264883010988</v>
      </c>
    </row>
    <row r="909" spans="1:12" customFormat="1" x14ac:dyDescent="0.25">
      <c r="A909" s="88">
        <v>906</v>
      </c>
      <c r="B909" s="88">
        <v>50</v>
      </c>
      <c r="C909" s="88"/>
      <c r="D909" s="88"/>
      <c r="E909" s="134">
        <v>5</v>
      </c>
      <c r="F909" s="134">
        <v>1152.76872095569</v>
      </c>
      <c r="G909" s="134">
        <v>87.008603709587604</v>
      </c>
      <c r="H909" s="134">
        <v>0</v>
      </c>
      <c r="I909" s="134">
        <v>-6.7199315199413396</v>
      </c>
      <c r="J909" s="134">
        <v>0.48224976087341442</v>
      </c>
      <c r="K909" s="134">
        <v>1.520533496033875</v>
      </c>
      <c r="L909" s="134">
        <v>4.4672713829500559</v>
      </c>
    </row>
    <row r="910" spans="1:12" customFormat="1" x14ac:dyDescent="0.25">
      <c r="A910" s="88">
        <v>907</v>
      </c>
      <c r="B910" s="88">
        <v>50</v>
      </c>
      <c r="C910" s="88"/>
      <c r="D910" s="88"/>
      <c r="E910" s="134">
        <v>5</v>
      </c>
      <c r="F910" s="134">
        <v>1152.76872095569</v>
      </c>
      <c r="G910" s="134">
        <v>87.085702154890697</v>
      </c>
      <c r="H910" s="134">
        <v>0</v>
      </c>
      <c r="I910" s="134">
        <v>-6.7199315199413396</v>
      </c>
      <c r="J910" s="134">
        <v>0.55672373346418047</v>
      </c>
      <c r="K910" s="134">
        <v>1.7553499316125609</v>
      </c>
      <c r="L910" s="134">
        <v>5.9707202607686494</v>
      </c>
    </row>
    <row r="911" spans="1:12" customFormat="1" x14ac:dyDescent="0.25">
      <c r="A911" s="88">
        <v>908</v>
      </c>
      <c r="B911" s="88">
        <v>50</v>
      </c>
      <c r="C911" s="88"/>
      <c r="D911" s="88"/>
      <c r="E911" s="134">
        <v>5</v>
      </c>
      <c r="F911" s="134">
        <v>1152.76872095569</v>
      </c>
      <c r="G911" s="134">
        <v>87.162800600193805</v>
      </c>
      <c r="H911" s="134">
        <v>0</v>
      </c>
      <c r="I911" s="134">
        <v>-6.7199315199413396</v>
      </c>
      <c r="J911" s="134">
        <v>0.29050547667809251</v>
      </c>
      <c r="K911" s="134">
        <v>0.91596376796602574</v>
      </c>
      <c r="L911" s="134">
        <v>0.55851207583252627</v>
      </c>
    </row>
    <row r="912" spans="1:12" customFormat="1" x14ac:dyDescent="0.25">
      <c r="A912" s="88">
        <v>909</v>
      </c>
      <c r="B912" s="88">
        <v>49</v>
      </c>
      <c r="C912" s="88"/>
      <c r="D912" s="88"/>
      <c r="E912" s="134">
        <v>5</v>
      </c>
      <c r="F912" s="134">
        <v>1129.71334653657</v>
      </c>
      <c r="G912" s="134">
        <v>87.239899045496898</v>
      </c>
      <c r="H912" s="134">
        <v>0</v>
      </c>
      <c r="I912" s="134">
        <v>-6.7199315199413396</v>
      </c>
      <c r="J912" s="134">
        <v>0.29839084885160783</v>
      </c>
      <c r="K912" s="134">
        <v>0.94082634642911944</v>
      </c>
      <c r="L912" s="134">
        <v>0.83635060360670122</v>
      </c>
    </row>
    <row r="913" spans="1:12" customFormat="1" x14ac:dyDescent="0.25">
      <c r="A913" s="88">
        <v>910</v>
      </c>
      <c r="B913" s="88">
        <v>49</v>
      </c>
      <c r="C913" s="88"/>
      <c r="D913" s="88"/>
      <c r="E913" s="134">
        <v>5</v>
      </c>
      <c r="F913" s="134">
        <v>1129.71334653657</v>
      </c>
      <c r="G913" s="134">
        <v>87.316997490800006</v>
      </c>
      <c r="H913" s="134">
        <v>0</v>
      </c>
      <c r="I913" s="134">
        <v>-6.7199315199413396</v>
      </c>
      <c r="J913" s="134">
        <v>0.48423073162271751</v>
      </c>
      <c r="K913" s="134">
        <v>1.5267794968064281</v>
      </c>
      <c r="L913" s="134">
        <v>4.6146059810269673</v>
      </c>
    </row>
    <row r="914" spans="1:12" customFormat="1" x14ac:dyDescent="0.25">
      <c r="A914" s="88">
        <v>911</v>
      </c>
      <c r="B914" s="88">
        <v>49</v>
      </c>
      <c r="C914" s="88"/>
      <c r="D914" s="88"/>
      <c r="E914" s="134">
        <v>5</v>
      </c>
      <c r="F914" s="134">
        <v>1129.71334653657</v>
      </c>
      <c r="G914" s="134">
        <v>87.393740229555405</v>
      </c>
      <c r="H914" s="134">
        <v>0</v>
      </c>
      <c r="I914" s="134">
        <v>-6.7199315199413396</v>
      </c>
      <c r="J914" s="134">
        <v>0.68131754714142834</v>
      </c>
      <c r="K914" s="134">
        <v>2.148194226136924</v>
      </c>
      <c r="L914" s="134">
        <v>8.5604130901133875</v>
      </c>
    </row>
    <row r="915" spans="1:12" customFormat="1" x14ac:dyDescent="0.25">
      <c r="A915" s="88">
        <v>912</v>
      </c>
      <c r="B915" s="88">
        <v>50</v>
      </c>
      <c r="C915" s="88"/>
      <c r="D915" s="88"/>
      <c r="E915" s="134">
        <v>5</v>
      </c>
      <c r="F915" s="134">
        <v>1152.76872095569</v>
      </c>
      <c r="G915" s="134">
        <v>87.452053104504301</v>
      </c>
      <c r="H915" s="134">
        <v>0</v>
      </c>
      <c r="I915" s="134">
        <v>-6.7199315199413396</v>
      </c>
      <c r="J915" s="134">
        <v>0.71871437205291488</v>
      </c>
      <c r="K915" s="134">
        <v>2.2661064150828412</v>
      </c>
      <c r="L915" s="134">
        <v>9.2127467803765875</v>
      </c>
    </row>
    <row r="916" spans="1:12" customFormat="1" x14ac:dyDescent="0.25">
      <c r="A916" s="88">
        <v>913</v>
      </c>
      <c r="B916" s="88">
        <v>50</v>
      </c>
      <c r="C916" s="88"/>
      <c r="D916" s="88"/>
      <c r="E916" s="134">
        <v>5</v>
      </c>
      <c r="F916" s="134">
        <v>1152.76872095569</v>
      </c>
      <c r="G916" s="134">
        <v>87.502321443421494</v>
      </c>
      <c r="H916" s="134">
        <v>0</v>
      </c>
      <c r="I916" s="134">
        <v>-6.7199315199413396</v>
      </c>
      <c r="J916" s="134">
        <v>0.43809388174146979</v>
      </c>
      <c r="K916" s="134">
        <v>1.3813100091308541</v>
      </c>
      <c r="L916" s="134">
        <v>3.5765537755353791</v>
      </c>
    </row>
    <row r="917" spans="1:12" customFormat="1" x14ac:dyDescent="0.25">
      <c r="A917" s="88">
        <v>914</v>
      </c>
      <c r="B917" s="88">
        <v>50</v>
      </c>
      <c r="C917" s="88"/>
      <c r="D917" s="88"/>
      <c r="E917" s="134">
        <v>5</v>
      </c>
      <c r="F917" s="134">
        <v>1152.76872095569</v>
      </c>
      <c r="G917" s="134">
        <v>87.552938789019706</v>
      </c>
      <c r="H917" s="134">
        <v>0</v>
      </c>
      <c r="I917" s="134">
        <v>-6.7199315199413396</v>
      </c>
      <c r="J917" s="134">
        <v>0.51713031658931308</v>
      </c>
      <c r="K917" s="134">
        <v>1.630511888206104</v>
      </c>
      <c r="L917" s="134">
        <v>5.1771817456954343</v>
      </c>
    </row>
    <row r="918" spans="1:12" customFormat="1" x14ac:dyDescent="0.25">
      <c r="A918" s="88">
        <v>915</v>
      </c>
      <c r="B918" s="88">
        <v>50</v>
      </c>
      <c r="C918" s="88"/>
      <c r="D918" s="88"/>
      <c r="E918" s="134">
        <v>5</v>
      </c>
      <c r="F918" s="134">
        <v>1152.76872095569</v>
      </c>
      <c r="G918" s="134">
        <v>87.603556134617904</v>
      </c>
      <c r="H918" s="134">
        <v>0</v>
      </c>
      <c r="I918" s="134">
        <v>-6.7199315199413396</v>
      </c>
      <c r="J918" s="134">
        <v>0.47900673251322162</v>
      </c>
      <c r="K918" s="134">
        <v>1.5103082276141879</v>
      </c>
      <c r="L918" s="134">
        <v>4.4071743469357001</v>
      </c>
    </row>
    <row r="919" spans="1:12" customFormat="1" x14ac:dyDescent="0.25">
      <c r="A919" s="88">
        <v>916</v>
      </c>
      <c r="B919" s="88">
        <v>50</v>
      </c>
      <c r="C919" s="88"/>
      <c r="D919" s="88"/>
      <c r="E919" s="134">
        <v>5</v>
      </c>
      <c r="F919" s="134">
        <v>1152.76872095569</v>
      </c>
      <c r="G919" s="134">
        <v>87.654173480216102</v>
      </c>
      <c r="H919" s="134">
        <v>0</v>
      </c>
      <c r="I919" s="134">
        <v>-6.7199315199413396</v>
      </c>
      <c r="J919" s="134">
        <v>0.55209851870770177</v>
      </c>
      <c r="K919" s="134">
        <v>1.7407666294853841</v>
      </c>
      <c r="L919" s="134">
        <v>5.8831590575578927</v>
      </c>
    </row>
    <row r="920" spans="1:12" customFormat="1" x14ac:dyDescent="0.25">
      <c r="A920" s="88">
        <v>917</v>
      </c>
      <c r="B920" s="88">
        <v>50</v>
      </c>
      <c r="C920" s="88"/>
      <c r="D920" s="88"/>
      <c r="E920" s="134">
        <v>5</v>
      </c>
      <c r="F920" s="134">
        <v>1152.76872095569</v>
      </c>
      <c r="G920" s="134">
        <v>87.704790825814399</v>
      </c>
      <c r="H920" s="134">
        <v>0</v>
      </c>
      <c r="I920" s="134">
        <v>-6.7199315199413396</v>
      </c>
      <c r="J920" s="134">
        <v>0.30764423528470408</v>
      </c>
      <c r="K920" s="134">
        <v>0.97000227385267213</v>
      </c>
      <c r="L920" s="134">
        <v>0.91588836804393681</v>
      </c>
    </row>
    <row r="921" spans="1:12" customFormat="1" x14ac:dyDescent="0.25">
      <c r="A921" s="88">
        <v>918</v>
      </c>
      <c r="B921" s="88">
        <v>49</v>
      </c>
      <c r="C921" s="88"/>
      <c r="D921" s="88"/>
      <c r="E921" s="134">
        <v>5</v>
      </c>
      <c r="F921" s="134">
        <v>1129.71334653657</v>
      </c>
      <c r="G921" s="134">
        <v>87.755408171412597</v>
      </c>
      <c r="H921" s="134">
        <v>0</v>
      </c>
      <c r="I921" s="134">
        <v>-6.7199315199413396</v>
      </c>
      <c r="J921" s="134">
        <v>0.2324309758328687</v>
      </c>
      <c r="K921" s="134">
        <v>0.73285486680103507</v>
      </c>
      <c r="L921" s="134">
        <v>-0.51246911627018621</v>
      </c>
    </row>
    <row r="922" spans="1:12" customFormat="1" x14ac:dyDescent="0.25">
      <c r="A922" s="88">
        <v>919</v>
      </c>
      <c r="B922" s="88">
        <v>49</v>
      </c>
      <c r="C922" s="88"/>
      <c r="D922" s="88"/>
      <c r="E922" s="134">
        <v>5</v>
      </c>
      <c r="F922" s="134">
        <v>1129.71334653657</v>
      </c>
      <c r="G922" s="134">
        <v>87.805271857064994</v>
      </c>
      <c r="H922" s="134">
        <v>0</v>
      </c>
      <c r="I922" s="134">
        <v>-6.7199315199413396</v>
      </c>
      <c r="J922" s="134">
        <v>0.75388928324159088</v>
      </c>
      <c r="K922" s="134">
        <v>2.3770129100607358</v>
      </c>
      <c r="L922" s="134">
        <v>10.00208644715469</v>
      </c>
    </row>
    <row r="923" spans="1:12" customFormat="1" x14ac:dyDescent="0.25">
      <c r="A923" s="88">
        <v>920</v>
      </c>
      <c r="B923" s="88">
        <v>50</v>
      </c>
      <c r="C923" s="88"/>
      <c r="D923" s="88"/>
      <c r="E923" s="134">
        <v>5</v>
      </c>
      <c r="F923" s="134">
        <v>1152.76872095569</v>
      </c>
      <c r="G923" s="134">
        <v>87.855533496115498</v>
      </c>
      <c r="H923" s="134">
        <v>0</v>
      </c>
      <c r="I923" s="134">
        <v>-6.7199315199413396</v>
      </c>
      <c r="J923" s="134">
        <v>0.69808895655009584</v>
      </c>
      <c r="K923" s="134">
        <v>2.2010744800024522</v>
      </c>
      <c r="L923" s="134">
        <v>8.8076922733468486</v>
      </c>
    </row>
    <row r="924" spans="1:12" customFormat="1" x14ac:dyDescent="0.25">
      <c r="A924" s="88">
        <v>921</v>
      </c>
      <c r="B924" s="88">
        <v>50</v>
      </c>
      <c r="C924" s="88"/>
      <c r="D924" s="88"/>
      <c r="E924" s="134">
        <v>5</v>
      </c>
      <c r="F924" s="134">
        <v>1152.76872095569</v>
      </c>
      <c r="G924" s="134">
        <v>87.906150841713796</v>
      </c>
      <c r="H924" s="134">
        <v>0</v>
      </c>
      <c r="I924" s="134">
        <v>-6.7199315199413396</v>
      </c>
      <c r="J924" s="134">
        <v>0.44385929541158448</v>
      </c>
      <c r="K924" s="134">
        <v>1.399488358432726</v>
      </c>
      <c r="L924" s="134">
        <v>3.6986499170411542</v>
      </c>
    </row>
    <row r="925" spans="1:12" customFormat="1" x14ac:dyDescent="0.25">
      <c r="A925" s="88">
        <v>922</v>
      </c>
      <c r="B925" s="88">
        <v>50</v>
      </c>
      <c r="C925" s="88"/>
      <c r="D925" s="88"/>
      <c r="E925" s="134">
        <v>5</v>
      </c>
      <c r="F925" s="134">
        <v>1152.76872095569</v>
      </c>
      <c r="G925" s="134">
        <v>87.956768187311994</v>
      </c>
      <c r="H925" s="134">
        <v>0</v>
      </c>
      <c r="I925" s="134">
        <v>-6.7199315199413396</v>
      </c>
      <c r="J925" s="134">
        <v>0.51141177535650639</v>
      </c>
      <c r="K925" s="134">
        <v>1.612481327699065</v>
      </c>
      <c r="L925" s="134">
        <v>5.0668156546143042</v>
      </c>
    </row>
    <row r="926" spans="1:12" customFormat="1" x14ac:dyDescent="0.25">
      <c r="A926" s="88">
        <v>923</v>
      </c>
      <c r="B926" s="88">
        <v>50</v>
      </c>
      <c r="C926" s="88"/>
      <c r="D926" s="88"/>
      <c r="E926" s="134">
        <v>5</v>
      </c>
      <c r="F926" s="134">
        <v>1152.76872095569</v>
      </c>
      <c r="G926" s="134">
        <v>88.007385532910206</v>
      </c>
      <c r="H926" s="134">
        <v>0</v>
      </c>
      <c r="I926" s="134">
        <v>-6.7199315199413396</v>
      </c>
      <c r="J926" s="134">
        <v>0.49320241035013213</v>
      </c>
      <c r="K926" s="134">
        <v>1.555067199833966</v>
      </c>
      <c r="L926" s="134">
        <v>4.6994998221681872</v>
      </c>
    </row>
    <row r="927" spans="1:12" customFormat="1" x14ac:dyDescent="0.25">
      <c r="A927" s="88">
        <v>924</v>
      </c>
      <c r="B927" s="88">
        <v>50</v>
      </c>
      <c r="C927" s="88"/>
      <c r="D927" s="88"/>
      <c r="E927" s="134">
        <v>5</v>
      </c>
      <c r="F927" s="134">
        <v>1152.76872095569</v>
      </c>
      <c r="G927" s="134">
        <v>88.058002878508404</v>
      </c>
      <c r="H927" s="134">
        <v>0</v>
      </c>
      <c r="I927" s="134">
        <v>-6.7199315199413396</v>
      </c>
      <c r="J927" s="134">
        <v>0.49799044232953199</v>
      </c>
      <c r="K927" s="134">
        <v>1.570163864665014</v>
      </c>
      <c r="L927" s="134">
        <v>4.7971870342449874</v>
      </c>
    </row>
    <row r="928" spans="1:12" customFormat="1" x14ac:dyDescent="0.25">
      <c r="A928" s="88">
        <v>925</v>
      </c>
      <c r="B928" s="88">
        <v>50</v>
      </c>
      <c r="C928" s="88"/>
      <c r="D928" s="88"/>
      <c r="E928" s="134">
        <v>5</v>
      </c>
      <c r="F928" s="134">
        <v>1152.76872095569</v>
      </c>
      <c r="G928" s="134">
        <v>88.108620224106701</v>
      </c>
      <c r="H928" s="134">
        <v>0</v>
      </c>
      <c r="I928" s="134">
        <v>-6.7199315199413396</v>
      </c>
      <c r="J928" s="134">
        <v>0.49663743233145707</v>
      </c>
      <c r="K928" s="134">
        <v>1.5658978241410839</v>
      </c>
      <c r="L928" s="134">
        <v>4.7703357075954864</v>
      </c>
    </row>
    <row r="929" spans="1:12" customFormat="1" x14ac:dyDescent="0.25">
      <c r="A929" s="88">
        <v>926</v>
      </c>
      <c r="B929" s="88">
        <v>50</v>
      </c>
      <c r="C929" s="88"/>
      <c r="D929" s="88"/>
      <c r="E929" s="134">
        <v>5</v>
      </c>
      <c r="F929" s="134">
        <v>1152.76872095569</v>
      </c>
      <c r="G929" s="134">
        <v>88.147153885106405</v>
      </c>
      <c r="H929" s="134">
        <v>0</v>
      </c>
      <c r="I929" s="134">
        <v>-6.7199315199413396</v>
      </c>
      <c r="J929" s="134">
        <v>0.49692433149486098</v>
      </c>
      <c r="K929" s="134">
        <v>1.566802417203297</v>
      </c>
      <c r="L929" s="134">
        <v>4.7766364024002819</v>
      </c>
    </row>
    <row r="930" spans="1:12" customFormat="1" x14ac:dyDescent="0.25">
      <c r="A930" s="88">
        <v>927</v>
      </c>
      <c r="B930" s="88">
        <v>50</v>
      </c>
      <c r="C930" s="88"/>
      <c r="D930" s="88"/>
      <c r="E930" s="134">
        <v>5</v>
      </c>
      <c r="F930" s="134">
        <v>1152.76872095569</v>
      </c>
      <c r="G930" s="134">
        <v>88.185687546106095</v>
      </c>
      <c r="H930" s="134">
        <v>0</v>
      </c>
      <c r="I930" s="134">
        <v>-6.7199315199413396</v>
      </c>
      <c r="J930" s="134">
        <v>0.49681214948370472</v>
      </c>
      <c r="K930" s="134">
        <v>1.5664487073221209</v>
      </c>
      <c r="L930" s="134">
        <v>4.7748689265954916</v>
      </c>
    </row>
    <row r="931" spans="1:12" customFormat="1" x14ac:dyDescent="0.25">
      <c r="A931" s="88">
        <v>928</v>
      </c>
      <c r="B931" s="88">
        <v>50</v>
      </c>
      <c r="C931" s="88"/>
      <c r="D931" s="88"/>
      <c r="E931" s="134">
        <v>5</v>
      </c>
      <c r="F931" s="134">
        <v>1152.76872095569</v>
      </c>
      <c r="G931" s="134">
        <v>88.224221207105799</v>
      </c>
      <c r="H931" s="134">
        <v>0</v>
      </c>
      <c r="I931" s="134">
        <v>-6.7199315199413396</v>
      </c>
      <c r="J931" s="134">
        <v>0.49665654983024737</v>
      </c>
      <c r="K931" s="134">
        <v>1.5659581016147699</v>
      </c>
      <c r="L931" s="134">
        <v>4.7722235273830833</v>
      </c>
    </row>
    <row r="932" spans="1:12" customFormat="1" x14ac:dyDescent="0.25">
      <c r="A932" s="88">
        <v>929</v>
      </c>
      <c r="B932" s="88">
        <v>50</v>
      </c>
      <c r="C932" s="88"/>
      <c r="D932" s="88"/>
      <c r="E932" s="134">
        <v>5</v>
      </c>
      <c r="F932" s="134">
        <v>1152.76872095569</v>
      </c>
      <c r="G932" s="134">
        <v>88.262754868105503</v>
      </c>
      <c r="H932" s="134">
        <v>0</v>
      </c>
      <c r="I932" s="134">
        <v>-6.7199315199413396</v>
      </c>
      <c r="J932" s="134">
        <v>0.49707382076446921</v>
      </c>
      <c r="K932" s="134">
        <v>1.567273756870371</v>
      </c>
      <c r="L932" s="134">
        <v>4.7811594095256016</v>
      </c>
    </row>
    <row r="933" spans="1:12" customFormat="1" x14ac:dyDescent="0.25">
      <c r="A933" s="88">
        <v>930</v>
      </c>
      <c r="B933" s="88">
        <v>50</v>
      </c>
      <c r="C933" s="88"/>
      <c r="D933" s="88"/>
      <c r="E933" s="134">
        <v>5</v>
      </c>
      <c r="F933" s="134">
        <v>1152.76872095569</v>
      </c>
      <c r="G933" s="134">
        <v>88.301288529105193</v>
      </c>
      <c r="H933" s="134">
        <v>0</v>
      </c>
      <c r="I933" s="134">
        <v>-6.7199315199413396</v>
      </c>
      <c r="J933" s="134">
        <v>0.49524323572659951</v>
      </c>
      <c r="K933" s="134">
        <v>1.5615019222459681</v>
      </c>
      <c r="L933" s="134">
        <v>4.7446495075411654</v>
      </c>
    </row>
    <row r="934" spans="1:12" customFormat="1" x14ac:dyDescent="0.25">
      <c r="A934" s="88">
        <v>931</v>
      </c>
      <c r="B934" s="88">
        <v>50</v>
      </c>
      <c r="C934" s="88"/>
      <c r="D934" s="88"/>
      <c r="E934" s="134">
        <v>5</v>
      </c>
      <c r="F934" s="134">
        <v>1152.76872095569</v>
      </c>
      <c r="G934" s="134">
        <v>88.339822190104897</v>
      </c>
      <c r="H934" s="134">
        <v>0</v>
      </c>
      <c r="I934" s="134">
        <v>-6.7199315199413396</v>
      </c>
      <c r="J934" s="134">
        <v>0.50182559947160965</v>
      </c>
      <c r="K934" s="134">
        <v>1.5822561151339849</v>
      </c>
      <c r="L934" s="134">
        <v>4.8783428820759731</v>
      </c>
    </row>
    <row r="935" spans="1:12" customFormat="1" x14ac:dyDescent="0.25">
      <c r="A935" s="88">
        <v>932</v>
      </c>
      <c r="B935" s="88">
        <v>50</v>
      </c>
      <c r="C935" s="88"/>
      <c r="D935" s="88"/>
      <c r="E935" s="134">
        <v>5</v>
      </c>
      <c r="F935" s="134">
        <v>1152.76872095569</v>
      </c>
      <c r="G935" s="134">
        <v>88.378355851104601</v>
      </c>
      <c r="H935" s="134">
        <v>0</v>
      </c>
      <c r="I935" s="134">
        <v>-6.7199315199413396</v>
      </c>
      <c r="J935" s="134">
        <v>0.47700028088993329</v>
      </c>
      <c r="K935" s="134">
        <v>1.5039818856459599</v>
      </c>
      <c r="L935" s="134">
        <v>4.3766704251083439</v>
      </c>
    </row>
    <row r="936" spans="1:12" customFormat="1" x14ac:dyDescent="0.25">
      <c r="A936" s="88">
        <v>933</v>
      </c>
      <c r="B936" s="88">
        <v>50</v>
      </c>
      <c r="C936" s="88"/>
      <c r="D936" s="88"/>
      <c r="E936" s="134">
        <v>5</v>
      </c>
      <c r="F936" s="134">
        <v>1152.76872095569</v>
      </c>
      <c r="G936" s="134">
        <v>88.416889512104305</v>
      </c>
      <c r="H936" s="134">
        <v>0</v>
      </c>
      <c r="I936" s="134">
        <v>-6.7199315199413396</v>
      </c>
      <c r="J936" s="134">
        <v>0.56964549214327487</v>
      </c>
      <c r="K936" s="134">
        <v>1.7960922367277461</v>
      </c>
      <c r="L936" s="134">
        <v>6.2462604948261706</v>
      </c>
    </row>
    <row r="937" spans="1:12" customFormat="1" x14ac:dyDescent="0.25">
      <c r="A937" s="88">
        <v>934</v>
      </c>
      <c r="B937" s="88">
        <v>50</v>
      </c>
      <c r="C937" s="88"/>
      <c r="D937" s="88"/>
      <c r="E937" s="134">
        <v>5</v>
      </c>
      <c r="F937" s="134">
        <v>1152.76872095569</v>
      </c>
      <c r="G937" s="134">
        <v>88.455423173103995</v>
      </c>
      <c r="H937" s="134">
        <v>0</v>
      </c>
      <c r="I937" s="134">
        <v>-6.7199315199413396</v>
      </c>
      <c r="J937" s="134">
        <v>0.24006378538633691</v>
      </c>
      <c r="K937" s="134">
        <v>0.75692111532312023</v>
      </c>
      <c r="L937" s="134">
        <v>-0.46406066080451358</v>
      </c>
    </row>
    <row r="938" spans="1:12" customFormat="1" x14ac:dyDescent="0.25">
      <c r="A938" s="88">
        <v>935</v>
      </c>
      <c r="B938" s="88">
        <v>49</v>
      </c>
      <c r="C938" s="88"/>
      <c r="D938" s="88"/>
      <c r="E938" s="134">
        <v>5</v>
      </c>
      <c r="F938" s="134">
        <v>1129.71334653657</v>
      </c>
      <c r="G938" s="134">
        <v>88.493956834103699</v>
      </c>
      <c r="H938" s="134">
        <v>0</v>
      </c>
      <c r="I938" s="134">
        <v>-6.7199315199413396</v>
      </c>
      <c r="J938" s="134">
        <v>0.48306576490393799</v>
      </c>
      <c r="K938" s="134">
        <v>1.523106356742117</v>
      </c>
      <c r="L938" s="134">
        <v>4.6057866045710556</v>
      </c>
    </row>
    <row r="939" spans="1:12" customFormat="1" x14ac:dyDescent="0.25">
      <c r="A939" s="88">
        <v>936</v>
      </c>
      <c r="B939" s="88">
        <v>50</v>
      </c>
      <c r="C939" s="88"/>
      <c r="D939" s="88"/>
      <c r="E939" s="134">
        <v>5</v>
      </c>
      <c r="F939" s="134">
        <v>1152.76872095569</v>
      </c>
      <c r="G939" s="134">
        <v>88.531736835157602</v>
      </c>
      <c r="H939" s="134">
        <v>0</v>
      </c>
      <c r="I939" s="134">
        <v>-6.7199315199413396</v>
      </c>
      <c r="J939" s="134">
        <v>0.77033544812244836</v>
      </c>
      <c r="K939" s="134">
        <v>2.42886766793008</v>
      </c>
      <c r="L939" s="134">
        <v>10.250226086006419</v>
      </c>
    </row>
    <row r="940" spans="1:12" customFormat="1" x14ac:dyDescent="0.25">
      <c r="A940" s="88">
        <v>937</v>
      </c>
      <c r="B940" s="88">
        <v>50</v>
      </c>
      <c r="C940" s="88"/>
      <c r="D940" s="88"/>
      <c r="E940" s="134">
        <v>5</v>
      </c>
      <c r="F940" s="134">
        <v>1152.76872095569</v>
      </c>
      <c r="G940" s="134">
        <v>88.548818346454993</v>
      </c>
      <c r="H940" s="134">
        <v>0</v>
      </c>
      <c r="I940" s="134">
        <v>-6.7199315199413396</v>
      </c>
      <c r="J940" s="134">
        <v>0.42764505246332879</v>
      </c>
      <c r="K940" s="134">
        <v>1.3483648504168759</v>
      </c>
      <c r="L940" s="134">
        <v>3.377713085380543</v>
      </c>
    </row>
    <row r="941" spans="1:12" customFormat="1" x14ac:dyDescent="0.25">
      <c r="A941" s="88">
        <v>938</v>
      </c>
      <c r="B941" s="88">
        <v>50</v>
      </c>
      <c r="C941" s="88"/>
      <c r="D941" s="88"/>
      <c r="E941" s="134">
        <v>5</v>
      </c>
      <c r="F941" s="134">
        <v>1152.76872095569</v>
      </c>
      <c r="G941" s="134">
        <v>88.564087229380902</v>
      </c>
      <c r="H941" s="134">
        <v>0</v>
      </c>
      <c r="I941" s="134">
        <v>-6.7199315199413396</v>
      </c>
      <c r="J941" s="134">
        <v>0.50034258554933164</v>
      </c>
      <c r="K941" s="134">
        <v>1.5775801722370431</v>
      </c>
      <c r="L941" s="134">
        <v>4.8511835155900247</v>
      </c>
    </row>
    <row r="942" spans="1:12" customFormat="1" x14ac:dyDescent="0.25">
      <c r="A942" s="88">
        <v>939</v>
      </c>
      <c r="B942" s="88">
        <v>50</v>
      </c>
      <c r="C942" s="88"/>
      <c r="D942" s="88"/>
      <c r="E942" s="134">
        <v>5</v>
      </c>
      <c r="F942" s="134">
        <v>1152.76872095569</v>
      </c>
      <c r="G942" s="134">
        <v>88.579356112306797</v>
      </c>
      <c r="H942" s="134">
        <v>0</v>
      </c>
      <c r="I942" s="134">
        <v>-6.7199315199413396</v>
      </c>
      <c r="J942" s="134">
        <v>0.54867602020007156</v>
      </c>
      <c r="K942" s="134">
        <v>1.7299754916908261</v>
      </c>
      <c r="L942" s="134">
        <v>5.8261950473389943</v>
      </c>
    </row>
    <row r="943" spans="1:12" customFormat="1" x14ac:dyDescent="0.25">
      <c r="A943" s="88">
        <v>940</v>
      </c>
      <c r="B943" s="88">
        <v>50</v>
      </c>
      <c r="C943" s="88"/>
      <c r="D943" s="88"/>
      <c r="E943" s="134">
        <v>5</v>
      </c>
      <c r="F943" s="134">
        <v>1152.76872095569</v>
      </c>
      <c r="G943" s="134">
        <v>88.594624995232707</v>
      </c>
      <c r="H943" s="134">
        <v>0</v>
      </c>
      <c r="I943" s="134">
        <v>-6.7199315199413396</v>
      </c>
      <c r="J943" s="134">
        <v>0.29350344286651919</v>
      </c>
      <c r="K943" s="134">
        <v>0.92541635535813505</v>
      </c>
      <c r="L943" s="134">
        <v>0.63687919319634345</v>
      </c>
    </row>
    <row r="944" spans="1:12" customFormat="1" x14ac:dyDescent="0.25">
      <c r="A944" s="88">
        <v>941</v>
      </c>
      <c r="B944" s="88">
        <v>49</v>
      </c>
      <c r="C944" s="88"/>
      <c r="D944" s="88"/>
      <c r="E944" s="134">
        <v>5</v>
      </c>
      <c r="F944" s="134">
        <v>1129.71334653657</v>
      </c>
      <c r="G944" s="134">
        <v>88.609893878158601</v>
      </c>
      <c r="H944" s="134">
        <v>0</v>
      </c>
      <c r="I944" s="134">
        <v>-6.7199315199413396</v>
      </c>
      <c r="J944" s="134">
        <v>0.28343567225201771</v>
      </c>
      <c r="K944" s="134">
        <v>0.89367267461061173</v>
      </c>
      <c r="L944" s="134">
        <v>0.54579986757674137</v>
      </c>
    </row>
    <row r="945" spans="1:12" customFormat="1" x14ac:dyDescent="0.25">
      <c r="A945" s="88">
        <v>942</v>
      </c>
      <c r="B945" s="88">
        <v>49</v>
      </c>
      <c r="C945" s="88"/>
      <c r="D945" s="88"/>
      <c r="E945" s="134">
        <v>5</v>
      </c>
      <c r="F945" s="134">
        <v>1129.71334653657</v>
      </c>
      <c r="G945" s="134">
        <v>88.625162761084496</v>
      </c>
      <c r="H945" s="134">
        <v>0</v>
      </c>
      <c r="I945" s="134">
        <v>-6.7199315199413396</v>
      </c>
      <c r="J945" s="134">
        <v>0.53523417074301027</v>
      </c>
      <c r="K945" s="134">
        <v>1.687593340352711</v>
      </c>
      <c r="L945" s="134">
        <v>5.6568185682887959</v>
      </c>
    </row>
    <row r="946" spans="1:12" customFormat="1" x14ac:dyDescent="0.25">
      <c r="A946" s="88">
        <v>943</v>
      </c>
      <c r="B946" s="88">
        <v>49</v>
      </c>
      <c r="C946" s="88"/>
      <c r="D946" s="88"/>
      <c r="E946" s="134">
        <v>5</v>
      </c>
      <c r="F946" s="134">
        <v>1129.71334653657</v>
      </c>
      <c r="G946" s="134">
        <v>88.640431644010405</v>
      </c>
      <c r="H946" s="134">
        <v>0</v>
      </c>
      <c r="I946" s="134">
        <v>-6.7199315199413396</v>
      </c>
      <c r="J946" s="134">
        <v>0.48254861545861788</v>
      </c>
      <c r="K946" s="134">
        <v>1.5214757845410221</v>
      </c>
      <c r="L946" s="134">
        <v>4.5958859670955459</v>
      </c>
    </row>
    <row r="947" spans="1:12" customFormat="1" x14ac:dyDescent="0.25">
      <c r="A947" s="88">
        <v>944</v>
      </c>
      <c r="B947" s="88">
        <v>49</v>
      </c>
      <c r="C947" s="88"/>
      <c r="D947" s="88"/>
      <c r="E947" s="134">
        <v>5</v>
      </c>
      <c r="F947" s="134">
        <v>1129.71334653657</v>
      </c>
      <c r="G947" s="134">
        <v>88.6557005269363</v>
      </c>
      <c r="H947" s="134">
        <v>0</v>
      </c>
      <c r="I947" s="134">
        <v>-6.7199315199413396</v>
      </c>
      <c r="J947" s="134">
        <v>0.43024514943576447</v>
      </c>
      <c r="K947" s="134">
        <v>1.356562956170966</v>
      </c>
      <c r="L947" s="134">
        <v>3.5382078130982841</v>
      </c>
    </row>
    <row r="948" spans="1:12" customFormat="1" x14ac:dyDescent="0.25">
      <c r="A948" s="88">
        <v>945</v>
      </c>
      <c r="B948" s="88">
        <v>49</v>
      </c>
      <c r="C948" s="88"/>
      <c r="D948" s="88"/>
      <c r="E948" s="134">
        <v>5</v>
      </c>
      <c r="F948" s="134">
        <v>1129.71334653657</v>
      </c>
      <c r="G948" s="134">
        <v>88.670613703314501</v>
      </c>
      <c r="H948" s="134">
        <v>0</v>
      </c>
      <c r="I948" s="134">
        <v>-6.7199315199413396</v>
      </c>
      <c r="J948" s="134">
        <v>0.69401284014055098</v>
      </c>
      <c r="K948" s="134">
        <v>2.1882224849631569</v>
      </c>
      <c r="L948" s="134">
        <v>8.82700918855768</v>
      </c>
    </row>
    <row r="949" spans="1:12" customFormat="1" x14ac:dyDescent="0.25">
      <c r="A949" s="88">
        <v>946</v>
      </c>
      <c r="B949" s="88">
        <v>50</v>
      </c>
      <c r="C949" s="88"/>
      <c r="D949" s="88"/>
      <c r="E949" s="134">
        <v>5</v>
      </c>
      <c r="F949" s="134">
        <v>1152.76872095569</v>
      </c>
      <c r="G949" s="134">
        <v>88.685526879692603</v>
      </c>
      <c r="H949" s="134">
        <v>0</v>
      </c>
      <c r="I949" s="134">
        <v>-6.7199315199413396</v>
      </c>
      <c r="J949" s="134">
        <v>0.71288034124914246</v>
      </c>
      <c r="K949" s="134">
        <v>2.247711715958546</v>
      </c>
      <c r="L949" s="134">
        <v>9.1109727622031826</v>
      </c>
    </row>
    <row r="950" spans="1:12" customFormat="1" x14ac:dyDescent="0.25">
      <c r="A950" s="88">
        <v>947</v>
      </c>
      <c r="B950" s="88">
        <v>50</v>
      </c>
      <c r="C950" s="88"/>
      <c r="D950" s="88"/>
      <c r="E950" s="134">
        <v>5</v>
      </c>
      <c r="F950" s="134">
        <v>1152.76872095569</v>
      </c>
      <c r="G950" s="134">
        <v>88.700795762618498</v>
      </c>
      <c r="H950" s="134">
        <v>0</v>
      </c>
      <c r="I950" s="134">
        <v>-6.7199315199413396</v>
      </c>
      <c r="J950" s="134">
        <v>0.43855480553489262</v>
      </c>
      <c r="K950" s="134">
        <v>1.382763301851516</v>
      </c>
      <c r="L950" s="134">
        <v>3.5993715892417422</v>
      </c>
    </row>
    <row r="951" spans="1:12" customFormat="1" x14ac:dyDescent="0.25">
      <c r="A951" s="88">
        <v>948</v>
      </c>
      <c r="B951" s="88">
        <v>50</v>
      </c>
      <c r="C951" s="88"/>
      <c r="D951" s="88"/>
      <c r="E951" s="134">
        <v>5</v>
      </c>
      <c r="F951" s="134">
        <v>1152.76872095569</v>
      </c>
      <c r="G951" s="134">
        <v>88.716064645544407</v>
      </c>
      <c r="H951" s="134">
        <v>0</v>
      </c>
      <c r="I951" s="134">
        <v>-6.7199315199413396</v>
      </c>
      <c r="J951" s="134">
        <v>0.51144192470729222</v>
      </c>
      <c r="K951" s="134">
        <v>1.6125763886020921</v>
      </c>
      <c r="L951" s="134">
        <v>5.0754136061868858</v>
      </c>
    </row>
    <row r="952" spans="1:12" customFormat="1" x14ac:dyDescent="0.25">
      <c r="A952" s="88">
        <v>949</v>
      </c>
      <c r="B952" s="88">
        <v>50</v>
      </c>
      <c r="C952" s="88"/>
      <c r="D952" s="88"/>
      <c r="E952" s="134">
        <v>5</v>
      </c>
      <c r="F952" s="134">
        <v>1152.76872095569</v>
      </c>
      <c r="G952" s="134">
        <v>88.731333528470302</v>
      </c>
      <c r="H952" s="134">
        <v>0</v>
      </c>
      <c r="I952" s="134">
        <v>-6.7199315199413396</v>
      </c>
      <c r="J952" s="134">
        <v>0.49183583345143211</v>
      </c>
      <c r="K952" s="134">
        <v>1.550758382872365</v>
      </c>
      <c r="L952" s="134">
        <v>4.6791970104718441</v>
      </c>
    </row>
    <row r="953" spans="1:12" customFormat="1" x14ac:dyDescent="0.25">
      <c r="A953" s="88">
        <v>950</v>
      </c>
      <c r="B953" s="88">
        <v>50</v>
      </c>
      <c r="C953" s="88"/>
      <c r="D953" s="88"/>
      <c r="E953" s="134">
        <v>5</v>
      </c>
      <c r="F953" s="134">
        <v>1152.76872095569</v>
      </c>
      <c r="G953" s="134">
        <v>88.746602411396196</v>
      </c>
      <c r="H953" s="134">
        <v>0</v>
      </c>
      <c r="I953" s="134">
        <v>-6.7199315199413396</v>
      </c>
      <c r="J953" s="134">
        <v>0.49705095157658191</v>
      </c>
      <c r="K953" s="134">
        <v>1.5672016503209629</v>
      </c>
      <c r="L953" s="134">
        <v>4.7846480255143558</v>
      </c>
    </row>
    <row r="954" spans="1:12" customFormat="1" x14ac:dyDescent="0.25">
      <c r="A954" s="88">
        <v>951</v>
      </c>
      <c r="B954" s="88">
        <v>50</v>
      </c>
      <c r="C954" s="88"/>
      <c r="D954" s="88"/>
      <c r="E954" s="134">
        <v>5</v>
      </c>
      <c r="F954" s="134">
        <v>1152.76872095569</v>
      </c>
      <c r="G954" s="134">
        <v>88.761871294322106</v>
      </c>
      <c r="H954" s="134">
        <v>0</v>
      </c>
      <c r="I954" s="134">
        <v>-6.7199315199413396</v>
      </c>
      <c r="J954" s="134">
        <v>0.49561800382128091</v>
      </c>
      <c r="K954" s="134">
        <v>1.562683566048499</v>
      </c>
      <c r="L954" s="134">
        <v>4.7556777515637494</v>
      </c>
    </row>
    <row r="955" spans="1:12" customFormat="1" x14ac:dyDescent="0.25">
      <c r="A955" s="88">
        <v>952</v>
      </c>
      <c r="B955" s="88">
        <v>50</v>
      </c>
      <c r="C955" s="88"/>
      <c r="D955" s="88"/>
      <c r="E955" s="134">
        <v>5</v>
      </c>
      <c r="F955" s="134">
        <v>1152.76872095569</v>
      </c>
      <c r="G955" s="134">
        <v>88.777140177248</v>
      </c>
      <c r="H955" s="134">
        <v>0</v>
      </c>
      <c r="I955" s="134">
        <v>-6.7199315199413396</v>
      </c>
      <c r="J955" s="134">
        <v>0.49596660736504189</v>
      </c>
      <c r="K955" s="134">
        <v>1.563782713021977</v>
      </c>
      <c r="L955" s="134">
        <v>4.7627258587273014</v>
      </c>
    </row>
    <row r="956" spans="1:12" customFormat="1" x14ac:dyDescent="0.25">
      <c r="A956" s="88">
        <v>953</v>
      </c>
      <c r="B956" s="88">
        <v>50</v>
      </c>
      <c r="C956" s="88"/>
      <c r="D956" s="88"/>
      <c r="E956" s="134">
        <v>5</v>
      </c>
      <c r="F956" s="134">
        <v>1152.76872095569</v>
      </c>
      <c r="G956" s="134">
        <v>88.792409060173895</v>
      </c>
      <c r="H956" s="134">
        <v>0</v>
      </c>
      <c r="I956" s="134">
        <v>-6.7199315199413396</v>
      </c>
      <c r="J956" s="134">
        <v>0.49583787202839669</v>
      </c>
      <c r="K956" s="134">
        <v>1.563376810505535</v>
      </c>
      <c r="L956" s="134">
        <v>4.7601230950819016</v>
      </c>
    </row>
    <row r="957" spans="1:12" customFormat="1" x14ac:dyDescent="0.25">
      <c r="A957" s="88">
        <v>954</v>
      </c>
      <c r="B957" s="88">
        <v>50</v>
      </c>
      <c r="C957" s="88"/>
      <c r="D957" s="88"/>
      <c r="E957" s="134">
        <v>5</v>
      </c>
      <c r="F957" s="134">
        <v>1152.76872095569</v>
      </c>
      <c r="G957" s="134">
        <v>88.807304036986196</v>
      </c>
      <c r="H957" s="134">
        <v>0</v>
      </c>
      <c r="I957" s="134">
        <v>-6.7199315199413396</v>
      </c>
      <c r="J957" s="134">
        <v>0.49583706816843992</v>
      </c>
      <c r="K957" s="134">
        <v>1.563374275935091</v>
      </c>
      <c r="L957" s="134">
        <v>4.7601068426049338</v>
      </c>
    </row>
    <row r="958" spans="1:12" customFormat="1" x14ac:dyDescent="0.25">
      <c r="A958" s="88">
        <v>955</v>
      </c>
      <c r="B958" s="88">
        <v>50</v>
      </c>
      <c r="C958" s="88"/>
      <c r="D958" s="88"/>
      <c r="E958" s="134">
        <v>5</v>
      </c>
      <c r="F958" s="134">
        <v>1152.76872095569</v>
      </c>
      <c r="G958" s="134">
        <v>88.822199013798496</v>
      </c>
      <c r="H958" s="134">
        <v>0</v>
      </c>
      <c r="I958" s="134">
        <v>-6.7199315199413396</v>
      </c>
      <c r="J958" s="134">
        <v>0.49580195031078639</v>
      </c>
      <c r="K958" s="134">
        <v>1.563263549329909</v>
      </c>
      <c r="L958" s="134">
        <v>4.7593968271711047</v>
      </c>
    </row>
    <row r="959" spans="1:12" customFormat="1" x14ac:dyDescent="0.25">
      <c r="A959" s="88">
        <v>956</v>
      </c>
      <c r="B959" s="88">
        <v>50</v>
      </c>
      <c r="C959" s="88"/>
      <c r="D959" s="88"/>
      <c r="E959" s="134">
        <v>5</v>
      </c>
      <c r="F959" s="134">
        <v>1152.76872095569</v>
      </c>
      <c r="G959" s="134">
        <v>88.837093990610796</v>
      </c>
      <c r="H959" s="134">
        <v>0</v>
      </c>
      <c r="I959" s="134">
        <v>-6.7199315199413396</v>
      </c>
      <c r="J959" s="134">
        <v>0.4957762276600477</v>
      </c>
      <c r="K959" s="134">
        <v>1.56318244581213</v>
      </c>
      <c r="L959" s="134">
        <v>4.7588767634830642</v>
      </c>
    </row>
    <row r="960" spans="1:12" customFormat="1" x14ac:dyDescent="0.25">
      <c r="A960" s="88">
        <v>957</v>
      </c>
      <c r="B960" s="88">
        <v>50</v>
      </c>
      <c r="C960" s="88"/>
      <c r="D960" s="88"/>
      <c r="E960" s="134">
        <v>5</v>
      </c>
      <c r="F960" s="134">
        <v>1152.76872095569</v>
      </c>
      <c r="G960" s="134">
        <v>88.851988967422997</v>
      </c>
      <c r="H960" s="134">
        <v>0</v>
      </c>
      <c r="I960" s="134">
        <v>-6.7199315199413396</v>
      </c>
      <c r="J960" s="134">
        <v>0.49574730827413471</v>
      </c>
      <c r="K960" s="134">
        <v>1.5630912629883471</v>
      </c>
      <c r="L960" s="134">
        <v>4.7582920665614958</v>
      </c>
    </row>
    <row r="961" spans="1:12" customFormat="1" x14ac:dyDescent="0.25">
      <c r="A961" s="88">
        <v>958</v>
      </c>
      <c r="B961" s="88">
        <v>50</v>
      </c>
      <c r="C961" s="88"/>
      <c r="D961" s="88"/>
      <c r="E961" s="134">
        <v>5</v>
      </c>
      <c r="F961" s="134">
        <v>1152.76872095569</v>
      </c>
      <c r="G961" s="134">
        <v>88.866883944235298</v>
      </c>
      <c r="H961" s="134">
        <v>0</v>
      </c>
      <c r="I961" s="134">
        <v>-6.7199315199413396</v>
      </c>
      <c r="J961" s="134">
        <v>0.49572185076731862</v>
      </c>
      <c r="K961" s="134">
        <v>1.563010995469355</v>
      </c>
      <c r="L961" s="134">
        <v>4.7577773613865748</v>
      </c>
    </row>
    <row r="962" spans="1:12" customFormat="1" x14ac:dyDescent="0.25">
      <c r="A962" s="88">
        <v>959</v>
      </c>
      <c r="B962" s="88">
        <v>50</v>
      </c>
      <c r="C962" s="88"/>
      <c r="D962" s="88"/>
      <c r="E962" s="134">
        <v>5</v>
      </c>
      <c r="F962" s="134">
        <v>1152.76872095569</v>
      </c>
      <c r="G962" s="134">
        <v>88.881778921047598</v>
      </c>
      <c r="H962" s="134">
        <v>0</v>
      </c>
      <c r="I962" s="134">
        <v>-6.7199315199413396</v>
      </c>
      <c r="J962" s="134">
        <v>0.49568581261510758</v>
      </c>
      <c r="K962" s="134">
        <v>1.562897367175434</v>
      </c>
      <c r="L962" s="134">
        <v>4.7570487327634394</v>
      </c>
    </row>
    <row r="963" spans="1:12" customFormat="1" x14ac:dyDescent="0.25">
      <c r="A963" s="88">
        <v>960</v>
      </c>
      <c r="B963" s="88">
        <v>50</v>
      </c>
      <c r="C963" s="88"/>
      <c r="D963" s="88"/>
      <c r="E963" s="134">
        <v>5</v>
      </c>
      <c r="F963" s="134">
        <v>1152.76872095569</v>
      </c>
      <c r="G963" s="134">
        <v>88.896673897859898</v>
      </c>
      <c r="H963" s="134">
        <v>0</v>
      </c>
      <c r="I963" s="134">
        <v>-6.7199315199413396</v>
      </c>
      <c r="J963" s="134">
        <v>0.49568870521841241</v>
      </c>
      <c r="K963" s="134">
        <v>1.562906487553654</v>
      </c>
      <c r="L963" s="134">
        <v>4.7571072162364274</v>
      </c>
    </row>
    <row r="964" spans="1:12" customFormat="1" x14ac:dyDescent="0.25">
      <c r="A964" s="88">
        <v>961</v>
      </c>
      <c r="B964" s="88">
        <v>50</v>
      </c>
      <c r="C964" s="88"/>
      <c r="D964" s="88"/>
      <c r="E964" s="134">
        <v>5</v>
      </c>
      <c r="F964" s="134">
        <v>1152.76872095569</v>
      </c>
      <c r="G964" s="134">
        <v>88.914287381193304</v>
      </c>
      <c r="H964" s="134">
        <v>0</v>
      </c>
      <c r="I964" s="134">
        <v>-6.7199315199413396</v>
      </c>
      <c r="J964" s="134">
        <v>0.49554652618580008</v>
      </c>
      <c r="K964" s="134">
        <v>1.562458197063828</v>
      </c>
      <c r="L964" s="134">
        <v>4.7542325845903939</v>
      </c>
    </row>
    <row r="965" spans="1:12" customFormat="1" x14ac:dyDescent="0.25">
      <c r="A965" s="88">
        <v>962</v>
      </c>
      <c r="B965" s="88">
        <v>50</v>
      </c>
      <c r="C965" s="88"/>
      <c r="D965" s="88"/>
      <c r="E965" s="134">
        <v>5</v>
      </c>
      <c r="F965" s="134">
        <v>1152.76872095569</v>
      </c>
      <c r="G965" s="134">
        <v>88.931900864526696</v>
      </c>
      <c r="H965" s="134">
        <v>0</v>
      </c>
      <c r="I965" s="134">
        <v>-6.7199315199413396</v>
      </c>
      <c r="J965" s="134">
        <v>0.49594577687438313</v>
      </c>
      <c r="K965" s="134">
        <v>1.56371703448493</v>
      </c>
      <c r="L965" s="134">
        <v>4.7623047108439991</v>
      </c>
    </row>
    <row r="966" spans="1:12" customFormat="1" x14ac:dyDescent="0.25">
      <c r="A966" s="88">
        <v>963</v>
      </c>
      <c r="B966" s="88">
        <v>50</v>
      </c>
      <c r="C966" s="88"/>
      <c r="D966" s="88"/>
      <c r="E966" s="134">
        <v>5</v>
      </c>
      <c r="F966" s="134">
        <v>1152.76872095569</v>
      </c>
      <c r="G966" s="134">
        <v>88.941634305904898</v>
      </c>
      <c r="H966" s="134">
        <v>0</v>
      </c>
      <c r="I966" s="134">
        <v>-6.7199315199413396</v>
      </c>
      <c r="J966" s="134">
        <v>0.4943245233990165</v>
      </c>
      <c r="K966" s="134">
        <v>1.558605222277099</v>
      </c>
      <c r="L966" s="134">
        <v>4.7295243303994106</v>
      </c>
    </row>
    <row r="967" spans="1:12" customFormat="1" x14ac:dyDescent="0.25">
      <c r="A967" s="88">
        <v>964</v>
      </c>
      <c r="B967" s="88">
        <v>50</v>
      </c>
      <c r="C967" s="88"/>
      <c r="D967" s="88"/>
      <c r="E967" s="134">
        <v>5</v>
      </c>
      <c r="F967" s="134">
        <v>1152.76872095569</v>
      </c>
      <c r="G967" s="134">
        <v>88.951367747283001</v>
      </c>
      <c r="H967" s="134">
        <v>0</v>
      </c>
      <c r="I967" s="134">
        <v>-6.7199315199413396</v>
      </c>
      <c r="J967" s="134">
        <v>0.50024487212689217</v>
      </c>
      <c r="K967" s="134">
        <v>1.577272081816091</v>
      </c>
      <c r="L967" s="134">
        <v>4.849208631214788</v>
      </c>
    </row>
    <row r="968" spans="1:12" customFormat="1" x14ac:dyDescent="0.25">
      <c r="A968" s="88">
        <v>965</v>
      </c>
      <c r="B968" s="88">
        <v>50</v>
      </c>
      <c r="C968" s="88"/>
      <c r="D968" s="88"/>
      <c r="E968" s="134">
        <v>5</v>
      </c>
      <c r="F968" s="134">
        <v>1152.76872095569</v>
      </c>
      <c r="G968" s="134">
        <v>88.961101188661104</v>
      </c>
      <c r="H968" s="134">
        <v>0</v>
      </c>
      <c r="I968" s="134">
        <v>-6.7199315199413396</v>
      </c>
      <c r="J968" s="134">
        <v>0.47803280051903307</v>
      </c>
      <c r="K968" s="134">
        <v>1.5072374200365111</v>
      </c>
      <c r="L968" s="134">
        <v>4.3998881803382126</v>
      </c>
    </row>
    <row r="969" spans="1:12" customFormat="1" x14ac:dyDescent="0.25">
      <c r="A969" s="88">
        <v>966</v>
      </c>
      <c r="B969" s="88">
        <v>50</v>
      </c>
      <c r="C969" s="88"/>
      <c r="D969" s="88"/>
      <c r="E969" s="134">
        <v>5</v>
      </c>
      <c r="F969" s="134">
        <v>1152.76872095569</v>
      </c>
      <c r="G969" s="134">
        <v>88.970834630039306</v>
      </c>
      <c r="H969" s="134">
        <v>0</v>
      </c>
      <c r="I969" s="134">
        <v>-6.7199315199413396</v>
      </c>
      <c r="J969" s="134">
        <v>0.56099575914543209</v>
      </c>
      <c r="K969" s="134">
        <v>1.7688196285855471</v>
      </c>
      <c r="L969" s="134">
        <v>6.0741242834770031</v>
      </c>
    </row>
    <row r="970" spans="1:12" customFormat="1" x14ac:dyDescent="0.25">
      <c r="A970" s="88">
        <v>967</v>
      </c>
      <c r="B970" s="88">
        <v>50</v>
      </c>
      <c r="C970" s="88"/>
      <c r="D970" s="88"/>
      <c r="E970" s="134">
        <v>5</v>
      </c>
      <c r="F970" s="134">
        <v>1152.76872095569</v>
      </c>
      <c r="G970" s="134">
        <v>88.980568071417395</v>
      </c>
      <c r="H970" s="134">
        <v>0</v>
      </c>
      <c r="I970" s="134">
        <v>-6.7199315199413396</v>
      </c>
      <c r="J970" s="134">
        <v>0.26499456460921622</v>
      </c>
      <c r="K970" s="134">
        <v>0.8355278622128588</v>
      </c>
      <c r="L970" s="134">
        <v>5.0700606879705831E-2</v>
      </c>
    </row>
    <row r="971" spans="1:12" customFormat="1" x14ac:dyDescent="0.25">
      <c r="A971" s="88">
        <v>968</v>
      </c>
      <c r="B971" s="88">
        <v>49</v>
      </c>
      <c r="C971" s="88"/>
      <c r="D971" s="88"/>
      <c r="E971" s="134">
        <v>5</v>
      </c>
      <c r="F971" s="134">
        <v>1129.71334653657</v>
      </c>
      <c r="G971" s="134">
        <v>88.990301512795497</v>
      </c>
      <c r="H971" s="134">
        <v>0</v>
      </c>
      <c r="I971" s="134">
        <v>-6.7199315199413396</v>
      </c>
      <c r="J971" s="134">
        <v>0.37838530907251089</v>
      </c>
      <c r="K971" s="134">
        <v>1.1930488795056271</v>
      </c>
      <c r="L971" s="134">
        <v>2.4851332032251969</v>
      </c>
    </row>
    <row r="972" spans="1:12" customFormat="1" x14ac:dyDescent="0.25">
      <c r="A972" s="88">
        <v>969</v>
      </c>
      <c r="B972" s="88">
        <v>50</v>
      </c>
      <c r="C972" s="88"/>
      <c r="D972" s="88"/>
      <c r="E972" s="134">
        <v>5</v>
      </c>
      <c r="F972" s="134">
        <v>1152.76872095569</v>
      </c>
      <c r="G972" s="134">
        <v>88.998981059045605</v>
      </c>
      <c r="H972" s="134">
        <v>0</v>
      </c>
      <c r="I972" s="134">
        <v>-6.7199315199413396</v>
      </c>
      <c r="J972" s="134">
        <v>1.181174544756449</v>
      </c>
      <c r="K972" s="134">
        <v>3.7242433396170851</v>
      </c>
      <c r="L972" s="134">
        <v>18.244143707528469</v>
      </c>
    </row>
    <row r="973" spans="1:12" customFormat="1" x14ac:dyDescent="0.25">
      <c r="A973" s="88">
        <v>970</v>
      </c>
      <c r="B973" s="88">
        <v>52</v>
      </c>
      <c r="C973" s="88"/>
      <c r="D973" s="88"/>
      <c r="E973" s="134">
        <v>5</v>
      </c>
      <c r="F973" s="134">
        <v>1198.87946979392</v>
      </c>
      <c r="G973" s="134">
        <v>89.011601356533305</v>
      </c>
      <c r="H973" s="134">
        <v>0</v>
      </c>
      <c r="I973" s="134">
        <v>-6.7199315199413396</v>
      </c>
      <c r="J973" s="134">
        <v>1.0351969945499611</v>
      </c>
      <c r="K973" s="134">
        <v>3.2639761238160272</v>
      </c>
      <c r="L973" s="134">
        <v>15.290880145869369</v>
      </c>
    </row>
    <row r="974" spans="1:12" customFormat="1" x14ac:dyDescent="0.25">
      <c r="A974" s="88">
        <v>971</v>
      </c>
      <c r="B974" s="88">
        <v>53</v>
      </c>
      <c r="C974" s="88"/>
      <c r="D974" s="88"/>
      <c r="E974" s="134">
        <v>5</v>
      </c>
      <c r="F974" s="134">
        <v>1221.9348442130299</v>
      </c>
      <c r="G974" s="134">
        <v>89.027629053237106</v>
      </c>
      <c r="H974" s="134">
        <v>0</v>
      </c>
      <c r="I974" s="134">
        <v>-6.7199315199413396</v>
      </c>
      <c r="J974" s="134">
        <v>1.0126116706382999</v>
      </c>
      <c r="K974" s="134">
        <v>3.1927645975225598</v>
      </c>
      <c r="L974" s="134">
        <v>14.77157398959028</v>
      </c>
    </row>
    <row r="975" spans="1:12" customFormat="1" x14ac:dyDescent="0.25">
      <c r="A975" s="88">
        <v>972</v>
      </c>
      <c r="B975" s="88">
        <v>55</v>
      </c>
      <c r="C975" s="88"/>
      <c r="D975" s="88"/>
      <c r="E975" s="134">
        <v>5</v>
      </c>
      <c r="F975" s="134">
        <v>1268.0455930512601</v>
      </c>
      <c r="G975" s="134">
        <v>89.047359587895201</v>
      </c>
      <c r="H975" s="134">
        <v>0</v>
      </c>
      <c r="I975" s="134">
        <v>-6.7199315199413396</v>
      </c>
      <c r="J975" s="134">
        <v>1.4601101207882961</v>
      </c>
      <c r="K975" s="134">
        <v>4.6037272108454976</v>
      </c>
      <c r="L975" s="134">
        <v>23.296575482761749</v>
      </c>
    </row>
    <row r="976" spans="1:12" customFormat="1" x14ac:dyDescent="0.25">
      <c r="A976" s="88">
        <v>973</v>
      </c>
      <c r="B976" s="88">
        <v>57</v>
      </c>
      <c r="C976" s="88"/>
      <c r="D976" s="88"/>
      <c r="E976" s="134">
        <v>5</v>
      </c>
      <c r="F976" s="134">
        <v>1314.15634188949</v>
      </c>
      <c r="G976" s="134">
        <v>89.0602018005508</v>
      </c>
      <c r="H976" s="134">
        <v>0</v>
      </c>
      <c r="I976" s="134">
        <v>-6.7199315199413396</v>
      </c>
      <c r="J976" s="134">
        <v>1.113567826840171</v>
      </c>
      <c r="K976" s="134">
        <v>3.5110793580270601</v>
      </c>
      <c r="L976" s="134">
        <v>16.424692545154549</v>
      </c>
    </row>
    <row r="977" spans="1:12" customFormat="1" x14ac:dyDescent="0.25">
      <c r="A977" s="88">
        <v>974</v>
      </c>
      <c r="B977" s="88">
        <v>58</v>
      </c>
      <c r="C977" s="88"/>
      <c r="D977" s="88"/>
      <c r="E977" s="134">
        <v>5</v>
      </c>
      <c r="F977" s="134">
        <v>1337.2117163086</v>
      </c>
      <c r="G977" s="134">
        <v>89.071585221176605</v>
      </c>
      <c r="H977" s="134">
        <v>0</v>
      </c>
      <c r="I977" s="134">
        <v>-6.7199315199413396</v>
      </c>
      <c r="J977" s="134">
        <v>1.1447641853733881</v>
      </c>
      <c r="K977" s="134">
        <v>3.6094414764822909</v>
      </c>
      <c r="L977" s="134">
        <v>16.952777081428259</v>
      </c>
    </row>
    <row r="978" spans="1:12" customFormat="1" x14ac:dyDescent="0.25">
      <c r="A978" s="88">
        <v>975</v>
      </c>
      <c r="B978" s="88">
        <v>60</v>
      </c>
      <c r="C978" s="88"/>
      <c r="D978" s="88"/>
      <c r="E978" s="134">
        <v>5</v>
      </c>
      <c r="F978" s="134">
        <v>1383.3224651468299</v>
      </c>
      <c r="G978" s="134">
        <v>89.073694142031101</v>
      </c>
      <c r="H978" s="134">
        <v>0</v>
      </c>
      <c r="I978" s="134">
        <v>-6.7199315199413396</v>
      </c>
      <c r="J978" s="134">
        <v>1.590093337071832</v>
      </c>
      <c r="K978" s="134">
        <v>5.0135642917874854</v>
      </c>
      <c r="L978" s="134">
        <v>25.480978528433379</v>
      </c>
    </row>
    <row r="979" spans="1:12" customFormat="1" x14ac:dyDescent="0.25">
      <c r="A979" s="88">
        <v>976</v>
      </c>
      <c r="B979" s="88">
        <v>62</v>
      </c>
      <c r="C979" s="88"/>
      <c r="D979" s="88"/>
      <c r="E979" s="134">
        <v>5</v>
      </c>
      <c r="F979" s="134">
        <v>1429.4332139850501</v>
      </c>
      <c r="G979" s="134">
        <v>89.074582729180307</v>
      </c>
      <c r="H979" s="134">
        <v>0</v>
      </c>
      <c r="I979" s="134">
        <v>-6.7199315199413396</v>
      </c>
      <c r="J979" s="134">
        <v>1.3122565385253699</v>
      </c>
      <c r="K979" s="134">
        <v>4.1375448659704919</v>
      </c>
      <c r="L979" s="134">
        <v>19.89689418305565</v>
      </c>
    </row>
    <row r="980" spans="1:12" customFormat="1" x14ac:dyDescent="0.25">
      <c r="A980" s="88">
        <v>977</v>
      </c>
      <c r="B980" s="88">
        <v>63</v>
      </c>
      <c r="C980" s="88"/>
      <c r="D980" s="88"/>
      <c r="E980" s="134">
        <v>5</v>
      </c>
      <c r="F980" s="134">
        <v>1452.4885884041701</v>
      </c>
      <c r="G980" s="134">
        <v>89.077295016149094</v>
      </c>
      <c r="H980" s="134">
        <v>0</v>
      </c>
      <c r="I980" s="134">
        <v>-6.7199315199413396</v>
      </c>
      <c r="J980" s="134">
        <v>0.99051875814277002</v>
      </c>
      <c r="K980" s="134">
        <v>3.1231056444241538</v>
      </c>
      <c r="L980" s="134">
        <v>13.36524775663433</v>
      </c>
    </row>
    <row r="981" spans="1:12" customFormat="1" x14ac:dyDescent="0.25">
      <c r="A981" s="88">
        <v>978</v>
      </c>
      <c r="B981" s="88">
        <v>64</v>
      </c>
      <c r="C981" s="88"/>
      <c r="D981" s="88"/>
      <c r="E981" s="134">
        <v>5</v>
      </c>
      <c r="F981" s="134">
        <v>1475.54396282328</v>
      </c>
      <c r="G981" s="134">
        <v>89.0694300403499</v>
      </c>
      <c r="H981" s="134">
        <v>0</v>
      </c>
      <c r="I981" s="134">
        <v>-6.7199315199413396</v>
      </c>
      <c r="J981" s="134">
        <v>1.457509986551661</v>
      </c>
      <c r="K981" s="134">
        <v>4.5955289875973868</v>
      </c>
      <c r="L981" s="134">
        <v>22.572470381786481</v>
      </c>
    </row>
    <row r="982" spans="1:12" customFormat="1" x14ac:dyDescent="0.25">
      <c r="A982" s="88">
        <v>979</v>
      </c>
      <c r="B982" s="88">
        <v>66</v>
      </c>
      <c r="C982" s="88"/>
      <c r="D982" s="88"/>
      <c r="E982" s="134">
        <v>5</v>
      </c>
      <c r="F982" s="134">
        <v>1521.65471166151</v>
      </c>
      <c r="G982" s="134">
        <v>89.067861915414895</v>
      </c>
      <c r="H982" s="134">
        <v>0</v>
      </c>
      <c r="I982" s="134">
        <v>-6.7199315199413396</v>
      </c>
      <c r="J982" s="134">
        <v>1.4038635344254751</v>
      </c>
      <c r="K982" s="134">
        <v>4.4263817240435239</v>
      </c>
      <c r="L982" s="134">
        <v>21.313658566283209</v>
      </c>
    </row>
    <row r="983" spans="1:12" customFormat="1" x14ac:dyDescent="0.25">
      <c r="A983" s="88">
        <v>980</v>
      </c>
      <c r="B983" s="88">
        <v>67</v>
      </c>
      <c r="C983" s="88"/>
      <c r="D983" s="88"/>
      <c r="E983" s="134">
        <v>5</v>
      </c>
      <c r="F983" s="134">
        <v>1544.7100860806199</v>
      </c>
      <c r="G983" s="134">
        <v>89.066293790479904</v>
      </c>
      <c r="H983" s="134">
        <v>0</v>
      </c>
      <c r="I983" s="134">
        <v>-6.7199315199413396</v>
      </c>
      <c r="J983" s="134">
        <v>1.4159776229045189</v>
      </c>
      <c r="K983" s="134">
        <v>4.4645774450179498</v>
      </c>
      <c r="L983" s="134">
        <v>21.44751611118415</v>
      </c>
    </row>
    <row r="984" spans="1:12" customFormat="1" x14ac:dyDescent="0.25">
      <c r="A984" s="88">
        <v>981</v>
      </c>
      <c r="B984" s="88">
        <v>69</v>
      </c>
      <c r="C984" s="88"/>
      <c r="D984" s="88"/>
      <c r="E984" s="134">
        <v>6</v>
      </c>
      <c r="F984" s="134">
        <v>1335.83820464108</v>
      </c>
      <c r="G984" s="134">
        <v>89.076501151291097</v>
      </c>
      <c r="H984" s="134">
        <v>0</v>
      </c>
      <c r="I984" s="134">
        <v>-6.7199315199413396</v>
      </c>
      <c r="J984" s="134">
        <v>1.657054040320995</v>
      </c>
      <c r="K984" s="134">
        <v>5.2246913891320963</v>
      </c>
      <c r="L984" s="134">
        <v>26.000253704567761</v>
      </c>
    </row>
    <row r="985" spans="1:12" customFormat="1" x14ac:dyDescent="0.25">
      <c r="A985" s="88">
        <v>982</v>
      </c>
      <c r="B985" s="88">
        <v>70</v>
      </c>
      <c r="C985" s="88"/>
      <c r="D985" s="88"/>
      <c r="E985" s="134">
        <v>6</v>
      </c>
      <c r="F985" s="134">
        <v>1355.1981786213801</v>
      </c>
      <c r="G985" s="134">
        <v>89.088108304694501</v>
      </c>
      <c r="H985" s="134">
        <v>0</v>
      </c>
      <c r="I985" s="134">
        <v>-6.7199315199413396</v>
      </c>
      <c r="J985" s="134">
        <v>0.88172553246243413</v>
      </c>
      <c r="K985" s="134">
        <v>2.7800806038540551</v>
      </c>
      <c r="L985" s="134">
        <v>11.835213432335911</v>
      </c>
    </row>
    <row r="986" spans="1:12" customFormat="1" x14ac:dyDescent="0.25">
      <c r="A986" s="88">
        <v>983</v>
      </c>
      <c r="B986" s="88">
        <v>70</v>
      </c>
      <c r="C986" s="88"/>
      <c r="D986" s="88"/>
      <c r="E986" s="134">
        <v>6</v>
      </c>
      <c r="F986" s="134">
        <v>1355.1981786213801</v>
      </c>
      <c r="G986" s="134">
        <v>89.098749787027799</v>
      </c>
      <c r="H986" s="134">
        <v>0</v>
      </c>
      <c r="I986" s="134">
        <v>-6.7199315199413396</v>
      </c>
      <c r="J986" s="134">
        <v>0.68742674790473512</v>
      </c>
      <c r="K986" s="134">
        <v>2.16745653614363</v>
      </c>
      <c r="L986" s="134">
        <v>7.9159271520831798</v>
      </c>
    </row>
    <row r="987" spans="1:12" customFormat="1" x14ac:dyDescent="0.25">
      <c r="A987" s="88">
        <v>984</v>
      </c>
      <c r="B987" s="88">
        <v>70</v>
      </c>
      <c r="C987" s="88"/>
      <c r="D987" s="88"/>
      <c r="E987" s="134">
        <v>6</v>
      </c>
      <c r="F987" s="134">
        <v>1355.1981786213801</v>
      </c>
      <c r="G987" s="134">
        <v>89.108069086104294</v>
      </c>
      <c r="H987" s="134">
        <v>0</v>
      </c>
      <c r="I987" s="134">
        <v>-6.7199315199413396</v>
      </c>
      <c r="J987" s="134">
        <v>0.73847890791829562</v>
      </c>
      <c r="K987" s="134">
        <v>2.3284239966663862</v>
      </c>
      <c r="L987" s="134">
        <v>8.9508243487793013</v>
      </c>
    </row>
    <row r="988" spans="1:12" customFormat="1" x14ac:dyDescent="0.25">
      <c r="A988" s="88">
        <v>985</v>
      </c>
      <c r="B988" s="88">
        <v>70</v>
      </c>
      <c r="C988" s="88"/>
      <c r="D988" s="88"/>
      <c r="E988" s="134">
        <v>6</v>
      </c>
      <c r="F988" s="134">
        <v>1355.1981786213801</v>
      </c>
      <c r="G988" s="134">
        <v>89.117388385180902</v>
      </c>
      <c r="H988" s="134">
        <v>0</v>
      </c>
      <c r="I988" s="134">
        <v>-6.7199315199413396</v>
      </c>
      <c r="J988" s="134">
        <v>0.72472524466501087</v>
      </c>
      <c r="K988" s="134">
        <v>2.2850586964287789</v>
      </c>
      <c r="L988" s="134">
        <v>8.6723766242742055</v>
      </c>
    </row>
    <row r="989" spans="1:12" customFormat="1" x14ac:dyDescent="0.25">
      <c r="A989" s="88">
        <v>986</v>
      </c>
      <c r="B989" s="88">
        <v>70</v>
      </c>
      <c r="C989" s="88"/>
      <c r="D989" s="88"/>
      <c r="E989" s="134">
        <v>6</v>
      </c>
      <c r="F989" s="134">
        <v>1355.1981786213801</v>
      </c>
      <c r="G989" s="134">
        <v>89.126707684257397</v>
      </c>
      <c r="H989" s="134">
        <v>0</v>
      </c>
      <c r="I989" s="134">
        <v>-6.7199315199413396</v>
      </c>
      <c r="J989" s="134">
        <v>0.72835250477728286</v>
      </c>
      <c r="K989" s="134">
        <v>2.2964954475627728</v>
      </c>
      <c r="L989" s="134">
        <v>8.7458373980641007</v>
      </c>
    </row>
    <row r="990" spans="1:12" customFormat="1" x14ac:dyDescent="0.25">
      <c r="A990" s="88">
        <v>987</v>
      </c>
      <c r="B990" s="88">
        <v>70</v>
      </c>
      <c r="C990" s="88"/>
      <c r="D990" s="88"/>
      <c r="E990" s="134">
        <v>6</v>
      </c>
      <c r="F990" s="134">
        <v>1355.1981786213801</v>
      </c>
      <c r="G990" s="134">
        <v>89.136026983334006</v>
      </c>
      <c r="H990" s="134">
        <v>0</v>
      </c>
      <c r="I990" s="134">
        <v>-6.7199315199413396</v>
      </c>
      <c r="J990" s="134">
        <v>0.72732407726507486</v>
      </c>
      <c r="K990" s="134">
        <v>2.2932528156167811</v>
      </c>
      <c r="L990" s="134">
        <v>8.7250111227237177</v>
      </c>
    </row>
    <row r="991" spans="1:12" customFormat="1" x14ac:dyDescent="0.25">
      <c r="A991" s="88">
        <v>988</v>
      </c>
      <c r="B991" s="88">
        <v>70</v>
      </c>
      <c r="C991" s="88"/>
      <c r="D991" s="88"/>
      <c r="E991" s="134">
        <v>6</v>
      </c>
      <c r="F991" s="134">
        <v>1355.1981786213801</v>
      </c>
      <c r="G991" s="134">
        <v>89.1453462824105</v>
      </c>
      <c r="H991" s="134">
        <v>0</v>
      </c>
      <c r="I991" s="134">
        <v>-6.7199315199413396</v>
      </c>
      <c r="J991" s="134">
        <v>0.72754216422709139</v>
      </c>
      <c r="K991" s="134">
        <v>2.2939404438080189</v>
      </c>
      <c r="L991" s="134">
        <v>8.7294276380869498</v>
      </c>
    </row>
    <row r="992" spans="1:12" customFormat="1" x14ac:dyDescent="0.25">
      <c r="A992" s="88">
        <v>989</v>
      </c>
      <c r="B992" s="88">
        <v>70</v>
      </c>
      <c r="C992" s="88"/>
      <c r="D992" s="88"/>
      <c r="E992" s="134">
        <v>6</v>
      </c>
      <c r="F992" s="134">
        <v>1355.1981786213801</v>
      </c>
      <c r="G992" s="134">
        <v>89.154665581487095</v>
      </c>
      <c r="H992" s="134">
        <v>0</v>
      </c>
      <c r="I992" s="134">
        <v>-6.7199315199413396</v>
      </c>
      <c r="J992" s="134">
        <v>0.72743034581665744</v>
      </c>
      <c r="K992" s="134">
        <v>2.293587880359921</v>
      </c>
      <c r="L992" s="134">
        <v>8.7271631931371658</v>
      </c>
    </row>
    <row r="993" spans="1:12" customFormat="1" x14ac:dyDescent="0.25">
      <c r="A993" s="88">
        <v>990</v>
      </c>
      <c r="B993" s="88">
        <v>70</v>
      </c>
      <c r="C993" s="88"/>
      <c r="D993" s="88"/>
      <c r="E993" s="134">
        <v>6</v>
      </c>
      <c r="F993" s="134">
        <v>1355.1981786213801</v>
      </c>
      <c r="G993" s="134">
        <v>89.163984880563603</v>
      </c>
      <c r="H993" s="134">
        <v>0</v>
      </c>
      <c r="I993" s="134">
        <v>-6.7199315199413396</v>
      </c>
      <c r="J993" s="134">
        <v>0.7273918179338793</v>
      </c>
      <c r="K993" s="134">
        <v>2.2934664019455209</v>
      </c>
      <c r="L993" s="134">
        <v>8.7263829573862939</v>
      </c>
    </row>
    <row r="994" spans="1:12" customFormat="1" x14ac:dyDescent="0.25">
      <c r="A994" s="88">
        <v>991</v>
      </c>
      <c r="B994" s="88">
        <v>70</v>
      </c>
      <c r="C994" s="88"/>
      <c r="D994" s="88"/>
      <c r="E994" s="134">
        <v>6</v>
      </c>
      <c r="F994" s="134">
        <v>1355.1981786213801</v>
      </c>
      <c r="G994" s="134">
        <v>89.175071164372397</v>
      </c>
      <c r="H994" s="134">
        <v>0</v>
      </c>
      <c r="I994" s="134">
        <v>-6.7199315199413396</v>
      </c>
      <c r="J994" s="134">
        <v>0.72739019063443822</v>
      </c>
      <c r="K994" s="134">
        <v>2.2934612710703841</v>
      </c>
      <c r="L994" s="134">
        <v>8.7263500025788705</v>
      </c>
    </row>
    <row r="995" spans="1:12" customFormat="1" x14ac:dyDescent="0.25">
      <c r="A995" s="88">
        <v>992</v>
      </c>
      <c r="B995" s="88">
        <v>70</v>
      </c>
      <c r="C995" s="88"/>
      <c r="D995" s="88"/>
      <c r="E995" s="134">
        <v>6</v>
      </c>
      <c r="F995" s="134">
        <v>1355.1981786213801</v>
      </c>
      <c r="G995" s="134">
        <v>89.186157448181106</v>
      </c>
      <c r="H995" s="134">
        <v>0</v>
      </c>
      <c r="I995" s="134">
        <v>-6.7199315199413396</v>
      </c>
      <c r="J995" s="134">
        <v>0.72716782894541077</v>
      </c>
      <c r="K995" s="134">
        <v>2.2927601646648799</v>
      </c>
      <c r="L995" s="134">
        <v>8.7218468711960142</v>
      </c>
    </row>
    <row r="996" spans="1:12" customFormat="1" x14ac:dyDescent="0.25">
      <c r="A996" s="88">
        <v>993</v>
      </c>
      <c r="B996" s="88">
        <v>70</v>
      </c>
      <c r="C996" s="88"/>
      <c r="D996" s="88"/>
      <c r="E996" s="134">
        <v>6</v>
      </c>
      <c r="F996" s="134">
        <v>1355.1981786213801</v>
      </c>
      <c r="G996" s="134">
        <v>89.1972437319899</v>
      </c>
      <c r="H996" s="134">
        <v>0</v>
      </c>
      <c r="I996" s="134">
        <v>-6.7199315199413396</v>
      </c>
      <c r="J996" s="134">
        <v>0.727791669045595</v>
      </c>
      <c r="K996" s="134">
        <v>2.294727132500761</v>
      </c>
      <c r="L996" s="134">
        <v>8.7344803203036978</v>
      </c>
    </row>
    <row r="997" spans="1:12" customFormat="1" x14ac:dyDescent="0.25">
      <c r="A997" s="88">
        <v>994</v>
      </c>
      <c r="B997" s="88">
        <v>70</v>
      </c>
      <c r="C997" s="88"/>
      <c r="D997" s="88"/>
      <c r="E997" s="134">
        <v>6</v>
      </c>
      <c r="F997" s="134">
        <v>1355.1981786213801</v>
      </c>
      <c r="G997" s="134">
        <v>89.198884389177394</v>
      </c>
      <c r="H997" s="134">
        <v>0</v>
      </c>
      <c r="I997" s="134">
        <v>-6.7199315199413396</v>
      </c>
      <c r="J997" s="134">
        <v>0.72525175055271074</v>
      </c>
      <c r="K997" s="134">
        <v>2.2867187694926971</v>
      </c>
      <c r="L997" s="134">
        <v>8.683040778414524</v>
      </c>
    </row>
    <row r="998" spans="1:12" customFormat="1" x14ac:dyDescent="0.25">
      <c r="A998" s="88">
        <v>995</v>
      </c>
      <c r="B998" s="88">
        <v>70</v>
      </c>
      <c r="C998" s="88"/>
      <c r="D998" s="88"/>
      <c r="E998" s="134">
        <v>6</v>
      </c>
      <c r="F998" s="134">
        <v>1355.1981786213801</v>
      </c>
      <c r="G998" s="134">
        <v>89.200525046364902</v>
      </c>
      <c r="H998" s="134">
        <v>0</v>
      </c>
      <c r="I998" s="134">
        <v>-6.7199315199413396</v>
      </c>
      <c r="J998" s="134">
        <v>0.73452285806815032</v>
      </c>
      <c r="K998" s="134">
        <v>2.315950571488878</v>
      </c>
      <c r="L998" s="134">
        <v>8.8707597744993016</v>
      </c>
    </row>
    <row r="999" spans="1:12" customFormat="1" x14ac:dyDescent="0.25">
      <c r="A999" s="88">
        <v>996</v>
      </c>
      <c r="B999" s="88">
        <v>70</v>
      </c>
      <c r="C999" s="88"/>
      <c r="D999" s="88"/>
      <c r="E999" s="134">
        <v>6</v>
      </c>
      <c r="F999" s="134">
        <v>1355.1981786213801</v>
      </c>
      <c r="G999" s="134">
        <v>89.202165703552396</v>
      </c>
      <c r="H999" s="134">
        <v>0</v>
      </c>
      <c r="I999" s="134">
        <v>-6.7199315199413396</v>
      </c>
      <c r="J999" s="134">
        <v>0.69974268138535167</v>
      </c>
      <c r="K999" s="134">
        <v>2.2062886744080141</v>
      </c>
      <c r="L999" s="134">
        <v>8.1659207976394956</v>
      </c>
    </row>
    <row r="1000" spans="1:12" customFormat="1" x14ac:dyDescent="0.25">
      <c r="A1000" s="88">
        <v>997</v>
      </c>
      <c r="B1000" s="88">
        <v>70</v>
      </c>
      <c r="C1000" s="88"/>
      <c r="D1000" s="88"/>
      <c r="E1000" s="134">
        <v>6</v>
      </c>
      <c r="F1000" s="134">
        <v>1355.1981786213801</v>
      </c>
      <c r="G1000" s="134">
        <v>89.203806360739804</v>
      </c>
      <c r="H1000" s="134">
        <v>0</v>
      </c>
      <c r="I1000" s="134">
        <v>-6.7199315199413396</v>
      </c>
      <c r="J1000" s="134">
        <v>0.82976025984262292</v>
      </c>
      <c r="K1000" s="134">
        <v>2.61623409928379</v>
      </c>
      <c r="L1000" s="134">
        <v>10.792158810211999</v>
      </c>
    </row>
    <row r="1001" spans="1:12" customFormat="1" x14ac:dyDescent="0.25">
      <c r="A1001" s="88">
        <v>998</v>
      </c>
      <c r="B1001" s="88">
        <v>70</v>
      </c>
      <c r="C1001" s="88"/>
      <c r="D1001" s="88"/>
      <c r="E1001" s="134">
        <v>6</v>
      </c>
      <c r="F1001" s="134">
        <v>1355.1981786213801</v>
      </c>
      <c r="G1001" s="134">
        <v>89.205961224283797</v>
      </c>
      <c r="H1001" s="134">
        <v>0</v>
      </c>
      <c r="I1001" s="134">
        <v>-6.7199315199413396</v>
      </c>
      <c r="J1001" s="134">
        <v>0.37891827259599969</v>
      </c>
      <c r="K1001" s="134">
        <v>1.1947293134951871</v>
      </c>
      <c r="L1001" s="134">
        <v>1.584654401196756</v>
      </c>
    </row>
    <row r="1002" spans="1:12" customFormat="1" x14ac:dyDescent="0.25">
      <c r="A1002" s="88">
        <v>999</v>
      </c>
      <c r="B1002" s="88">
        <v>69</v>
      </c>
      <c r="C1002" s="88"/>
      <c r="D1002" s="88"/>
      <c r="E1002" s="134">
        <v>6</v>
      </c>
      <c r="F1002" s="134">
        <v>1335.83820464108</v>
      </c>
      <c r="G1002" s="134">
        <v>89.211409212271604</v>
      </c>
      <c r="H1002" s="134">
        <v>0</v>
      </c>
      <c r="I1002" s="134">
        <v>-6.7199315199413396</v>
      </c>
      <c r="J1002" s="134">
        <v>0.71513082914974413</v>
      </c>
      <c r="K1002" s="134">
        <v>2.2548075043091429</v>
      </c>
      <c r="L1002" s="134">
        <v>8.5651979951972237</v>
      </c>
    </row>
    <row r="1003" spans="1:12" customFormat="1" x14ac:dyDescent="0.25">
      <c r="A1003" s="88">
        <v>1000</v>
      </c>
      <c r="B1003" s="88">
        <v>70</v>
      </c>
      <c r="C1003" s="88"/>
      <c r="D1003" s="88"/>
      <c r="E1003" s="134">
        <v>6</v>
      </c>
      <c r="F1003" s="134">
        <v>1355.1981786213801</v>
      </c>
      <c r="G1003" s="134">
        <v>89.212451298365394</v>
      </c>
      <c r="H1003" s="134">
        <v>0</v>
      </c>
      <c r="I1003" s="134">
        <v>-6.7199315199413396</v>
      </c>
      <c r="J1003" s="134">
        <v>1.0924121713459241</v>
      </c>
      <c r="K1003" s="134">
        <v>3.4443755762536981</v>
      </c>
      <c r="L1003" s="134">
        <v>16.025543259430581</v>
      </c>
    </row>
    <row r="1004" spans="1:12" customFormat="1" x14ac:dyDescent="0.25">
      <c r="A1004" s="88">
        <v>1001</v>
      </c>
      <c r="B1004" s="88">
        <v>70</v>
      </c>
      <c r="C1004" s="88"/>
      <c r="D1004" s="88"/>
      <c r="E1004" s="134">
        <v>6</v>
      </c>
      <c r="F1004" s="134">
        <v>1355.1981786213801</v>
      </c>
      <c r="G1004" s="134">
        <v>89.215112371905406</v>
      </c>
      <c r="H1004" s="134">
        <v>0</v>
      </c>
      <c r="I1004" s="134">
        <v>-6.7199315199413396</v>
      </c>
      <c r="J1004" s="134">
        <v>0.69821989440813303</v>
      </c>
      <c r="K1004" s="134">
        <v>2.2014873270688429</v>
      </c>
      <c r="L1004" s="134">
        <v>8.1350221362374686</v>
      </c>
    </row>
    <row r="1005" spans="1:12" customFormat="1" x14ac:dyDescent="0.25">
      <c r="A1005" s="88">
        <v>1002</v>
      </c>
      <c r="B1005" s="88">
        <v>70</v>
      </c>
      <c r="C1005" s="88"/>
      <c r="D1005" s="88"/>
      <c r="E1005" s="134">
        <v>6</v>
      </c>
      <c r="F1005" s="134">
        <v>1355.1981786213801</v>
      </c>
      <c r="G1005" s="134">
        <v>89.2181876723551</v>
      </c>
      <c r="H1005" s="134">
        <v>0</v>
      </c>
      <c r="I1005" s="134">
        <v>-6.7199315199413396</v>
      </c>
      <c r="J1005" s="134">
        <v>0.4831430450287284</v>
      </c>
      <c r="K1005" s="134">
        <v>1.523350020975581</v>
      </c>
      <c r="L1005" s="134">
        <v>3.738429047713649</v>
      </c>
    </row>
    <row r="1006" spans="1:12" customFormat="1" x14ac:dyDescent="0.25">
      <c r="A1006" s="88">
        <v>1003</v>
      </c>
      <c r="B1006" s="88">
        <v>69</v>
      </c>
      <c r="C1006" s="88"/>
      <c r="D1006" s="88"/>
      <c r="E1006" s="134">
        <v>6</v>
      </c>
      <c r="F1006" s="134">
        <v>1335.83820464108</v>
      </c>
      <c r="G1006" s="134">
        <v>89.224814576504201</v>
      </c>
      <c r="H1006" s="134">
        <v>0</v>
      </c>
      <c r="I1006" s="134">
        <v>-6.7199315199413396</v>
      </c>
      <c r="J1006" s="134">
        <v>0.34321527614363317</v>
      </c>
      <c r="K1006" s="134">
        <v>1.082157765680875</v>
      </c>
      <c r="L1006" s="134">
        <v>0.94502993452501016</v>
      </c>
    </row>
    <row r="1007" spans="1:12" customFormat="1" x14ac:dyDescent="0.25">
      <c r="A1007" s="88">
        <v>1004</v>
      </c>
      <c r="B1007" s="88">
        <v>69</v>
      </c>
      <c r="C1007" s="88"/>
      <c r="D1007" s="88"/>
      <c r="E1007" s="134">
        <v>6</v>
      </c>
      <c r="F1007" s="134">
        <v>1335.83820464108</v>
      </c>
      <c r="G1007" s="134">
        <v>89.229266040000198</v>
      </c>
      <c r="H1007" s="134">
        <v>0</v>
      </c>
      <c r="I1007" s="134">
        <v>-6.7199315199413396</v>
      </c>
      <c r="J1007" s="134">
        <v>1.168006801511619</v>
      </c>
      <c r="K1007" s="134">
        <v>3.6827254451661351</v>
      </c>
      <c r="L1007" s="134">
        <v>17.579810716638988</v>
      </c>
    </row>
    <row r="1008" spans="1:12" customFormat="1" x14ac:dyDescent="0.25">
      <c r="A1008" s="88">
        <v>1005</v>
      </c>
      <c r="B1008" s="88">
        <v>70</v>
      </c>
      <c r="C1008" s="88"/>
      <c r="D1008" s="88"/>
      <c r="E1008" s="134">
        <v>6</v>
      </c>
      <c r="F1008" s="134">
        <v>1355.1981786213801</v>
      </c>
      <c r="G1008" s="134">
        <v>89.2315714069926</v>
      </c>
      <c r="H1008" s="134">
        <v>0</v>
      </c>
      <c r="I1008" s="134">
        <v>-6.7199315199413396</v>
      </c>
      <c r="J1008" s="134">
        <v>0.72628384233781407</v>
      </c>
      <c r="K1008" s="134">
        <v>2.2899729548911281</v>
      </c>
      <c r="L1008" s="134">
        <v>8.7039442389601973</v>
      </c>
    </row>
    <row r="1009" spans="1:12" customFormat="1" x14ac:dyDescent="0.25">
      <c r="A1009" s="88">
        <v>1006</v>
      </c>
      <c r="B1009" s="88">
        <v>69</v>
      </c>
      <c r="C1009" s="88"/>
      <c r="D1009" s="88"/>
      <c r="E1009" s="134">
        <v>6</v>
      </c>
      <c r="F1009" s="134">
        <v>1335.83820464108</v>
      </c>
      <c r="G1009" s="134">
        <v>89.238198311141701</v>
      </c>
      <c r="H1009" s="134">
        <v>0</v>
      </c>
      <c r="I1009" s="134">
        <v>-6.7199315199413396</v>
      </c>
      <c r="J1009" s="134">
        <v>0.30087075830319088</v>
      </c>
      <c r="K1009" s="134">
        <v>0.94864550092996103</v>
      </c>
      <c r="L1009" s="134">
        <v>6.5019743522400086E-2</v>
      </c>
    </row>
    <row r="1010" spans="1:12" customFormat="1" x14ac:dyDescent="0.25">
      <c r="A1010" s="88">
        <v>1007</v>
      </c>
      <c r="B1010" s="88">
        <v>69</v>
      </c>
      <c r="C1010" s="88"/>
      <c r="D1010" s="88"/>
      <c r="E1010" s="134">
        <v>6</v>
      </c>
      <c r="F1010" s="134">
        <v>1335.83820464108</v>
      </c>
      <c r="G1010" s="134">
        <v>89.242649774637698</v>
      </c>
      <c r="H1010" s="134">
        <v>0</v>
      </c>
      <c r="I1010" s="134">
        <v>-6.7199315199413396</v>
      </c>
      <c r="J1010" s="134">
        <v>1.110272266977236</v>
      </c>
      <c r="K1010" s="134">
        <v>3.5006884577792259</v>
      </c>
      <c r="L1010" s="134">
        <v>16.446735257336769</v>
      </c>
    </row>
    <row r="1011" spans="1:12" customFormat="1" x14ac:dyDescent="0.25">
      <c r="A1011" s="88">
        <v>1008</v>
      </c>
      <c r="B1011" s="88">
        <v>70</v>
      </c>
      <c r="C1011" s="88"/>
      <c r="D1011" s="88"/>
      <c r="E1011" s="134">
        <v>6</v>
      </c>
      <c r="F1011" s="134">
        <v>1355.1981786213801</v>
      </c>
      <c r="G1011" s="134">
        <v>89.244955141630101</v>
      </c>
      <c r="H1011" s="134">
        <v>0</v>
      </c>
      <c r="I1011" s="134">
        <v>-6.7199315199413396</v>
      </c>
      <c r="J1011" s="134">
        <v>1.002285359310729</v>
      </c>
      <c r="K1011" s="134">
        <v>3.160205737906729</v>
      </c>
      <c r="L1011" s="134">
        <v>14.240598190008569</v>
      </c>
    </row>
    <row r="1012" spans="1:12" customFormat="1" x14ac:dyDescent="0.25">
      <c r="A1012" s="88">
        <v>1009</v>
      </c>
      <c r="B1012" s="88">
        <v>70</v>
      </c>
      <c r="C1012" s="88"/>
      <c r="D1012" s="88"/>
      <c r="E1012" s="134">
        <v>6</v>
      </c>
      <c r="F1012" s="134">
        <v>1355.1981786213801</v>
      </c>
      <c r="G1012" s="134">
        <v>89.247616215170098</v>
      </c>
      <c r="H1012" s="134">
        <v>0</v>
      </c>
      <c r="I1012" s="134">
        <v>-6.7199315199413396</v>
      </c>
      <c r="J1012" s="134">
        <v>0.65400687713792405</v>
      </c>
      <c r="K1012" s="134">
        <v>2.062083683615874</v>
      </c>
      <c r="L1012" s="134">
        <v>7.2364912378613671</v>
      </c>
    </row>
    <row r="1013" spans="1:12" customFormat="1" x14ac:dyDescent="0.25">
      <c r="A1013" s="88">
        <v>1010</v>
      </c>
      <c r="B1013" s="88">
        <v>70</v>
      </c>
      <c r="C1013" s="88"/>
      <c r="D1013" s="88"/>
      <c r="E1013" s="134">
        <v>6</v>
      </c>
      <c r="F1013" s="134">
        <v>1355.1981786213801</v>
      </c>
      <c r="G1013" s="134">
        <v>89.2499215821625</v>
      </c>
      <c r="H1013" s="134">
        <v>0</v>
      </c>
      <c r="I1013" s="134">
        <v>-6.7199315199413396</v>
      </c>
      <c r="J1013" s="134">
        <v>0.74459093724738978</v>
      </c>
      <c r="K1013" s="134">
        <v>2.3476952251410199</v>
      </c>
      <c r="L1013" s="134">
        <v>9.0744798180736979</v>
      </c>
    </row>
    <row r="1014" spans="1:12" customFormat="1" x14ac:dyDescent="0.25">
      <c r="A1014" s="88">
        <v>1011</v>
      </c>
      <c r="B1014" s="88">
        <v>70</v>
      </c>
      <c r="C1014" s="88"/>
      <c r="D1014" s="88"/>
      <c r="E1014" s="134">
        <v>6</v>
      </c>
      <c r="F1014" s="134">
        <v>1355.1981786213801</v>
      </c>
      <c r="G1014" s="134">
        <v>89.252226949154803</v>
      </c>
      <c r="H1014" s="134">
        <v>0</v>
      </c>
      <c r="I1014" s="134">
        <v>-6.7199315199413396</v>
      </c>
      <c r="J1014" s="134">
        <v>0.72712988153711855</v>
      </c>
      <c r="K1014" s="134">
        <v>2.2926405164865349</v>
      </c>
      <c r="L1014" s="134">
        <v>8.7210783768649183</v>
      </c>
    </row>
    <row r="1015" spans="1:12" customFormat="1" x14ac:dyDescent="0.25">
      <c r="A1015" s="88">
        <v>1012</v>
      </c>
      <c r="B1015" s="88">
        <v>70</v>
      </c>
      <c r="C1015" s="88"/>
      <c r="D1015" s="88"/>
      <c r="E1015" s="134">
        <v>6</v>
      </c>
      <c r="F1015" s="134">
        <v>1355.1981786213801</v>
      </c>
      <c r="G1015" s="134">
        <v>89.254532316147106</v>
      </c>
      <c r="H1015" s="134">
        <v>0</v>
      </c>
      <c r="I1015" s="134">
        <v>-6.7199315199413396</v>
      </c>
      <c r="J1015" s="134">
        <v>0.70592562226258349</v>
      </c>
      <c r="K1015" s="134">
        <v>2.2257834869939259</v>
      </c>
      <c r="L1015" s="134">
        <v>8.2913447650741343</v>
      </c>
    </row>
    <row r="1016" spans="1:12" customFormat="1" x14ac:dyDescent="0.25">
      <c r="A1016" s="88">
        <v>1013</v>
      </c>
      <c r="B1016" s="88">
        <v>70</v>
      </c>
      <c r="C1016" s="88"/>
      <c r="D1016" s="88"/>
      <c r="E1016" s="134">
        <v>6</v>
      </c>
      <c r="F1016" s="134">
        <v>1355.1981786213801</v>
      </c>
      <c r="G1016" s="134">
        <v>89.256837683139494</v>
      </c>
      <c r="H1016" s="134">
        <v>0</v>
      </c>
      <c r="I1016" s="134">
        <v>-6.7199315199413396</v>
      </c>
      <c r="J1016" s="134">
        <v>0.80820184689117491</v>
      </c>
      <c r="K1016" s="134">
        <v>2.5482604232478741</v>
      </c>
      <c r="L1016" s="134">
        <v>10.358329423420299</v>
      </c>
    </row>
    <row r="1017" spans="1:12" customFormat="1" x14ac:dyDescent="0.25">
      <c r="A1017" s="88">
        <v>1014</v>
      </c>
      <c r="B1017" s="88">
        <v>70</v>
      </c>
      <c r="C1017" s="88"/>
      <c r="D1017" s="88"/>
      <c r="E1017" s="134">
        <v>6</v>
      </c>
      <c r="F1017" s="134">
        <v>1355.1981786213801</v>
      </c>
      <c r="G1017" s="134">
        <v>89.259657256488296</v>
      </c>
      <c r="H1017" s="134">
        <v>0</v>
      </c>
      <c r="I1017" s="134">
        <v>-6.7199315199413396</v>
      </c>
      <c r="J1017" s="134">
        <v>0.42384992388087939</v>
      </c>
      <c r="K1017" s="134">
        <v>1.336398809996413</v>
      </c>
      <c r="L1017" s="134">
        <v>2.515012436220835</v>
      </c>
    </row>
    <row r="1018" spans="1:12" customFormat="1" x14ac:dyDescent="0.25">
      <c r="A1018" s="88">
        <v>1015</v>
      </c>
      <c r="B1018" s="88">
        <v>69</v>
      </c>
      <c r="C1018" s="88"/>
      <c r="D1018" s="88"/>
      <c r="E1018" s="134">
        <v>6</v>
      </c>
      <c r="F1018" s="134">
        <v>1335.83820464108</v>
      </c>
      <c r="G1018" s="134">
        <v>89.266284160637497</v>
      </c>
      <c r="H1018" s="134">
        <v>0</v>
      </c>
      <c r="I1018" s="134">
        <v>-6.7199315199413396</v>
      </c>
      <c r="J1018" s="134">
        <v>0.4370924109472682</v>
      </c>
      <c r="K1018" s="134">
        <v>1.378152371716737</v>
      </c>
      <c r="L1018" s="134">
        <v>2.8869484668689971</v>
      </c>
    </row>
    <row r="1019" spans="1:12" customFormat="1" x14ac:dyDescent="0.25">
      <c r="A1019" s="88">
        <v>1016</v>
      </c>
      <c r="B1019" s="88">
        <v>69</v>
      </c>
      <c r="C1019" s="88"/>
      <c r="D1019" s="88"/>
      <c r="E1019" s="134">
        <v>6</v>
      </c>
      <c r="F1019" s="134">
        <v>1335.83820464108</v>
      </c>
      <c r="G1019" s="134">
        <v>89.272396858430099</v>
      </c>
      <c r="H1019" s="134">
        <v>0</v>
      </c>
      <c r="I1019" s="134">
        <v>-6.7199315199413396</v>
      </c>
      <c r="J1019" s="134">
        <v>0.70924270647159915</v>
      </c>
      <c r="K1019" s="134">
        <v>2.236242253504952</v>
      </c>
      <c r="L1019" s="134">
        <v>8.4460816791483264</v>
      </c>
    </row>
    <row r="1020" spans="1:12" customFormat="1" x14ac:dyDescent="0.25">
      <c r="A1020" s="88">
        <v>1017</v>
      </c>
      <c r="B1020" s="88">
        <v>69</v>
      </c>
      <c r="C1020" s="88"/>
      <c r="D1020" s="88"/>
      <c r="E1020" s="134">
        <v>6</v>
      </c>
      <c r="F1020" s="134">
        <v>1335.83820464108</v>
      </c>
      <c r="G1020" s="134">
        <v>89.278111602824694</v>
      </c>
      <c r="H1020" s="134">
        <v>0</v>
      </c>
      <c r="I1020" s="134">
        <v>-6.7199315199413396</v>
      </c>
      <c r="J1020" s="134">
        <v>0.98663879280736866</v>
      </c>
      <c r="K1020" s="134">
        <v>3.110872113721634</v>
      </c>
      <c r="L1020" s="134">
        <v>14.00448372142897</v>
      </c>
    </row>
    <row r="1021" spans="1:12" customFormat="1" x14ac:dyDescent="0.25">
      <c r="A1021" s="88">
        <v>1018</v>
      </c>
      <c r="B1021" s="88">
        <v>70</v>
      </c>
      <c r="C1021" s="88"/>
      <c r="D1021" s="88"/>
      <c r="E1021" s="134">
        <v>6</v>
      </c>
      <c r="F1021" s="134">
        <v>1355.1981786213801</v>
      </c>
      <c r="G1021" s="134">
        <v>89.280416969817097</v>
      </c>
      <c r="H1021" s="134">
        <v>0</v>
      </c>
      <c r="I1021" s="134">
        <v>-6.7199315199413396</v>
      </c>
      <c r="J1021" s="134">
        <v>1.0353035718877479</v>
      </c>
      <c r="K1021" s="134">
        <v>3.2643121621620712</v>
      </c>
      <c r="L1021" s="134">
        <v>14.89583328494542</v>
      </c>
    </row>
    <row r="1022" spans="1:12" customFormat="1" x14ac:dyDescent="0.25">
      <c r="A1022" s="88">
        <v>1019</v>
      </c>
      <c r="B1022" s="88">
        <v>70</v>
      </c>
      <c r="C1022" s="88"/>
      <c r="D1022" s="88"/>
      <c r="E1022" s="134">
        <v>6</v>
      </c>
      <c r="F1022" s="134">
        <v>1355.1981786213801</v>
      </c>
      <c r="G1022" s="134">
        <v>89.283078043357094</v>
      </c>
      <c r="H1022" s="134">
        <v>0</v>
      </c>
      <c r="I1022" s="134">
        <v>-6.7199315199413396</v>
      </c>
      <c r="J1022" s="134">
        <v>0.64446442225421408</v>
      </c>
      <c r="K1022" s="134">
        <v>2.0319963233675371</v>
      </c>
      <c r="L1022" s="134">
        <v>7.0422042974856716</v>
      </c>
    </row>
    <row r="1023" spans="1:12" customFormat="1" x14ac:dyDescent="0.25">
      <c r="A1023" s="88">
        <v>1020</v>
      </c>
      <c r="B1023" s="88">
        <v>70</v>
      </c>
      <c r="C1023" s="88"/>
      <c r="D1023" s="88"/>
      <c r="E1023" s="134">
        <v>6</v>
      </c>
      <c r="F1023" s="134">
        <v>1355.1981786213801</v>
      </c>
      <c r="G1023" s="134">
        <v>89.285383410349496</v>
      </c>
      <c r="H1023" s="134">
        <v>0</v>
      </c>
      <c r="I1023" s="134">
        <v>-6.7199315199413396</v>
      </c>
      <c r="J1023" s="134">
        <v>0.74809763470107993</v>
      </c>
      <c r="K1023" s="134">
        <v>2.3587518422125049</v>
      </c>
      <c r="L1023" s="134">
        <v>9.1454020075710076</v>
      </c>
    </row>
    <row r="1024" spans="1:12" customFormat="1" x14ac:dyDescent="0.25">
      <c r="A1024" s="88">
        <v>1021</v>
      </c>
      <c r="B1024" s="88">
        <v>70</v>
      </c>
      <c r="C1024" s="88"/>
      <c r="D1024" s="88"/>
      <c r="E1024" s="134">
        <v>6</v>
      </c>
      <c r="F1024" s="134">
        <v>1355.1981786213801</v>
      </c>
      <c r="G1024" s="134">
        <v>89.287688777341799</v>
      </c>
      <c r="H1024" s="134">
        <v>0</v>
      </c>
      <c r="I1024" s="134">
        <v>-6.7199315199413396</v>
      </c>
      <c r="J1024" s="134">
        <v>0.72020099698980378</v>
      </c>
      <c r="K1024" s="134">
        <v>2.2707937435088512</v>
      </c>
      <c r="L1024" s="134">
        <v>8.5807239596850149</v>
      </c>
    </row>
    <row r="1025" spans="1:12" customFormat="1" x14ac:dyDescent="0.25">
      <c r="A1025" s="88">
        <v>1022</v>
      </c>
      <c r="B1025" s="88">
        <v>70</v>
      </c>
      <c r="C1025" s="88"/>
      <c r="D1025" s="88"/>
      <c r="E1025" s="134">
        <v>6</v>
      </c>
      <c r="F1025" s="134">
        <v>1355.1981786213801</v>
      </c>
      <c r="G1025" s="134">
        <v>89.289994144334102</v>
      </c>
      <c r="H1025" s="134">
        <v>0</v>
      </c>
      <c r="I1025" s="134">
        <v>-6.7199315199413396</v>
      </c>
      <c r="J1025" s="134">
        <v>0.72761579414390321</v>
      </c>
      <c r="K1025" s="134">
        <v>2.2941725989357269</v>
      </c>
      <c r="L1025" s="134">
        <v>8.7309187148023639</v>
      </c>
    </row>
    <row r="1026" spans="1:12" customFormat="1" x14ac:dyDescent="0.25">
      <c r="A1026" s="88">
        <v>1023</v>
      </c>
      <c r="B1026" s="88">
        <v>70</v>
      </c>
      <c r="C1026" s="88"/>
      <c r="D1026" s="88"/>
      <c r="E1026" s="134">
        <v>6</v>
      </c>
      <c r="F1026" s="134">
        <v>1355.1981786213801</v>
      </c>
      <c r="G1026" s="134">
        <v>89.292299511326505</v>
      </c>
      <c r="H1026" s="134">
        <v>0</v>
      </c>
      <c r="I1026" s="134">
        <v>-6.7199315199413396</v>
      </c>
      <c r="J1026" s="134">
        <v>0.72557047679123299</v>
      </c>
      <c r="K1026" s="134">
        <v>2.287723713322757</v>
      </c>
      <c r="L1026" s="134">
        <v>8.6894962556804156</v>
      </c>
    </row>
    <row r="1027" spans="1:12" customFormat="1" x14ac:dyDescent="0.25">
      <c r="A1027" s="88">
        <v>1024</v>
      </c>
      <c r="B1027" s="88">
        <v>70</v>
      </c>
      <c r="C1027" s="88"/>
      <c r="D1027" s="88"/>
      <c r="E1027" s="134">
        <v>6</v>
      </c>
      <c r="F1027" s="134">
        <v>1355.1981786213801</v>
      </c>
      <c r="G1027" s="134">
        <v>89.294604878318793</v>
      </c>
      <c r="H1027" s="134">
        <v>0</v>
      </c>
      <c r="I1027" s="134">
        <v>-6.7199315199413396</v>
      </c>
      <c r="J1027" s="134">
        <v>0.72607293242360937</v>
      </c>
      <c r="K1027" s="134">
        <v>2.28930795593164</v>
      </c>
      <c r="L1027" s="134">
        <v>8.6996726979647825</v>
      </c>
    </row>
    <row r="1028" spans="1:12" customFormat="1" x14ac:dyDescent="0.25">
      <c r="A1028" s="88">
        <v>1025</v>
      </c>
      <c r="B1028" s="88">
        <v>70</v>
      </c>
      <c r="C1028" s="88"/>
      <c r="D1028" s="88"/>
      <c r="E1028" s="134">
        <v>6</v>
      </c>
      <c r="F1028" s="134">
        <v>1355.1981786213801</v>
      </c>
      <c r="G1028" s="134">
        <v>89.296910245311196</v>
      </c>
      <c r="H1028" s="134">
        <v>0</v>
      </c>
      <c r="I1028" s="134">
        <v>-6.7199315199413396</v>
      </c>
      <c r="J1028" s="134">
        <v>0.72584586466862722</v>
      </c>
      <c r="K1028" s="134">
        <v>2.2885920113001821</v>
      </c>
      <c r="L1028" s="134">
        <v>8.6950738441834492</v>
      </c>
    </row>
    <row r="1029" spans="1:12" customFormat="1" x14ac:dyDescent="0.25">
      <c r="A1029" s="88">
        <v>1026</v>
      </c>
      <c r="B1029" s="88">
        <v>70</v>
      </c>
      <c r="C1029" s="88"/>
      <c r="D1029" s="88"/>
      <c r="E1029" s="134">
        <v>6</v>
      </c>
      <c r="F1029" s="134">
        <v>1355.1981786213801</v>
      </c>
      <c r="G1029" s="134">
        <v>89.299215612303499</v>
      </c>
      <c r="H1029" s="134">
        <v>0</v>
      </c>
      <c r="I1029" s="134">
        <v>-6.7199315199413396</v>
      </c>
      <c r="J1029" s="134">
        <v>0.72598937454139789</v>
      </c>
      <c r="K1029" s="134">
        <v>2.289044497929027</v>
      </c>
      <c r="L1029" s="134">
        <v>8.697980389943675</v>
      </c>
    </row>
    <row r="1030" spans="1:12" customFormat="1" x14ac:dyDescent="0.25">
      <c r="A1030" s="88">
        <v>1027</v>
      </c>
      <c r="B1030" s="88">
        <v>70</v>
      </c>
      <c r="C1030" s="88"/>
      <c r="D1030" s="88"/>
      <c r="E1030" s="134">
        <v>6</v>
      </c>
      <c r="F1030" s="134">
        <v>1355.1981786213801</v>
      </c>
      <c r="G1030" s="134">
        <v>89.301520979295901</v>
      </c>
      <c r="H1030" s="134">
        <v>0</v>
      </c>
      <c r="I1030" s="134">
        <v>-6.7199315199413396</v>
      </c>
      <c r="J1030" s="134">
        <v>0.72538026619987306</v>
      </c>
      <c r="K1030" s="134">
        <v>2.2871239793282001</v>
      </c>
      <c r="L1030" s="134">
        <v>8.6856437497846848</v>
      </c>
    </row>
    <row r="1031" spans="1:12" customFormat="1" x14ac:dyDescent="0.25">
      <c r="A1031" s="88">
        <v>1028</v>
      </c>
      <c r="B1031" s="88">
        <v>70</v>
      </c>
      <c r="C1031" s="88"/>
      <c r="D1031" s="88"/>
      <c r="E1031" s="134">
        <v>6</v>
      </c>
      <c r="F1031" s="134">
        <v>1355.1981786213801</v>
      </c>
      <c r="G1031" s="134">
        <v>89.303826346288204</v>
      </c>
      <c r="H1031" s="134">
        <v>0</v>
      </c>
      <c r="I1031" s="134">
        <v>-6.7199315199413396</v>
      </c>
      <c r="J1031" s="134">
        <v>0.72741130376009999</v>
      </c>
      <c r="K1031" s="134">
        <v>2.293527840755595</v>
      </c>
      <c r="L1031" s="134">
        <v>8.726777568954077</v>
      </c>
    </row>
    <row r="1032" spans="1:12" customFormat="1" x14ac:dyDescent="0.25">
      <c r="A1032" s="88">
        <v>1029</v>
      </c>
      <c r="B1032" s="88">
        <v>70</v>
      </c>
      <c r="C1032" s="88"/>
      <c r="D1032" s="88"/>
      <c r="E1032" s="134">
        <v>6</v>
      </c>
      <c r="F1032" s="134">
        <v>1355.1981786213801</v>
      </c>
      <c r="G1032" s="134">
        <v>89.306131713280607</v>
      </c>
      <c r="H1032" s="134">
        <v>0</v>
      </c>
      <c r="I1032" s="134">
        <v>-6.7199315199413396</v>
      </c>
      <c r="J1032" s="134">
        <v>0.71963598346842172</v>
      </c>
      <c r="K1032" s="134">
        <v>2.2690122558759338</v>
      </c>
      <c r="L1032" s="134">
        <v>8.5692758529615194</v>
      </c>
    </row>
    <row r="1033" spans="1:12" customFormat="1" x14ac:dyDescent="0.25">
      <c r="A1033" s="88">
        <v>1030</v>
      </c>
      <c r="B1033" s="88">
        <v>70</v>
      </c>
      <c r="C1033" s="88"/>
      <c r="D1033" s="88"/>
      <c r="E1033" s="134">
        <v>6</v>
      </c>
      <c r="F1033" s="134">
        <v>1355.1981786213801</v>
      </c>
      <c r="G1033" s="134">
        <v>89.308437080272896</v>
      </c>
      <c r="H1033" s="134">
        <v>0</v>
      </c>
      <c r="I1033" s="134">
        <v>-6.7199315199413396</v>
      </c>
      <c r="J1033" s="134">
        <v>0.74846589278232623</v>
      </c>
      <c r="K1033" s="134">
        <v>2.3599129599426751</v>
      </c>
      <c r="L1033" s="134">
        <v>9.152848951299843</v>
      </c>
    </row>
    <row r="1034" spans="1:12" customFormat="1" x14ac:dyDescent="0.25">
      <c r="A1034" s="88">
        <v>1031</v>
      </c>
      <c r="B1034" s="88">
        <v>70</v>
      </c>
      <c r="C1034" s="88"/>
      <c r="D1034" s="88"/>
      <c r="E1034" s="134">
        <v>6</v>
      </c>
      <c r="F1034" s="134">
        <v>1355.1981786213801</v>
      </c>
      <c r="G1034" s="134">
        <v>89.311098153813006</v>
      </c>
      <c r="H1034" s="134">
        <v>0</v>
      </c>
      <c r="I1034" s="134">
        <v>-6.7199315199413396</v>
      </c>
      <c r="J1034" s="134">
        <v>0.64095707047314787</v>
      </c>
      <c r="K1034" s="134">
        <v>2.0209376432018349</v>
      </c>
      <c r="L1034" s="134">
        <v>6.9707617451590416</v>
      </c>
    </row>
    <row r="1035" spans="1:12" customFormat="1" x14ac:dyDescent="0.25">
      <c r="A1035" s="88">
        <v>1032</v>
      </c>
      <c r="B1035" s="88">
        <v>70</v>
      </c>
      <c r="C1035" s="88"/>
      <c r="D1035" s="88"/>
      <c r="E1035" s="134">
        <v>6</v>
      </c>
      <c r="F1035" s="134">
        <v>1355.1981786213801</v>
      </c>
      <c r="G1035" s="134">
        <v>89.313403520805295</v>
      </c>
      <c r="H1035" s="134">
        <v>0</v>
      </c>
      <c r="I1035" s="134">
        <v>-6.7199315199413396</v>
      </c>
      <c r="J1035" s="134">
        <v>1.0461367156988799</v>
      </c>
      <c r="K1035" s="134">
        <v>3.2984690645985681</v>
      </c>
      <c r="L1035" s="134">
        <v>15.11048190992928</v>
      </c>
    </row>
    <row r="1036" spans="1:12" customFormat="1" x14ac:dyDescent="0.25">
      <c r="A1036" s="88">
        <v>1033</v>
      </c>
      <c r="B1036" s="88">
        <v>71</v>
      </c>
      <c r="C1036" s="88"/>
      <c r="D1036" s="88"/>
      <c r="E1036" s="134">
        <v>6</v>
      </c>
      <c r="F1036" s="134">
        <v>1374.5581526016899</v>
      </c>
      <c r="G1036" s="134">
        <v>89.315608255807405</v>
      </c>
      <c r="H1036" s="134">
        <v>0</v>
      </c>
      <c r="I1036" s="134">
        <v>-6.7199315199413396</v>
      </c>
      <c r="J1036" s="134">
        <v>0.98469376356214411</v>
      </c>
      <c r="K1036" s="134">
        <v>3.1047394365114398</v>
      </c>
      <c r="L1036" s="134">
        <v>13.813786741199319</v>
      </c>
    </row>
    <row r="1037" spans="1:12" customFormat="1" x14ac:dyDescent="0.25">
      <c r="A1037" s="88">
        <v>1034</v>
      </c>
      <c r="B1037" s="88">
        <v>71</v>
      </c>
      <c r="C1037" s="88"/>
      <c r="D1037" s="88"/>
      <c r="E1037" s="134">
        <v>6</v>
      </c>
      <c r="F1037" s="134">
        <v>1374.5581526016899</v>
      </c>
      <c r="G1037" s="134">
        <v>89.3178129908095</v>
      </c>
      <c r="H1037" s="134">
        <v>0</v>
      </c>
      <c r="I1037" s="134">
        <v>-6.7199315199413396</v>
      </c>
      <c r="J1037" s="134">
        <v>0.90204512697750927</v>
      </c>
      <c r="K1037" s="134">
        <v>2.8441482853600868</v>
      </c>
      <c r="L1037" s="134">
        <v>12.161173019219049</v>
      </c>
    </row>
    <row r="1038" spans="1:12" customFormat="1" x14ac:dyDescent="0.25">
      <c r="A1038" s="88">
        <v>1035</v>
      </c>
      <c r="B1038" s="88">
        <v>72</v>
      </c>
      <c r="C1038" s="88"/>
      <c r="D1038" s="88"/>
      <c r="E1038" s="134">
        <v>6</v>
      </c>
      <c r="F1038" s="134">
        <v>1393.91812658199</v>
      </c>
      <c r="G1038" s="134">
        <v>89.319046563445795</v>
      </c>
      <c r="H1038" s="134">
        <v>0</v>
      </c>
      <c r="I1038" s="134">
        <v>-6.7199315199413396</v>
      </c>
      <c r="J1038" s="134">
        <v>1.345119694497555</v>
      </c>
      <c r="K1038" s="134">
        <v>4.2411623967507914</v>
      </c>
      <c r="L1038" s="134">
        <v>20.849249578439348</v>
      </c>
    </row>
    <row r="1039" spans="1:12" customFormat="1" x14ac:dyDescent="0.25">
      <c r="A1039" s="88">
        <v>1036</v>
      </c>
      <c r="B1039" s="88">
        <v>73</v>
      </c>
      <c r="C1039" s="88"/>
      <c r="D1039" s="88"/>
      <c r="E1039" s="134">
        <v>6</v>
      </c>
      <c r="F1039" s="134">
        <v>1413.2781005623001</v>
      </c>
      <c r="G1039" s="134">
        <v>89.303548064249895</v>
      </c>
      <c r="H1039" s="134">
        <v>0</v>
      </c>
      <c r="I1039" s="134">
        <v>-6.7199315199413396</v>
      </c>
      <c r="J1039" s="134">
        <v>1.2544336513351551</v>
      </c>
      <c r="K1039" s="134">
        <v>3.9552293026597432</v>
      </c>
      <c r="L1039" s="134">
        <v>19.006964576014539</v>
      </c>
    </row>
    <row r="1040" spans="1:12" customFormat="1" x14ac:dyDescent="0.25">
      <c r="A1040" s="88">
        <v>1037</v>
      </c>
      <c r="B1040" s="88">
        <v>74</v>
      </c>
      <c r="C1040" s="88"/>
      <c r="D1040" s="88"/>
      <c r="E1040" s="134">
        <v>6</v>
      </c>
      <c r="F1040" s="134">
        <v>1432.6380745426</v>
      </c>
      <c r="G1040" s="134">
        <v>89.288438117083501</v>
      </c>
      <c r="H1040" s="134">
        <v>0</v>
      </c>
      <c r="I1040" s="134">
        <v>-6.7199315199413396</v>
      </c>
      <c r="J1040" s="134">
        <v>1.3108583191550709</v>
      </c>
      <c r="K1040" s="134">
        <v>4.1331362802959397</v>
      </c>
      <c r="L1040" s="134">
        <v>20.04597447853045</v>
      </c>
    </row>
    <row r="1041" spans="1:12" customFormat="1" x14ac:dyDescent="0.25">
      <c r="A1041" s="88">
        <v>1038</v>
      </c>
      <c r="B1041" s="88">
        <v>75</v>
      </c>
      <c r="C1041" s="88"/>
      <c r="D1041" s="88"/>
      <c r="E1041" s="134">
        <v>6</v>
      </c>
      <c r="F1041" s="134">
        <v>1451.99804852291</v>
      </c>
      <c r="G1041" s="134">
        <v>89.273792155341297</v>
      </c>
      <c r="H1041" s="134">
        <v>0</v>
      </c>
      <c r="I1041" s="134">
        <v>-6.7199315199413396</v>
      </c>
      <c r="J1041" s="134">
        <v>1.325338615870663</v>
      </c>
      <c r="K1041" s="134">
        <v>4.1787926558402022</v>
      </c>
      <c r="L1041" s="134">
        <v>20.2597882792371</v>
      </c>
    </row>
    <row r="1042" spans="1:12" customFormat="1" x14ac:dyDescent="0.25">
      <c r="A1042" s="88">
        <v>1039</v>
      </c>
      <c r="B1042" s="88">
        <v>76</v>
      </c>
      <c r="C1042" s="88"/>
      <c r="D1042" s="88"/>
      <c r="E1042" s="134">
        <v>6</v>
      </c>
      <c r="F1042" s="134">
        <v>1471.3580225032199</v>
      </c>
      <c r="G1042" s="134">
        <v>89.257244893515306</v>
      </c>
      <c r="H1042" s="134">
        <v>0</v>
      </c>
      <c r="I1042" s="134">
        <v>-6.7199315199413396</v>
      </c>
      <c r="J1042" s="134">
        <v>1.361228182519286</v>
      </c>
      <c r="K1042" s="134">
        <v>4.2919524594833094</v>
      </c>
      <c r="L1042" s="134">
        <v>20.89344329095384</v>
      </c>
    </row>
    <row r="1043" spans="1:12" customFormat="1" x14ac:dyDescent="0.25">
      <c r="A1043" s="88">
        <v>1040</v>
      </c>
      <c r="B1043" s="88">
        <v>77</v>
      </c>
      <c r="C1043" s="88"/>
      <c r="D1043" s="88"/>
      <c r="E1043" s="134">
        <v>6</v>
      </c>
      <c r="F1043" s="134">
        <v>1490.71799648352</v>
      </c>
      <c r="G1043" s="134">
        <v>89.238848246771795</v>
      </c>
      <c r="H1043" s="134">
        <v>0</v>
      </c>
      <c r="I1043" s="134">
        <v>-6.7199315199413396</v>
      </c>
      <c r="J1043" s="134">
        <v>1.3555955628742971</v>
      </c>
      <c r="K1043" s="134">
        <v>4.2741928097426598</v>
      </c>
      <c r="L1043" s="134">
        <v>20.70839924015198</v>
      </c>
    </row>
    <row r="1044" spans="1:12" customFormat="1" x14ac:dyDescent="0.25">
      <c r="A1044" s="88">
        <v>1041</v>
      </c>
      <c r="B1044" s="88">
        <v>78</v>
      </c>
      <c r="C1044" s="88"/>
      <c r="D1044" s="88"/>
      <c r="E1044" s="134">
        <v>6</v>
      </c>
      <c r="F1044" s="134">
        <v>1510.0779704638301</v>
      </c>
      <c r="G1044" s="134">
        <v>89.213749687867704</v>
      </c>
      <c r="H1044" s="134">
        <v>0</v>
      </c>
      <c r="I1044" s="134">
        <v>-6.7199315199413396</v>
      </c>
      <c r="J1044" s="134">
        <v>1.49864888749961</v>
      </c>
      <c r="K1044" s="134">
        <v>4.7252399422862714</v>
      </c>
      <c r="L1044" s="134">
        <v>23.445736913215651</v>
      </c>
    </row>
    <row r="1045" spans="1:12" customFormat="1" x14ac:dyDescent="0.25">
      <c r="A1045" s="88">
        <v>1042</v>
      </c>
      <c r="B1045" s="88">
        <v>79</v>
      </c>
      <c r="C1045" s="88"/>
      <c r="D1045" s="88"/>
      <c r="E1045" s="134">
        <v>6</v>
      </c>
      <c r="F1045" s="134">
        <v>1529.4379444441299</v>
      </c>
      <c r="G1045" s="134">
        <v>89.198623114451394</v>
      </c>
      <c r="H1045" s="134">
        <v>0</v>
      </c>
      <c r="I1045" s="134">
        <v>-6.7199315199413396</v>
      </c>
      <c r="J1045" s="134">
        <v>1.088499253968741</v>
      </c>
      <c r="K1045" s="134">
        <v>3.4320381477634418</v>
      </c>
      <c r="L1045" s="134">
        <v>15.21847894861649</v>
      </c>
    </row>
    <row r="1046" spans="1:12" customFormat="1" x14ac:dyDescent="0.25">
      <c r="A1046" s="88">
        <v>1043</v>
      </c>
      <c r="B1046" s="88">
        <v>79</v>
      </c>
      <c r="C1046" s="88"/>
      <c r="D1046" s="88"/>
      <c r="E1046" s="134">
        <v>6</v>
      </c>
      <c r="F1046" s="134">
        <v>1529.4379444441299</v>
      </c>
      <c r="G1046" s="134">
        <v>89.182831831230203</v>
      </c>
      <c r="H1046" s="134">
        <v>0</v>
      </c>
      <c r="I1046" s="134">
        <v>-6.7199315199413396</v>
      </c>
      <c r="J1046" s="134">
        <v>1.088484712504763</v>
      </c>
      <c r="K1046" s="134">
        <v>3.4319922985275189</v>
      </c>
      <c r="L1046" s="134">
        <v>15.21818617297148</v>
      </c>
    </row>
    <row r="1047" spans="1:12" customFormat="1" x14ac:dyDescent="0.25">
      <c r="A1047" s="88">
        <v>1044</v>
      </c>
      <c r="B1047" s="88">
        <v>80</v>
      </c>
      <c r="C1047" s="88"/>
      <c r="D1047" s="88"/>
      <c r="E1047" s="134">
        <v>6</v>
      </c>
      <c r="F1047" s="134">
        <v>1548.79791842444</v>
      </c>
      <c r="G1047" s="134">
        <v>89.172166924499194</v>
      </c>
      <c r="H1047" s="134">
        <v>0</v>
      </c>
      <c r="I1047" s="134">
        <v>-6.7199315199413396</v>
      </c>
      <c r="J1047" s="134">
        <v>1.554136484925343</v>
      </c>
      <c r="K1047" s="134">
        <v>4.9001923369696074</v>
      </c>
      <c r="L1047" s="134">
        <v>24.385728086093501</v>
      </c>
    </row>
    <row r="1048" spans="1:12" customFormat="1" x14ac:dyDescent="0.25">
      <c r="A1048" s="88">
        <v>1045</v>
      </c>
      <c r="B1048" s="88">
        <v>81</v>
      </c>
      <c r="C1048" s="88"/>
      <c r="D1048" s="88"/>
      <c r="E1048" s="134">
        <v>6</v>
      </c>
      <c r="F1048" s="134">
        <v>1568.1578924047401</v>
      </c>
      <c r="G1048" s="134">
        <v>89.158176196754098</v>
      </c>
      <c r="H1048" s="134">
        <v>0</v>
      </c>
      <c r="I1048" s="134">
        <v>-6.7199315199413396</v>
      </c>
      <c r="J1048" s="134">
        <v>1.461832301898371</v>
      </c>
      <c r="K1048" s="134">
        <v>4.6091572478855634</v>
      </c>
      <c r="L1048" s="134">
        <v>22.49072998533704</v>
      </c>
    </row>
    <row r="1049" spans="1:12" customFormat="1" x14ac:dyDescent="0.25">
      <c r="A1049" s="88">
        <v>1046</v>
      </c>
      <c r="B1049" s="88">
        <v>82</v>
      </c>
      <c r="C1049" s="88"/>
      <c r="D1049" s="88"/>
      <c r="E1049" s="134">
        <v>6</v>
      </c>
      <c r="F1049" s="134">
        <v>1587.51786638505</v>
      </c>
      <c r="G1049" s="134">
        <v>89.145744305290904</v>
      </c>
      <c r="H1049" s="134">
        <v>0</v>
      </c>
      <c r="I1049" s="134">
        <v>-6.7199315199413396</v>
      </c>
      <c r="J1049" s="134">
        <v>1.5196832343599209</v>
      </c>
      <c r="K1049" s="134">
        <v>4.7915612379368318</v>
      </c>
      <c r="L1049" s="134">
        <v>23.550565629832551</v>
      </c>
    </row>
    <row r="1050" spans="1:12" customFormat="1" x14ac:dyDescent="0.25">
      <c r="A1050" s="88">
        <v>1047</v>
      </c>
      <c r="B1050" s="88">
        <v>83</v>
      </c>
      <c r="C1050" s="88"/>
      <c r="D1050" s="88"/>
      <c r="E1050" s="134">
        <v>6</v>
      </c>
      <c r="F1050" s="134">
        <v>1606.87784036535</v>
      </c>
      <c r="G1050" s="134">
        <v>89.133312413827696</v>
      </c>
      <c r="H1050" s="134">
        <v>0</v>
      </c>
      <c r="I1050" s="134">
        <v>-6.7199315199413396</v>
      </c>
      <c r="J1050" s="134">
        <v>1.5478176970183799</v>
      </c>
      <c r="K1050" s="134">
        <v>4.8802691986989517</v>
      </c>
      <c r="L1050" s="134">
        <v>24.02231261231665</v>
      </c>
    </row>
    <row r="1051" spans="1:12" customFormat="1" x14ac:dyDescent="0.25">
      <c r="A1051" s="88">
        <v>1048</v>
      </c>
      <c r="B1051" s="88">
        <v>84</v>
      </c>
      <c r="C1051" s="88"/>
      <c r="D1051" s="88"/>
      <c r="E1051" s="134">
        <v>6</v>
      </c>
      <c r="F1051" s="134">
        <v>1626.2378143456599</v>
      </c>
      <c r="G1051" s="134">
        <v>89.120880522364502</v>
      </c>
      <c r="H1051" s="134">
        <v>0</v>
      </c>
      <c r="I1051" s="134">
        <v>-6.7199315199413396</v>
      </c>
      <c r="J1051" s="134">
        <v>1.5452216241291421</v>
      </c>
      <c r="K1051" s="134">
        <v>4.8720837808791844</v>
      </c>
      <c r="L1051" s="134">
        <v>23.885378146799521</v>
      </c>
    </row>
    <row r="1052" spans="1:12" customFormat="1" x14ac:dyDescent="0.25">
      <c r="A1052" s="88">
        <v>1049</v>
      </c>
      <c r="B1052" s="88">
        <v>85</v>
      </c>
      <c r="C1052" s="88"/>
      <c r="D1052" s="88"/>
      <c r="E1052" s="134">
        <v>6</v>
      </c>
      <c r="F1052" s="134">
        <v>1645.59778832596</v>
      </c>
      <c r="G1052" s="134">
        <v>89.106119225999393</v>
      </c>
      <c r="H1052" s="134">
        <v>0</v>
      </c>
      <c r="I1052" s="134">
        <v>-6.7199315199413396</v>
      </c>
      <c r="J1052" s="134">
        <v>1.700241089936148</v>
      </c>
      <c r="K1052" s="134">
        <v>5.3608601565686751</v>
      </c>
      <c r="L1052" s="134">
        <v>26.853424917377499</v>
      </c>
    </row>
    <row r="1053" spans="1:12" customFormat="1" x14ac:dyDescent="0.25">
      <c r="A1053" s="88">
        <v>1050</v>
      </c>
      <c r="B1053" s="88">
        <v>86</v>
      </c>
      <c r="C1053" s="88"/>
      <c r="D1053" s="88"/>
      <c r="E1053" s="134">
        <v>6</v>
      </c>
      <c r="F1053" s="134">
        <v>1664.9577623062701</v>
      </c>
      <c r="G1053" s="134">
        <v>89.102556438143395</v>
      </c>
      <c r="H1053" s="134">
        <v>0</v>
      </c>
      <c r="I1053" s="134">
        <v>-6.7199315199413396</v>
      </c>
      <c r="J1053" s="134">
        <v>1.2558532309925921</v>
      </c>
      <c r="K1053" s="134">
        <v>3.959705237319644</v>
      </c>
      <c r="L1053" s="134">
        <v>17.916278508737189</v>
      </c>
    </row>
    <row r="1054" spans="1:12" customFormat="1" x14ac:dyDescent="0.25">
      <c r="A1054" s="88">
        <v>1051</v>
      </c>
      <c r="B1054" s="88">
        <v>86</v>
      </c>
      <c r="C1054" s="88"/>
      <c r="D1054" s="88"/>
      <c r="E1054" s="134">
        <v>6</v>
      </c>
      <c r="F1054" s="134">
        <v>1664.9577623062701</v>
      </c>
      <c r="G1054" s="134">
        <v>89.098993650287397</v>
      </c>
      <c r="H1054" s="134">
        <v>0</v>
      </c>
      <c r="I1054" s="134">
        <v>-6.7199315199413396</v>
      </c>
      <c r="J1054" s="134">
        <v>1.2535202230786591</v>
      </c>
      <c r="K1054" s="134">
        <v>3.9523492633670112</v>
      </c>
      <c r="L1054" s="134">
        <v>17.869218386096229</v>
      </c>
    </row>
    <row r="1055" spans="1:12" customFormat="1" x14ac:dyDescent="0.25">
      <c r="A1055" s="88">
        <v>1052</v>
      </c>
      <c r="B1055" s="88">
        <v>87</v>
      </c>
      <c r="C1055" s="88"/>
      <c r="D1055" s="88"/>
      <c r="E1055" s="134">
        <v>6</v>
      </c>
      <c r="F1055" s="134">
        <v>1684.3177362865799</v>
      </c>
      <c r="G1055" s="134">
        <v>89.087339424024606</v>
      </c>
      <c r="H1055" s="134">
        <v>0</v>
      </c>
      <c r="I1055" s="134">
        <v>-6.7199315199413396</v>
      </c>
      <c r="J1055" s="134">
        <v>1.76858834741461</v>
      </c>
      <c r="K1055" s="134">
        <v>5.5763590593982659</v>
      </c>
      <c r="L1055" s="134">
        <v>28.022355835901759</v>
      </c>
    </row>
    <row r="1056" spans="1:12" customFormat="1" x14ac:dyDescent="0.25">
      <c r="A1056" s="88">
        <v>1053</v>
      </c>
      <c r="B1056" s="88">
        <v>88</v>
      </c>
      <c r="C1056" s="88"/>
      <c r="D1056" s="88"/>
      <c r="E1056" s="134">
        <v>6</v>
      </c>
      <c r="F1056" s="134">
        <v>1703.67771026688</v>
      </c>
      <c r="G1056" s="134">
        <v>89.071690048886595</v>
      </c>
      <c r="H1056" s="134">
        <v>0</v>
      </c>
      <c r="I1056" s="134">
        <v>-6.7199315199413396</v>
      </c>
      <c r="J1056" s="134">
        <v>1.636340445669517</v>
      </c>
      <c r="K1056" s="134">
        <v>5.1593814251959866</v>
      </c>
      <c r="L1056" s="134">
        <v>25.323041895962412</v>
      </c>
    </row>
    <row r="1057" spans="1:12" customFormat="1" x14ac:dyDescent="0.25">
      <c r="A1057" s="88">
        <v>1054</v>
      </c>
      <c r="B1057" s="88">
        <v>89</v>
      </c>
      <c r="C1057" s="88"/>
      <c r="D1057" s="88"/>
      <c r="E1057" s="134">
        <v>6</v>
      </c>
      <c r="F1057" s="134">
        <v>1723.0376842471901</v>
      </c>
      <c r="G1057" s="134">
        <v>89.060886699687899</v>
      </c>
      <c r="H1057" s="134">
        <v>0</v>
      </c>
      <c r="I1057" s="134">
        <v>-6.7199315199413396</v>
      </c>
      <c r="J1057" s="134">
        <v>1.8230273662506911</v>
      </c>
      <c r="K1057" s="134">
        <v>5.7480052857884294</v>
      </c>
      <c r="L1057" s="134">
        <v>28.910072715856369</v>
      </c>
    </row>
    <row r="1058" spans="1:12" customFormat="1" x14ac:dyDescent="0.25">
      <c r="A1058" s="88">
        <v>1055</v>
      </c>
      <c r="B1058" s="88">
        <v>90</v>
      </c>
      <c r="C1058" s="88"/>
      <c r="D1058" s="88"/>
      <c r="E1058" s="134">
        <v>6</v>
      </c>
      <c r="F1058" s="134">
        <v>1742.39765822749</v>
      </c>
      <c r="G1058" s="134">
        <v>89.057464019270995</v>
      </c>
      <c r="H1058" s="134">
        <v>0</v>
      </c>
      <c r="I1058" s="134">
        <v>-6.7199315199413396</v>
      </c>
      <c r="J1058" s="134">
        <v>1.392806136649076</v>
      </c>
      <c r="K1058" s="134">
        <v>4.3915177488545361</v>
      </c>
      <c r="L1058" s="134">
        <v>20.25480602692684</v>
      </c>
    </row>
    <row r="1059" spans="1:12" customFormat="1" x14ac:dyDescent="0.25">
      <c r="A1059" s="88">
        <v>1056</v>
      </c>
      <c r="B1059" s="88">
        <v>90</v>
      </c>
      <c r="C1059" s="88"/>
      <c r="D1059" s="88"/>
      <c r="E1059" s="134">
        <v>6</v>
      </c>
      <c r="F1059" s="134">
        <v>1742.39765822749</v>
      </c>
      <c r="G1059" s="134">
        <v>89.055140660508698</v>
      </c>
      <c r="H1059" s="134">
        <v>0</v>
      </c>
      <c r="I1059" s="134">
        <v>-6.7199315199413396</v>
      </c>
      <c r="J1059" s="134">
        <v>1.228795573033856</v>
      </c>
      <c r="K1059" s="134">
        <v>3.8743924417757469</v>
      </c>
      <c r="L1059" s="134">
        <v>16.938302144972589</v>
      </c>
    </row>
    <row r="1060" spans="1:12" customFormat="1" x14ac:dyDescent="0.25">
      <c r="A1060" s="88">
        <v>1057</v>
      </c>
      <c r="B1060" s="88">
        <v>91</v>
      </c>
      <c r="C1060" s="88"/>
      <c r="D1060" s="88"/>
      <c r="E1060" s="134">
        <v>6</v>
      </c>
      <c r="F1060" s="134">
        <v>1761.7576322078</v>
      </c>
      <c r="G1060" s="134">
        <v>89.033107231333105</v>
      </c>
      <c r="H1060" s="134">
        <v>0</v>
      </c>
      <c r="I1060" s="134">
        <v>-6.7199315199413396</v>
      </c>
      <c r="J1060" s="134">
        <v>2.4076165338851969</v>
      </c>
      <c r="K1060" s="134">
        <v>7.5912149313400272</v>
      </c>
      <c r="L1060" s="134">
        <v>40.049278413976637</v>
      </c>
    </row>
    <row r="1061" spans="1:12" customFormat="1" x14ac:dyDescent="0.25">
      <c r="A1061" s="88">
        <v>1058</v>
      </c>
      <c r="B1061" s="88">
        <v>93</v>
      </c>
      <c r="C1061" s="88"/>
      <c r="D1061" s="88"/>
      <c r="E1061" s="134">
        <v>6</v>
      </c>
      <c r="F1061" s="134">
        <v>1800.47758016841</v>
      </c>
      <c r="G1061" s="134">
        <v>89.023793258841593</v>
      </c>
      <c r="H1061" s="134">
        <v>0</v>
      </c>
      <c r="I1061" s="134">
        <v>-6.7199315199413396</v>
      </c>
      <c r="J1061" s="134">
        <v>1.8176415596947451</v>
      </c>
      <c r="K1061" s="134">
        <v>5.7310238377175304</v>
      </c>
      <c r="L1061" s="134">
        <v>28.406722829175131</v>
      </c>
    </row>
    <row r="1062" spans="1:12" customFormat="1" x14ac:dyDescent="0.25">
      <c r="A1062" s="88">
        <v>1059</v>
      </c>
      <c r="B1062" s="88">
        <v>93</v>
      </c>
      <c r="C1062" s="88"/>
      <c r="D1062" s="88"/>
      <c r="E1062" s="134">
        <v>6</v>
      </c>
      <c r="F1062" s="134">
        <v>1800.47758016841</v>
      </c>
      <c r="G1062" s="134">
        <v>89.028013048826196</v>
      </c>
      <c r="H1062" s="134">
        <v>0</v>
      </c>
      <c r="I1062" s="134">
        <v>-6.7199315199413396</v>
      </c>
      <c r="J1062" s="134">
        <v>1.3433283461358769</v>
      </c>
      <c r="K1062" s="134">
        <v>4.2355142753664214</v>
      </c>
      <c r="L1062" s="134">
        <v>18.91557824926587</v>
      </c>
    </row>
    <row r="1063" spans="1:12" customFormat="1" x14ac:dyDescent="0.25">
      <c r="A1063" s="88">
        <v>1060</v>
      </c>
      <c r="B1063" s="88">
        <v>94</v>
      </c>
      <c r="C1063" s="88"/>
      <c r="D1063" s="88"/>
      <c r="E1063" s="134">
        <v>6</v>
      </c>
      <c r="F1063" s="134">
        <v>1819.8375541487101</v>
      </c>
      <c r="G1063" s="134">
        <v>89.018699076334698</v>
      </c>
      <c r="H1063" s="134">
        <v>0</v>
      </c>
      <c r="I1063" s="134">
        <v>-6.7199315199413396</v>
      </c>
      <c r="J1063" s="134">
        <v>2.016826585537562</v>
      </c>
      <c r="K1063" s="134">
        <v>6.3590542241999328</v>
      </c>
      <c r="L1063" s="134">
        <v>32.22018429481296</v>
      </c>
    </row>
    <row r="1064" spans="1:12" customFormat="1" x14ac:dyDescent="0.25">
      <c r="A1064" s="88">
        <v>1061</v>
      </c>
      <c r="B1064" s="88">
        <v>95</v>
      </c>
      <c r="C1064" s="88"/>
      <c r="D1064" s="88"/>
      <c r="E1064" s="134">
        <v>6</v>
      </c>
      <c r="F1064" s="134">
        <v>1839.1975281290199</v>
      </c>
      <c r="G1064" s="134">
        <v>89.012270352709194</v>
      </c>
      <c r="H1064" s="134">
        <v>0</v>
      </c>
      <c r="I1064" s="134">
        <v>-6.7199315199413396</v>
      </c>
      <c r="J1064" s="134">
        <v>1.883748663640445</v>
      </c>
      <c r="K1064" s="134">
        <v>5.9394595364583216</v>
      </c>
      <c r="L1064" s="134">
        <v>29.496087711415061</v>
      </c>
    </row>
    <row r="1065" spans="1:12" customFormat="1" x14ac:dyDescent="0.25">
      <c r="A1065" s="88">
        <v>1062</v>
      </c>
      <c r="B1065" s="88">
        <v>96</v>
      </c>
      <c r="C1065" s="88"/>
      <c r="D1065" s="88"/>
      <c r="E1065" s="134">
        <v>6</v>
      </c>
      <c r="F1065" s="134">
        <v>1858.55750210932</v>
      </c>
      <c r="G1065" s="134">
        <v>89.005841629083605</v>
      </c>
      <c r="H1065" s="134">
        <v>0</v>
      </c>
      <c r="I1065" s="134">
        <v>-6.7199315199413396</v>
      </c>
      <c r="J1065" s="134">
        <v>1.92829006544018</v>
      </c>
      <c r="K1065" s="134">
        <v>6.0798985763328872</v>
      </c>
      <c r="L1065" s="134">
        <v>30.26340416381721</v>
      </c>
    </row>
    <row r="1066" spans="1:12" customFormat="1" x14ac:dyDescent="0.25">
      <c r="A1066" s="88">
        <v>1063</v>
      </c>
      <c r="B1066" s="88">
        <v>97</v>
      </c>
      <c r="C1066" s="88"/>
      <c r="D1066" s="88"/>
      <c r="E1066" s="134">
        <v>6</v>
      </c>
      <c r="F1066" s="134">
        <v>1877.9174760896301</v>
      </c>
      <c r="G1066" s="134">
        <v>88.999412905458101</v>
      </c>
      <c r="H1066" s="134">
        <v>0</v>
      </c>
      <c r="I1066" s="134">
        <v>-6.7199315199413396</v>
      </c>
      <c r="J1066" s="134">
        <v>2.0902044421531389</v>
      </c>
      <c r="K1066" s="134">
        <v>6.5904146061088484</v>
      </c>
      <c r="L1066" s="134">
        <v>33.333636004391423</v>
      </c>
    </row>
    <row r="1067" spans="1:12" customFormat="1" x14ac:dyDescent="0.25">
      <c r="A1067" s="88">
        <v>1064</v>
      </c>
      <c r="B1067" s="88">
        <v>98</v>
      </c>
      <c r="C1067" s="88"/>
      <c r="D1067" s="88"/>
      <c r="E1067" s="134">
        <v>6</v>
      </c>
      <c r="F1067" s="134">
        <v>1897.27745006994</v>
      </c>
      <c r="G1067" s="134">
        <v>88.997335734368207</v>
      </c>
      <c r="H1067" s="134">
        <v>0</v>
      </c>
      <c r="I1067" s="134">
        <v>-6.7199315199413396</v>
      </c>
      <c r="J1067" s="134">
        <v>1.604955463157449</v>
      </c>
      <c r="K1067" s="134">
        <v>5.0604245753354364</v>
      </c>
      <c r="L1067" s="134">
        <v>23.584884289310999</v>
      </c>
    </row>
    <row r="1068" spans="1:12" customFormat="1" x14ac:dyDescent="0.25">
      <c r="A1068" s="88">
        <v>1065</v>
      </c>
      <c r="B1068" s="88">
        <v>98</v>
      </c>
      <c r="C1068" s="88"/>
      <c r="D1068" s="88"/>
      <c r="E1068" s="134">
        <v>6</v>
      </c>
      <c r="F1068" s="134">
        <v>1897.27745006994</v>
      </c>
      <c r="G1068" s="134">
        <v>89.014544290709694</v>
      </c>
      <c r="H1068" s="134">
        <v>0</v>
      </c>
      <c r="I1068" s="134">
        <v>-6.7199315199413396</v>
      </c>
      <c r="J1068" s="134">
        <v>1.5354266008709969</v>
      </c>
      <c r="K1068" s="134">
        <v>4.8412000725462532</v>
      </c>
      <c r="L1068" s="134">
        <v>22.185160834108519</v>
      </c>
    </row>
    <row r="1069" spans="1:12" customFormat="1" x14ac:dyDescent="0.25">
      <c r="A1069" s="88">
        <v>1066</v>
      </c>
      <c r="B1069" s="88">
        <v>99</v>
      </c>
      <c r="C1069" s="88"/>
      <c r="D1069" s="88"/>
      <c r="E1069" s="134">
        <v>6</v>
      </c>
      <c r="F1069" s="134">
        <v>1916.63742405024</v>
      </c>
      <c r="G1069" s="134">
        <v>89.009953150296198</v>
      </c>
      <c r="H1069" s="134">
        <v>0</v>
      </c>
      <c r="I1069" s="134">
        <v>-6.7199315199413396</v>
      </c>
      <c r="J1069" s="134">
        <v>2.383782344777384</v>
      </c>
      <c r="K1069" s="134">
        <v>7.5160657330830931</v>
      </c>
      <c r="L1069" s="134">
        <v>38.824338835875302</v>
      </c>
    </row>
    <row r="1070" spans="1:12" customFormat="1" x14ac:dyDescent="0.25">
      <c r="A1070" s="88">
        <v>1067</v>
      </c>
      <c r="B1070" s="88">
        <v>100</v>
      </c>
      <c r="C1070" s="88"/>
      <c r="D1070" s="88"/>
      <c r="E1070" s="134">
        <v>6</v>
      </c>
      <c r="F1070" s="134">
        <v>1935.9973980305499</v>
      </c>
      <c r="G1070" s="134">
        <v>89.033128275818399</v>
      </c>
      <c r="H1070" s="134">
        <v>0</v>
      </c>
      <c r="I1070" s="134">
        <v>-6.7199315199413396</v>
      </c>
      <c r="J1070" s="134">
        <v>1.177842835387213</v>
      </c>
      <c r="K1070" s="134">
        <v>3.7137384599758811</v>
      </c>
      <c r="L1070" s="134">
        <v>16.546394936719629</v>
      </c>
    </row>
    <row r="1071" spans="1:12" customFormat="1" x14ac:dyDescent="0.25">
      <c r="A1071" s="88">
        <v>1068</v>
      </c>
      <c r="B1071" s="88">
        <v>99</v>
      </c>
      <c r="C1071" s="88"/>
      <c r="D1071" s="88"/>
      <c r="E1071" s="134">
        <v>6</v>
      </c>
      <c r="F1071" s="134">
        <v>1916.63742405024</v>
      </c>
      <c r="G1071" s="134">
        <v>89.054405296077704</v>
      </c>
      <c r="H1071" s="134">
        <v>0</v>
      </c>
      <c r="I1071" s="134">
        <v>-6.7199315199413396</v>
      </c>
      <c r="J1071" s="134">
        <v>0.75730701168567816</v>
      </c>
      <c r="K1071" s="134">
        <v>2.3877890078449431</v>
      </c>
      <c r="L1071" s="134">
        <v>8.0431779146782265</v>
      </c>
    </row>
    <row r="1072" spans="1:12" customFormat="1" x14ac:dyDescent="0.25">
      <c r="A1072" s="88">
        <v>1069</v>
      </c>
      <c r="B1072" s="88">
        <v>99</v>
      </c>
      <c r="C1072" s="88"/>
      <c r="D1072" s="88"/>
      <c r="E1072" s="134">
        <v>6</v>
      </c>
      <c r="F1072" s="134">
        <v>1916.63742405024</v>
      </c>
      <c r="G1072" s="134">
        <v>89.068728603553296</v>
      </c>
      <c r="H1072" s="134">
        <v>0</v>
      </c>
      <c r="I1072" s="134">
        <v>-6.7199315199413396</v>
      </c>
      <c r="J1072" s="134">
        <v>1.436846065225416</v>
      </c>
      <c r="K1072" s="134">
        <v>4.5303756436557352</v>
      </c>
      <c r="L1072" s="134">
        <v>21.81389673472356</v>
      </c>
    </row>
    <row r="1073" spans="1:12" customFormat="1" x14ac:dyDescent="0.25">
      <c r="A1073" s="88">
        <v>1070</v>
      </c>
      <c r="B1073" s="88">
        <v>99</v>
      </c>
      <c r="C1073" s="88"/>
      <c r="D1073" s="88"/>
      <c r="E1073" s="134">
        <v>6</v>
      </c>
      <c r="F1073" s="134">
        <v>1916.63742405024</v>
      </c>
      <c r="G1073" s="134">
        <v>89.090281761108102</v>
      </c>
      <c r="H1073" s="134">
        <v>0</v>
      </c>
      <c r="I1073" s="134">
        <v>-6.7199315199413396</v>
      </c>
      <c r="J1073" s="134">
        <v>1.1177034609036149</v>
      </c>
      <c r="K1073" s="134">
        <v>3.5241190122290988</v>
      </c>
      <c r="L1073" s="134">
        <v>15.41409996826968</v>
      </c>
    </row>
    <row r="1074" spans="1:12" customFormat="1" x14ac:dyDescent="0.25">
      <c r="A1074" s="88">
        <v>1071</v>
      </c>
      <c r="B1074" s="88">
        <v>99</v>
      </c>
      <c r="C1074" s="88"/>
      <c r="D1074" s="88"/>
      <c r="E1074" s="134">
        <v>6</v>
      </c>
      <c r="F1074" s="134">
        <v>1916.63742405024</v>
      </c>
      <c r="G1074" s="134">
        <v>89.080276970192202</v>
      </c>
      <c r="H1074" s="134">
        <v>0</v>
      </c>
      <c r="I1074" s="134">
        <v>-6.7199315199413396</v>
      </c>
      <c r="J1074" s="134">
        <v>1.712360157237611</v>
      </c>
      <c r="K1074" s="134">
        <v>5.3990715757701864</v>
      </c>
      <c r="L1074" s="134">
        <v>27.242568214039771</v>
      </c>
    </row>
    <row r="1075" spans="1:12" customFormat="1" x14ac:dyDescent="0.25">
      <c r="A1075" s="88">
        <v>1072</v>
      </c>
      <c r="B1075" s="88">
        <v>100</v>
      </c>
      <c r="C1075" s="88"/>
      <c r="D1075" s="88"/>
      <c r="E1075" s="134">
        <v>6</v>
      </c>
      <c r="F1075" s="134">
        <v>1935.9973980305499</v>
      </c>
      <c r="G1075" s="134">
        <v>89.075107992300303</v>
      </c>
      <c r="H1075" s="134">
        <v>0</v>
      </c>
      <c r="I1075" s="134">
        <v>-6.7199315199413396</v>
      </c>
      <c r="J1075" s="134">
        <v>1.7303416200654791</v>
      </c>
      <c r="K1075" s="134">
        <v>5.4557671280664559</v>
      </c>
      <c r="L1075" s="134">
        <v>27.527686281521529</v>
      </c>
    </row>
    <row r="1076" spans="1:12" customFormat="1" x14ac:dyDescent="0.25">
      <c r="A1076" s="88">
        <v>1073</v>
      </c>
      <c r="B1076" s="88">
        <v>100</v>
      </c>
      <c r="C1076" s="88"/>
      <c r="D1076" s="88"/>
      <c r="E1076" s="134">
        <v>6</v>
      </c>
      <c r="F1076" s="134">
        <v>1935.9973980305499</v>
      </c>
      <c r="G1076" s="134">
        <v>89.095397868956596</v>
      </c>
      <c r="H1076" s="134">
        <v>0</v>
      </c>
      <c r="I1076" s="134">
        <v>-6.7199315199413396</v>
      </c>
      <c r="J1076" s="134">
        <v>1.17996863671936</v>
      </c>
      <c r="K1076" s="134">
        <v>3.7204411115761409</v>
      </c>
      <c r="L1076" s="134">
        <v>16.58932707675428</v>
      </c>
    </row>
    <row r="1077" spans="1:12" customFormat="1" x14ac:dyDescent="0.25">
      <c r="A1077" s="88">
        <v>1074</v>
      </c>
      <c r="B1077" s="88">
        <v>100</v>
      </c>
      <c r="C1077" s="88"/>
      <c r="D1077" s="88"/>
      <c r="E1077" s="134">
        <v>6</v>
      </c>
      <c r="F1077" s="134">
        <v>1935.9973980305499</v>
      </c>
      <c r="G1077" s="134">
        <v>89.110716992891497</v>
      </c>
      <c r="H1077" s="134">
        <v>0</v>
      </c>
      <c r="I1077" s="134">
        <v>-6.7199315199413396</v>
      </c>
      <c r="J1077" s="134">
        <v>1.3257132017186299</v>
      </c>
      <c r="K1077" s="134">
        <v>4.17997372501884</v>
      </c>
      <c r="L1077" s="134">
        <v>19.520214242731662</v>
      </c>
    </row>
    <row r="1078" spans="1:12" customFormat="1" x14ac:dyDescent="0.25">
      <c r="A1078" s="88">
        <v>1075</v>
      </c>
      <c r="B1078" s="88">
        <v>100</v>
      </c>
      <c r="C1078" s="88"/>
      <c r="D1078" s="88"/>
      <c r="E1078" s="134">
        <v>6</v>
      </c>
      <c r="F1078" s="134">
        <v>1935.9973980305499</v>
      </c>
      <c r="G1078" s="134">
        <v>89.127511991202397</v>
      </c>
      <c r="H1078" s="134">
        <v>0</v>
      </c>
      <c r="I1078" s="134">
        <v>-6.7199315199413396</v>
      </c>
      <c r="J1078" s="134">
        <v>1.2865391076587831</v>
      </c>
      <c r="K1078" s="134">
        <v>4.056457806448142</v>
      </c>
      <c r="L1078" s="134">
        <v>18.73486068240981</v>
      </c>
    </row>
    <row r="1079" spans="1:12" customFormat="1" x14ac:dyDescent="0.25">
      <c r="A1079" s="88">
        <v>1076</v>
      </c>
      <c r="B1079" s="88">
        <v>100</v>
      </c>
      <c r="C1079" s="88"/>
      <c r="D1079" s="88"/>
      <c r="E1079" s="134">
        <v>6</v>
      </c>
      <c r="F1079" s="134">
        <v>1935.9973980305499</v>
      </c>
      <c r="G1079" s="134">
        <v>89.142831115137298</v>
      </c>
      <c r="H1079" s="134">
        <v>0</v>
      </c>
      <c r="I1079" s="134">
        <v>-6.7199315199413396</v>
      </c>
      <c r="J1079" s="134">
        <v>1.297031645148456</v>
      </c>
      <c r="K1079" s="134">
        <v>4.0895407771530818</v>
      </c>
      <c r="L1079" s="134">
        <v>18.945387757720869</v>
      </c>
    </row>
    <row r="1080" spans="1:12" customFormat="1" x14ac:dyDescent="0.25">
      <c r="A1080" s="88">
        <v>1077</v>
      </c>
      <c r="B1080" s="88">
        <v>100</v>
      </c>
      <c r="C1080" s="88"/>
      <c r="D1080" s="88"/>
      <c r="E1080" s="134">
        <v>6</v>
      </c>
      <c r="F1080" s="134">
        <v>1935.9973980305499</v>
      </c>
      <c r="G1080" s="134">
        <v>89.158150239072199</v>
      </c>
      <c r="H1080" s="134">
        <v>0</v>
      </c>
      <c r="I1080" s="134">
        <v>-6.7199315199413396</v>
      </c>
      <c r="J1080" s="134">
        <v>1.29420239603498</v>
      </c>
      <c r="K1080" s="134">
        <v>4.0806201546982903</v>
      </c>
      <c r="L1080" s="134">
        <v>18.888633016799378</v>
      </c>
    </row>
    <row r="1081" spans="1:12" customFormat="1" x14ac:dyDescent="0.25">
      <c r="A1081" s="88">
        <v>1078</v>
      </c>
      <c r="B1081" s="88">
        <v>100</v>
      </c>
      <c r="C1081" s="88"/>
      <c r="D1081" s="88"/>
      <c r="E1081" s="134">
        <v>6</v>
      </c>
      <c r="F1081" s="134">
        <v>1935.9973980305499</v>
      </c>
      <c r="G1081" s="134">
        <v>89.1734693630072</v>
      </c>
      <c r="H1081" s="134">
        <v>0</v>
      </c>
      <c r="I1081" s="134">
        <v>-6.7199315199413396</v>
      </c>
      <c r="J1081" s="134">
        <v>1.295024476181371</v>
      </c>
      <c r="K1081" s="134">
        <v>4.0832121733998621</v>
      </c>
      <c r="L1081" s="134">
        <v>18.905124905173409</v>
      </c>
    </row>
    <row r="1082" spans="1:12" customFormat="1" x14ac:dyDescent="0.25">
      <c r="A1082" s="88">
        <v>1079</v>
      </c>
      <c r="B1082" s="88">
        <v>100</v>
      </c>
      <c r="C1082" s="88"/>
      <c r="D1082" s="88"/>
      <c r="E1082" s="134">
        <v>6</v>
      </c>
      <c r="F1082" s="134">
        <v>1935.9973980305499</v>
      </c>
      <c r="G1082" s="134">
        <v>89.190555471674301</v>
      </c>
      <c r="H1082" s="134">
        <v>0</v>
      </c>
      <c r="I1082" s="134">
        <v>-6.7199315199413396</v>
      </c>
      <c r="J1082" s="134">
        <v>1.2945652352625181</v>
      </c>
      <c r="K1082" s="134">
        <v>4.0817641867827179</v>
      </c>
      <c r="L1082" s="134">
        <v>18.89591209259887</v>
      </c>
    </row>
    <row r="1083" spans="1:12" customFormat="1" x14ac:dyDescent="0.25">
      <c r="A1083" s="88">
        <v>1080</v>
      </c>
      <c r="B1083" s="88">
        <v>100</v>
      </c>
      <c r="C1083" s="88"/>
      <c r="D1083" s="88"/>
      <c r="E1083" s="134">
        <v>6</v>
      </c>
      <c r="F1083" s="134">
        <v>1935.9973980305499</v>
      </c>
      <c r="G1083" s="134">
        <v>89.206094280723306</v>
      </c>
      <c r="H1083" s="134">
        <v>0</v>
      </c>
      <c r="I1083" s="134">
        <v>-6.7199315199413396</v>
      </c>
      <c r="J1083" s="134">
        <v>1.2955801264920479</v>
      </c>
      <c r="K1083" s="134">
        <v>4.0849641388294273</v>
      </c>
      <c r="L1083" s="134">
        <v>18.916271454523159</v>
      </c>
    </row>
    <row r="1084" spans="1:12" customFormat="1" x14ac:dyDescent="0.25">
      <c r="A1084" s="88">
        <v>1081</v>
      </c>
      <c r="B1084" s="88">
        <v>100</v>
      </c>
      <c r="C1084" s="88"/>
      <c r="D1084" s="88"/>
      <c r="E1084" s="134">
        <v>6</v>
      </c>
      <c r="F1084" s="134">
        <v>1935.9973980305499</v>
      </c>
      <c r="G1084" s="134">
        <v>89.214339881538706</v>
      </c>
      <c r="H1084" s="134">
        <v>0</v>
      </c>
      <c r="I1084" s="134">
        <v>-6.7199315199413396</v>
      </c>
      <c r="J1084" s="134">
        <v>1.291980079679268</v>
      </c>
      <c r="K1084" s="134">
        <v>4.0736131912287323</v>
      </c>
      <c r="L1084" s="134">
        <v>18.844046819400639</v>
      </c>
    </row>
    <row r="1085" spans="1:12" customFormat="1" x14ac:dyDescent="0.25">
      <c r="A1085" s="88">
        <v>1082</v>
      </c>
      <c r="B1085" s="88">
        <v>100</v>
      </c>
      <c r="C1085" s="88"/>
      <c r="D1085" s="88"/>
      <c r="E1085" s="134">
        <v>6</v>
      </c>
      <c r="F1085" s="134">
        <v>1935.9973980305499</v>
      </c>
      <c r="G1085" s="134">
        <v>89.221774317783101</v>
      </c>
      <c r="H1085" s="134">
        <v>0</v>
      </c>
      <c r="I1085" s="134">
        <v>-6.7199315199413396</v>
      </c>
      <c r="J1085" s="134">
        <v>1.305369250974304</v>
      </c>
      <c r="K1085" s="134">
        <v>4.1158292483219814</v>
      </c>
      <c r="L1085" s="134">
        <v>19.112585997966072</v>
      </c>
    </row>
    <row r="1086" spans="1:12" customFormat="1" x14ac:dyDescent="0.25">
      <c r="A1086" s="88">
        <v>1083</v>
      </c>
      <c r="B1086" s="88">
        <v>100</v>
      </c>
      <c r="C1086" s="88"/>
      <c r="D1086" s="88"/>
      <c r="E1086" s="134">
        <v>6</v>
      </c>
      <c r="F1086" s="134">
        <v>1935.9973980305499</v>
      </c>
      <c r="G1086" s="134">
        <v>89.230684628403395</v>
      </c>
      <c r="H1086" s="134">
        <v>0</v>
      </c>
      <c r="I1086" s="134">
        <v>-6.7199315199413396</v>
      </c>
      <c r="J1086" s="134">
        <v>1.255466466785871</v>
      </c>
      <c r="K1086" s="134">
        <v>3.9584857697758511</v>
      </c>
      <c r="L1086" s="134">
        <v>18.11065391882714</v>
      </c>
    </row>
    <row r="1087" spans="1:12" customFormat="1" x14ac:dyDescent="0.25">
      <c r="A1087" s="88">
        <v>1084</v>
      </c>
      <c r="B1087" s="88">
        <v>100</v>
      </c>
      <c r="C1087" s="88"/>
      <c r="D1087" s="88"/>
      <c r="E1087" s="134">
        <v>6</v>
      </c>
      <c r="F1087" s="134">
        <v>1935.9973980305499</v>
      </c>
      <c r="G1087" s="134">
        <v>89.234631258000903</v>
      </c>
      <c r="H1087" s="134">
        <v>0</v>
      </c>
      <c r="I1087" s="134">
        <v>-6.7199315199413396</v>
      </c>
      <c r="J1087" s="134">
        <v>1.442444949790137</v>
      </c>
      <c r="K1087" s="134">
        <v>4.5480289266883007</v>
      </c>
      <c r="L1087" s="134">
        <v>21.84984305681812</v>
      </c>
    </row>
    <row r="1088" spans="1:12" customFormat="1" x14ac:dyDescent="0.25">
      <c r="A1088" s="88">
        <v>1085</v>
      </c>
      <c r="B1088" s="88">
        <v>100</v>
      </c>
      <c r="C1088" s="88"/>
      <c r="D1088" s="88"/>
      <c r="E1088" s="134">
        <v>6</v>
      </c>
      <c r="F1088" s="134">
        <v>1935.9973980305499</v>
      </c>
      <c r="G1088" s="134">
        <v>89.244528712224195</v>
      </c>
      <c r="H1088" s="134">
        <v>0</v>
      </c>
      <c r="I1088" s="134">
        <v>-6.7199315199413396</v>
      </c>
      <c r="J1088" s="134">
        <v>0.75465740505778545</v>
      </c>
      <c r="K1088" s="134">
        <v>2.379434798147197</v>
      </c>
      <c r="L1088" s="134">
        <v>7.8951826851705276</v>
      </c>
    </row>
    <row r="1089" spans="1:12" customFormat="1" x14ac:dyDescent="0.25">
      <c r="A1089" s="88">
        <v>1086</v>
      </c>
      <c r="B1089" s="88">
        <v>99</v>
      </c>
      <c r="C1089" s="88"/>
      <c r="D1089" s="88"/>
      <c r="E1089" s="134">
        <v>6</v>
      </c>
      <c r="F1089" s="134">
        <v>1916.63742405024</v>
      </c>
      <c r="G1089" s="134">
        <v>89.253439022844503</v>
      </c>
      <c r="H1089" s="134">
        <v>0</v>
      </c>
      <c r="I1089" s="134">
        <v>-6.7199315199413396</v>
      </c>
      <c r="J1089" s="134">
        <v>1.268458346439884</v>
      </c>
      <c r="K1089" s="134">
        <v>3.9994491663249541</v>
      </c>
      <c r="L1089" s="134">
        <v>18.452113406340981</v>
      </c>
    </row>
    <row r="1090" spans="1:12" customFormat="1" x14ac:dyDescent="0.25">
      <c r="A1090" s="88">
        <v>1087</v>
      </c>
      <c r="B1090" s="88">
        <v>100</v>
      </c>
      <c r="C1090" s="88"/>
      <c r="D1090" s="88"/>
      <c r="E1090" s="134">
        <v>6</v>
      </c>
      <c r="F1090" s="134">
        <v>1935.9973980305499</v>
      </c>
      <c r="G1090" s="134">
        <v>89.235585955686901</v>
      </c>
      <c r="H1090" s="134">
        <v>0</v>
      </c>
      <c r="I1090" s="134">
        <v>-6.7199315199413396</v>
      </c>
      <c r="J1090" s="134">
        <v>1.8524536457748471</v>
      </c>
      <c r="K1090" s="134">
        <v>5.8407863451280937</v>
      </c>
      <c r="L1090" s="134">
        <v>29.906840752212119</v>
      </c>
    </row>
    <row r="1091" spans="1:12" customFormat="1" x14ac:dyDescent="0.25">
      <c r="A1091" s="88">
        <v>1088</v>
      </c>
      <c r="B1091" s="88">
        <v>100</v>
      </c>
      <c r="C1091" s="88"/>
      <c r="D1091" s="88"/>
      <c r="E1091" s="134">
        <v>6</v>
      </c>
      <c r="F1091" s="134">
        <v>1935.9973980305499</v>
      </c>
      <c r="G1091" s="134">
        <v>89.245759547205793</v>
      </c>
      <c r="H1091" s="134">
        <v>0</v>
      </c>
      <c r="I1091" s="134">
        <v>-6.7199315199413396</v>
      </c>
      <c r="J1091" s="134">
        <v>1.1484274956478739</v>
      </c>
      <c r="K1091" s="134">
        <v>3.620991893777747</v>
      </c>
      <c r="L1091" s="134">
        <v>15.951790715727761</v>
      </c>
    </row>
    <row r="1092" spans="1:12" customFormat="1" x14ac:dyDescent="0.25">
      <c r="A1092" s="88">
        <v>1089</v>
      </c>
      <c r="B1092" s="88">
        <v>100</v>
      </c>
      <c r="C1092" s="88"/>
      <c r="D1092" s="88"/>
      <c r="E1092" s="134">
        <v>6</v>
      </c>
      <c r="F1092" s="134">
        <v>1935.9973980305499</v>
      </c>
      <c r="G1092" s="134">
        <v>89.253193983450103</v>
      </c>
      <c r="H1092" s="134">
        <v>0</v>
      </c>
      <c r="I1092" s="134">
        <v>-6.7199315199413396</v>
      </c>
      <c r="J1092" s="134">
        <v>1.334254196331385</v>
      </c>
      <c r="K1092" s="134">
        <v>4.2069034810328558</v>
      </c>
      <c r="L1092" s="134">
        <v>19.691205216146169</v>
      </c>
    </row>
    <row r="1093" spans="1:12" customFormat="1" x14ac:dyDescent="0.25">
      <c r="A1093" s="88">
        <v>1090</v>
      </c>
      <c r="B1093" s="88">
        <v>100</v>
      </c>
      <c r="C1093" s="88"/>
      <c r="D1093" s="88"/>
      <c r="E1093" s="134">
        <v>6</v>
      </c>
      <c r="F1093" s="134">
        <v>1935.9973980305499</v>
      </c>
      <c r="G1093" s="134">
        <v>89.262104294070397</v>
      </c>
      <c r="H1093" s="134">
        <v>0</v>
      </c>
      <c r="I1093" s="134">
        <v>-6.7199315199413396</v>
      </c>
      <c r="J1093" s="134">
        <v>1.284226047017349</v>
      </c>
      <c r="K1093" s="134">
        <v>4.0491647262457029</v>
      </c>
      <c r="L1093" s="134">
        <v>18.688433149779328</v>
      </c>
    </row>
    <row r="1094" spans="1:12" customFormat="1" x14ac:dyDescent="0.25">
      <c r="A1094" s="88">
        <v>1091</v>
      </c>
      <c r="B1094" s="88">
        <v>100</v>
      </c>
      <c r="C1094" s="88"/>
      <c r="D1094" s="88"/>
      <c r="E1094" s="134">
        <v>6</v>
      </c>
      <c r="F1094" s="134">
        <v>1935.9973980305499</v>
      </c>
      <c r="G1094" s="134">
        <v>89.269538730314807</v>
      </c>
      <c r="H1094" s="134">
        <v>0</v>
      </c>
      <c r="I1094" s="134">
        <v>-6.7199315199413396</v>
      </c>
      <c r="J1094" s="134">
        <v>1.297765477485634</v>
      </c>
      <c r="K1094" s="134">
        <v>4.0918545505122044</v>
      </c>
      <c r="L1094" s="134">
        <v>18.960106914828629</v>
      </c>
    </row>
    <row r="1095" spans="1:12" customFormat="1" x14ac:dyDescent="0.25">
      <c r="A1095" s="88">
        <v>1092</v>
      </c>
      <c r="B1095" s="88">
        <v>100</v>
      </c>
      <c r="C1095" s="88"/>
      <c r="D1095" s="88"/>
      <c r="E1095" s="134">
        <v>6</v>
      </c>
      <c r="F1095" s="134">
        <v>1935.9973980305499</v>
      </c>
      <c r="G1095" s="134">
        <v>89.278449040935101</v>
      </c>
      <c r="H1095" s="134">
        <v>0</v>
      </c>
      <c r="I1095" s="134">
        <v>-6.7199315199413396</v>
      </c>
      <c r="J1095" s="134">
        <v>1.293581865122565</v>
      </c>
      <c r="K1095" s="134">
        <v>4.0786636207314464</v>
      </c>
      <c r="L1095" s="134">
        <v>18.87618392099872</v>
      </c>
    </row>
    <row r="1096" spans="1:12" customFormat="1" x14ac:dyDescent="0.25">
      <c r="A1096" s="88">
        <v>1093</v>
      </c>
      <c r="B1096" s="88">
        <v>100</v>
      </c>
      <c r="C1096" s="88"/>
      <c r="D1096" s="88"/>
      <c r="E1096" s="134">
        <v>6</v>
      </c>
      <c r="F1096" s="134">
        <v>1935.9973980305499</v>
      </c>
      <c r="G1096" s="134">
        <v>89.285883477179496</v>
      </c>
      <c r="H1096" s="134">
        <v>0</v>
      </c>
      <c r="I1096" s="134">
        <v>-6.7199315199413396</v>
      </c>
      <c r="J1096" s="134">
        <v>1.2967731200936881</v>
      </c>
      <c r="K1096" s="134">
        <v>4.0887256476553979</v>
      </c>
      <c r="L1096" s="134">
        <v>18.94020213126856</v>
      </c>
    </row>
    <row r="1097" spans="1:12" customFormat="1" x14ac:dyDescent="0.25">
      <c r="A1097" s="88">
        <v>1094</v>
      </c>
      <c r="B1097" s="88">
        <v>100</v>
      </c>
      <c r="C1097" s="88"/>
      <c r="D1097" s="88"/>
      <c r="E1097" s="134">
        <v>6</v>
      </c>
      <c r="F1097" s="134">
        <v>1935.9973980305499</v>
      </c>
      <c r="G1097" s="134">
        <v>89.294793787799804</v>
      </c>
      <c r="H1097" s="134">
        <v>0</v>
      </c>
      <c r="I1097" s="134">
        <v>-6.7199315199413396</v>
      </c>
      <c r="J1097" s="134">
        <v>1.2881929326129291</v>
      </c>
      <c r="K1097" s="134">
        <v>4.0616723165285649</v>
      </c>
      <c r="L1097" s="134">
        <v>18.768052284019511</v>
      </c>
    </row>
    <row r="1098" spans="1:12" customFormat="1" x14ac:dyDescent="0.25">
      <c r="A1098" s="88">
        <v>1095</v>
      </c>
      <c r="B1098" s="88">
        <v>100</v>
      </c>
      <c r="C1098" s="88"/>
      <c r="D1098" s="88"/>
      <c r="E1098" s="134">
        <v>6</v>
      </c>
      <c r="F1098" s="134">
        <v>1935.9973980305499</v>
      </c>
      <c r="G1098" s="134">
        <v>89.3022282240442</v>
      </c>
      <c r="H1098" s="134">
        <v>0</v>
      </c>
      <c r="I1098" s="134">
        <v>-6.7199315199413396</v>
      </c>
      <c r="J1098" s="134">
        <v>1.319343304085097</v>
      </c>
      <c r="K1098" s="134">
        <v>4.1598894377803113</v>
      </c>
      <c r="L1098" s="134">
        <v>19.392633462745419</v>
      </c>
    </row>
    <row r="1099" spans="1:12" customFormat="1" x14ac:dyDescent="0.25">
      <c r="A1099" s="88">
        <v>1096</v>
      </c>
      <c r="B1099" s="88">
        <v>100</v>
      </c>
      <c r="C1099" s="88"/>
      <c r="D1099" s="88"/>
      <c r="E1099" s="134">
        <v>6</v>
      </c>
      <c r="F1099" s="134">
        <v>1935.9973980305499</v>
      </c>
      <c r="G1099" s="134">
        <v>89.311138534664494</v>
      </c>
      <c r="H1099" s="134">
        <v>0</v>
      </c>
      <c r="I1099" s="134">
        <v>-6.7199315199413396</v>
      </c>
      <c r="J1099" s="134">
        <v>1.2036115294667431</v>
      </c>
      <c r="K1099" s="134">
        <v>3.7949871524086398</v>
      </c>
      <c r="L1099" s="134">
        <v>17.066458595090179</v>
      </c>
    </row>
    <row r="1100" spans="1:12" customFormat="1" x14ac:dyDescent="0.25">
      <c r="A1100" s="88">
        <v>1097</v>
      </c>
      <c r="B1100" s="88">
        <v>100</v>
      </c>
      <c r="C1100" s="88"/>
      <c r="D1100" s="88"/>
      <c r="E1100" s="134">
        <v>6</v>
      </c>
      <c r="F1100" s="134">
        <v>1935.9973980305499</v>
      </c>
      <c r="G1100" s="134">
        <v>89.291634819226104</v>
      </c>
      <c r="H1100" s="134">
        <v>0</v>
      </c>
      <c r="I1100" s="134">
        <v>-6.7199315199413396</v>
      </c>
      <c r="J1100" s="134">
        <v>1.6395104733025589</v>
      </c>
      <c r="K1100" s="134">
        <v>5.1693765223229668</v>
      </c>
      <c r="L1100" s="134">
        <v>25.746740988163829</v>
      </c>
    </row>
    <row r="1101" spans="1:12" customFormat="1" x14ac:dyDescent="0.25">
      <c r="A1101" s="88">
        <v>1098</v>
      </c>
      <c r="B1101" s="88">
        <v>101</v>
      </c>
      <c r="C1101" s="88"/>
      <c r="D1101" s="88"/>
      <c r="E1101" s="134">
        <v>6</v>
      </c>
      <c r="F1101" s="134">
        <v>1955.35737201085</v>
      </c>
      <c r="G1101" s="134">
        <v>89.273781752068402</v>
      </c>
      <c r="H1101" s="134">
        <v>0</v>
      </c>
      <c r="I1101" s="134">
        <v>-6.7199315199413396</v>
      </c>
      <c r="J1101" s="134">
        <v>2.1218097669092639</v>
      </c>
      <c r="K1101" s="134">
        <v>6.6900661950649107</v>
      </c>
      <c r="L1101" s="134">
        <v>35.038809571817637</v>
      </c>
    </row>
    <row r="1102" spans="1:12" customFormat="1" x14ac:dyDescent="0.25">
      <c r="A1102" s="88">
        <v>1099</v>
      </c>
      <c r="B1102" s="88">
        <v>102</v>
      </c>
      <c r="C1102" s="88"/>
      <c r="D1102" s="88"/>
      <c r="E1102" s="134">
        <v>6</v>
      </c>
      <c r="F1102" s="134">
        <v>1974.7173459911601</v>
      </c>
      <c r="G1102" s="134">
        <v>89.255928684910799</v>
      </c>
      <c r="H1102" s="134">
        <v>0</v>
      </c>
      <c r="I1102" s="134">
        <v>-6.7199315199413396</v>
      </c>
      <c r="J1102" s="134">
        <v>2.0335922964694331</v>
      </c>
      <c r="K1102" s="134">
        <v>6.4119165107681209</v>
      </c>
      <c r="L1102" s="134">
        <v>33.285756639937283</v>
      </c>
    </row>
    <row r="1103" spans="1:12" customFormat="1" x14ac:dyDescent="0.25">
      <c r="A1103" s="88">
        <v>1100</v>
      </c>
      <c r="B1103" s="88">
        <v>103</v>
      </c>
      <c r="C1103" s="88"/>
      <c r="D1103" s="88"/>
      <c r="E1103" s="134">
        <v>6</v>
      </c>
      <c r="F1103" s="134">
        <v>1994.0773199714599</v>
      </c>
      <c r="G1103" s="134">
        <v>89.238075617753196</v>
      </c>
      <c r="H1103" s="134">
        <v>0</v>
      </c>
      <c r="I1103" s="134">
        <v>-6.7199315199413396</v>
      </c>
      <c r="J1103" s="134">
        <v>2.1015062690836519</v>
      </c>
      <c r="K1103" s="134">
        <v>6.6260492664207549</v>
      </c>
      <c r="L1103" s="134">
        <v>34.531383887165028</v>
      </c>
    </row>
    <row r="1104" spans="1:12" customFormat="1" x14ac:dyDescent="0.25">
      <c r="A1104" s="88">
        <v>1101</v>
      </c>
      <c r="B1104" s="88">
        <v>104</v>
      </c>
      <c r="C1104" s="88"/>
      <c r="D1104" s="88"/>
      <c r="E1104" s="134">
        <v>6</v>
      </c>
      <c r="F1104" s="134">
        <v>2013.43729395177</v>
      </c>
      <c r="G1104" s="134">
        <v>89.240997465137198</v>
      </c>
      <c r="H1104" s="134">
        <v>0</v>
      </c>
      <c r="I1104" s="134">
        <v>-6.7199315199413396</v>
      </c>
      <c r="J1104" s="134">
        <v>2.127864879933139</v>
      </c>
      <c r="K1104" s="134">
        <v>6.7091579664291858</v>
      </c>
      <c r="L1104" s="134">
        <v>34.975536017889333</v>
      </c>
    </row>
    <row r="1105" spans="1:72" customFormat="1" x14ac:dyDescent="0.25">
      <c r="A1105" s="88">
        <v>1102</v>
      </c>
      <c r="B1105" s="88">
        <v>105</v>
      </c>
      <c r="C1105" s="88"/>
      <c r="D1105" s="88"/>
      <c r="E1105" s="134">
        <v>6</v>
      </c>
      <c r="F1105" s="134">
        <v>2032.7972679320701</v>
      </c>
      <c r="G1105" s="134">
        <v>89.243262884608697</v>
      </c>
      <c r="H1105" s="134">
        <v>0</v>
      </c>
      <c r="I1105" s="134">
        <v>-6.7199315199413396</v>
      </c>
      <c r="J1105" s="134">
        <v>2.1660980128617</v>
      </c>
      <c r="K1105" s="134">
        <v>6.8297070345529391</v>
      </c>
      <c r="L1105" s="134">
        <v>35.646414590306073</v>
      </c>
    </row>
    <row r="1106" spans="1:72" customFormat="1" x14ac:dyDescent="0.25">
      <c r="A1106" s="88">
        <v>1103</v>
      </c>
      <c r="B1106" s="88">
        <v>106</v>
      </c>
      <c r="C1106" s="88"/>
      <c r="D1106" s="88"/>
      <c r="E1106" s="134">
        <v>6</v>
      </c>
      <c r="F1106" s="134">
        <v>2052.15724191238</v>
      </c>
      <c r="G1106" s="134">
        <v>89.207508921995398</v>
      </c>
      <c r="H1106" s="134">
        <v>0</v>
      </c>
      <c r="I1106" s="134">
        <v>-6.7199315199413396</v>
      </c>
      <c r="J1106" s="134">
        <v>2.2017799357879468</v>
      </c>
      <c r="K1106" s="134">
        <v>6.9422121375393981</v>
      </c>
      <c r="L1106" s="134">
        <v>36.266501298899179</v>
      </c>
    </row>
    <row r="1107" spans="1:72" customFormat="1" x14ac:dyDescent="0.25">
      <c r="A1107" s="88">
        <v>1104</v>
      </c>
      <c r="B1107" s="88">
        <v>107</v>
      </c>
      <c r="C1107" s="88"/>
      <c r="D1107" s="88"/>
      <c r="E1107" s="134">
        <v>6</v>
      </c>
      <c r="F1107" s="134">
        <v>2071.5172158926798</v>
      </c>
      <c r="G1107" s="134">
        <v>89.171090249577205</v>
      </c>
      <c r="H1107" s="134">
        <v>0</v>
      </c>
      <c r="I1107" s="134">
        <v>-6.7199315199413396</v>
      </c>
      <c r="J1107" s="134">
        <v>2.2387097982211541</v>
      </c>
      <c r="K1107" s="134">
        <v>7.0586519937912966</v>
      </c>
      <c r="L1107" s="134">
        <v>36.908767397490067</v>
      </c>
    </row>
    <row r="1108" spans="1:72" customFormat="1" x14ac:dyDescent="0.25">
      <c r="A1108" s="88">
        <v>1105</v>
      </c>
      <c r="B1108" s="88">
        <v>108</v>
      </c>
      <c r="C1108" s="88"/>
      <c r="D1108" s="88"/>
      <c r="E1108" s="134">
        <v>6</v>
      </c>
      <c r="F1108" s="134">
        <v>2090.8771898729901</v>
      </c>
      <c r="G1108" s="134">
        <v>89.152136596090401</v>
      </c>
      <c r="H1108" s="134">
        <v>0</v>
      </c>
      <c r="I1108" s="134">
        <v>-6.7199315199413396</v>
      </c>
      <c r="J1108" s="134">
        <v>2.276300230901644</v>
      </c>
      <c r="K1108" s="134">
        <v>7.1771746280328834</v>
      </c>
      <c r="L1108" s="134">
        <v>37.561835068254517</v>
      </c>
    </row>
    <row r="1109" spans="1:72" customFormat="1" x14ac:dyDescent="0.25">
      <c r="A1109" s="88">
        <v>1106</v>
      </c>
      <c r="B1109" s="88">
        <v>109</v>
      </c>
      <c r="C1109" s="88"/>
      <c r="D1109" s="88"/>
      <c r="E1109" s="134">
        <v>6</v>
      </c>
      <c r="F1109" s="134">
        <v>2110.2371638533</v>
      </c>
      <c r="G1109" s="134">
        <v>89.138806164832502</v>
      </c>
      <c r="H1109" s="134">
        <v>0</v>
      </c>
      <c r="I1109" s="134">
        <v>-6.7199315199413396</v>
      </c>
      <c r="J1109" s="134">
        <v>2.3130969468462408</v>
      </c>
      <c r="K1109" s="134">
        <v>7.293194673406199</v>
      </c>
      <c r="L1109" s="134">
        <v>38.197709054347861</v>
      </c>
    </row>
    <row r="1110" spans="1:72" customFormat="1" x14ac:dyDescent="0.25">
      <c r="A1110" s="88">
        <v>1107</v>
      </c>
      <c r="B1110" s="88">
        <v>110</v>
      </c>
      <c r="C1110" s="88"/>
      <c r="D1110" s="88"/>
      <c r="E1110" s="134">
        <v>6</v>
      </c>
      <c r="F1110" s="134">
        <v>2129.5971378335998</v>
      </c>
      <c r="G1110" s="134">
        <v>89.125475733574504</v>
      </c>
      <c r="H1110" s="134">
        <v>0</v>
      </c>
      <c r="I1110" s="134">
        <v>-6.7199315199413396</v>
      </c>
      <c r="J1110" s="134">
        <v>2.355621935782092</v>
      </c>
      <c r="K1110" s="134">
        <v>7.4272759635209349</v>
      </c>
      <c r="L1110" s="134">
        <v>38.941420289728519</v>
      </c>
    </row>
    <row r="1111" spans="1:72" customFormat="1" x14ac:dyDescent="0.25">
      <c r="A1111" s="88">
        <v>1108</v>
      </c>
      <c r="B1111" s="88">
        <v>111</v>
      </c>
      <c r="C1111" s="88"/>
      <c r="D1111" s="88"/>
      <c r="E1111" s="134">
        <v>6</v>
      </c>
      <c r="F1111" s="134">
        <v>2148.9571118139102</v>
      </c>
      <c r="G1111" s="134">
        <v>89.112145302316605</v>
      </c>
      <c r="H1111" s="134">
        <v>0</v>
      </c>
      <c r="I1111" s="134">
        <v>-6.7199315199413396</v>
      </c>
      <c r="J1111" s="134">
        <v>2.379069419871445</v>
      </c>
      <c r="K1111" s="134">
        <v>7.5012058808546653</v>
      </c>
      <c r="L1111" s="134">
        <v>39.317207098125003</v>
      </c>
    </row>
    <row r="1112" spans="1:72" customFormat="1" x14ac:dyDescent="0.25">
      <c r="A1112" s="88">
        <v>1109</v>
      </c>
      <c r="B1112" s="88">
        <v>112</v>
      </c>
      <c r="C1112" s="88"/>
      <c r="D1112" s="88"/>
      <c r="E1112" s="134">
        <v>6</v>
      </c>
      <c r="F1112" s="134">
        <v>2168.31708579421</v>
      </c>
      <c r="G1112" s="134">
        <v>89.085090610954197</v>
      </c>
      <c r="H1112" s="134">
        <v>0</v>
      </c>
      <c r="I1112" s="134">
        <v>-6.7199315199413396</v>
      </c>
      <c r="J1112" s="134">
        <v>2.477086618592093</v>
      </c>
      <c r="K1112" s="134">
        <v>7.810254108420871</v>
      </c>
      <c r="L1112" s="134">
        <v>41.118465834468829</v>
      </c>
    </row>
    <row r="1113" spans="1:72" customFormat="1" x14ac:dyDescent="0.25">
      <c r="A1113" s="88">
        <v>1110</v>
      </c>
      <c r="B1113" s="88">
        <v>113</v>
      </c>
      <c r="C1113" s="88"/>
      <c r="D1113" s="88"/>
      <c r="E1113" s="134">
        <v>6</v>
      </c>
      <c r="F1113" s="134">
        <v>2187.6770597745199</v>
      </c>
      <c r="G1113" s="134">
        <v>89.070042675495102</v>
      </c>
      <c r="H1113" s="134">
        <v>0</v>
      </c>
      <c r="I1113" s="134">
        <v>-6.7199315199413396</v>
      </c>
      <c r="J1113" s="134">
        <v>2.2976374169189939</v>
      </c>
      <c r="K1113" s="134">
        <v>7.2444507755455883</v>
      </c>
      <c r="L1113" s="134">
        <v>37.592003500787868</v>
      </c>
    </row>
    <row r="1114" spans="1:72" customFormat="1" x14ac:dyDescent="0.25">
      <c r="A1114" s="88">
        <v>1111</v>
      </c>
      <c r="B1114" s="88">
        <v>114</v>
      </c>
      <c r="C1114" s="88"/>
      <c r="D1114" s="88"/>
      <c r="E1114" s="134">
        <v>6</v>
      </c>
      <c r="F1114" s="134">
        <v>2207.0370337548202</v>
      </c>
      <c r="G1114" s="134">
        <v>89.022103632445294</v>
      </c>
      <c r="H1114" s="134">
        <v>0</v>
      </c>
      <c r="I1114" s="134">
        <v>-6.7199315199413396</v>
      </c>
      <c r="J1114" s="134">
        <v>2.9101758372166109</v>
      </c>
      <c r="K1114" s="134">
        <v>9.1757844147439762</v>
      </c>
      <c r="L1114" s="134">
        <v>49.164832470253671</v>
      </c>
    </row>
    <row r="1115" spans="1:72" s="8" customFormat="1" x14ac:dyDescent="0.25">
      <c r="A1115" s="88">
        <v>1112</v>
      </c>
      <c r="B1115" s="88">
        <v>116</v>
      </c>
      <c r="C1115" s="88"/>
      <c r="D1115" s="88"/>
      <c r="E1115" s="134">
        <v>6</v>
      </c>
      <c r="F1115" s="134">
        <v>2245.7569817154299</v>
      </c>
      <c r="G1115" s="134">
        <v>88.944628061383497</v>
      </c>
      <c r="H1115" s="134">
        <v>0</v>
      </c>
      <c r="I1115" s="134">
        <v>-6.7199315199413396</v>
      </c>
      <c r="J1115" s="134">
        <v>2.5951340936504201</v>
      </c>
      <c r="K1115" s="134">
        <v>8.1824577972797741</v>
      </c>
      <c r="L1115" s="134">
        <v>43.055759855110573</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v>1113</v>
      </c>
      <c r="B1116" s="88">
        <v>116</v>
      </c>
      <c r="C1116" s="88"/>
      <c r="D1116" s="88"/>
      <c r="E1116" s="134">
        <v>6</v>
      </c>
      <c r="F1116" s="134">
        <v>2245.7569817154299</v>
      </c>
      <c r="G1116" s="134">
        <v>88.878192769516005</v>
      </c>
      <c r="H1116" s="134">
        <v>0</v>
      </c>
      <c r="I1116" s="134">
        <v>-6.7199315199413396</v>
      </c>
      <c r="J1116" s="134">
        <v>1.935144630574966</v>
      </c>
      <c r="K1116" s="134">
        <v>6.1015110202028682</v>
      </c>
      <c r="L1116" s="134">
        <v>30.23661116856584</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v>1114</v>
      </c>
      <c r="B1117" s="88">
        <v>117</v>
      </c>
      <c r="C1117" s="88"/>
      <c r="D1117" s="88"/>
      <c r="E1117" s="134">
        <v>6</v>
      </c>
      <c r="F1117" s="134">
        <v>2265.1169556957402</v>
      </c>
      <c r="G1117" s="134">
        <v>88.785890285908295</v>
      </c>
      <c r="H1117" s="134">
        <v>0</v>
      </c>
      <c r="I1117" s="134">
        <v>-6.7199315199413396</v>
      </c>
      <c r="J1117" s="134">
        <v>2.8268522133876148</v>
      </c>
      <c r="K1117" s="134">
        <v>8.9130650288111504</v>
      </c>
      <c r="L1117" s="134">
        <v>47.373621521633218</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v>1115</v>
      </c>
      <c r="B1118" s="88">
        <v>118</v>
      </c>
      <c r="C1118" s="88"/>
      <c r="D1118" s="88"/>
      <c r="E1118" s="134">
        <v>6</v>
      </c>
      <c r="F1118" s="134">
        <v>2284.4769296760501</v>
      </c>
      <c r="G1118" s="134">
        <v>88.715855345060305</v>
      </c>
      <c r="H1118" s="134">
        <v>0</v>
      </c>
      <c r="I1118" s="134">
        <v>-6.7199315199413396</v>
      </c>
      <c r="J1118" s="134">
        <v>2.6007704111460179</v>
      </c>
      <c r="K1118" s="134">
        <v>8.2002291063433965</v>
      </c>
      <c r="L1118" s="134">
        <v>42.990035693947412</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v>1116</v>
      </c>
      <c r="B1119" s="88">
        <v>119</v>
      </c>
      <c r="C1119" s="88"/>
      <c r="D1119" s="88"/>
      <c r="E1119" s="134">
        <v>6</v>
      </c>
      <c r="F1119" s="134">
        <v>2303.8369036563499</v>
      </c>
      <c r="G1119" s="134">
        <v>88.6464025043894</v>
      </c>
      <c r="H1119" s="134">
        <v>0</v>
      </c>
      <c r="I1119" s="134">
        <v>-6.7199315199413396</v>
      </c>
      <c r="J1119" s="134">
        <v>2.851894631894806</v>
      </c>
      <c r="K1119" s="134">
        <v>8.9920237743643217</v>
      </c>
      <c r="L1119" s="134">
        <v>47.679237009380813</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v>1117</v>
      </c>
      <c r="B1120" s="88">
        <v>120</v>
      </c>
      <c r="C1120" s="88"/>
      <c r="D1120" s="88"/>
      <c r="E1120" s="134">
        <v>6</v>
      </c>
      <c r="F1120" s="134">
        <v>2323.1968776366598</v>
      </c>
      <c r="G1120" s="134">
        <v>88.624924077239299</v>
      </c>
      <c r="H1120" s="134">
        <v>0</v>
      </c>
      <c r="I1120" s="134">
        <v>-6.7199315199413396</v>
      </c>
      <c r="J1120" s="134">
        <v>2.3370303020808811</v>
      </c>
      <c r="K1120" s="134">
        <v>7.3686565424610171</v>
      </c>
      <c r="L1120" s="134">
        <v>37.712162217756841</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v>1118</v>
      </c>
      <c r="B1121" s="88">
        <v>120</v>
      </c>
      <c r="C1121" s="88"/>
      <c r="D1121" s="88"/>
      <c r="E1121" s="134">
        <v>6</v>
      </c>
      <c r="F1121" s="134">
        <v>2323.1968776366598</v>
      </c>
      <c r="G1121" s="134">
        <v>88.603445650089199</v>
      </c>
      <c r="H1121" s="134">
        <v>0</v>
      </c>
      <c r="I1121" s="134">
        <v>-6.7199315199413396</v>
      </c>
      <c r="J1121" s="134">
        <v>1.8123975217321739</v>
      </c>
      <c r="K1121" s="134">
        <v>5.7144893860215449</v>
      </c>
      <c r="L1121" s="134">
        <v>27.381814445481531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v>1119</v>
      </c>
      <c r="B1122" s="88">
        <v>120</v>
      </c>
      <c r="C1122" s="88"/>
      <c r="D1122" s="88"/>
      <c r="E1122" s="134">
        <v>6</v>
      </c>
      <c r="F1122" s="134">
        <v>2323.1968776366598</v>
      </c>
      <c r="G1122" s="134">
        <v>88.581967222939099</v>
      </c>
      <c r="H1122" s="134">
        <v>0</v>
      </c>
      <c r="I1122" s="134">
        <v>-6.7199315199413396</v>
      </c>
      <c r="J1122" s="134">
        <v>1.9517337249968041</v>
      </c>
      <c r="K1122" s="134">
        <v>6.1538164349149218</v>
      </c>
      <c r="L1122" s="134">
        <v>30.15144819248377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v>1120</v>
      </c>
      <c r="B1123" s="88">
        <v>120</v>
      </c>
      <c r="C1123" s="88"/>
      <c r="D1123" s="88"/>
      <c r="E1123" s="134">
        <v>6</v>
      </c>
      <c r="F1123" s="134">
        <v>2323.1968776366598</v>
      </c>
      <c r="G1123" s="134">
        <v>88.560488795788999</v>
      </c>
      <c r="H1123" s="134">
        <v>0</v>
      </c>
      <c r="I1123" s="134">
        <v>-6.7199315199413396</v>
      </c>
      <c r="J1123" s="134">
        <v>1.9139917880592081</v>
      </c>
      <c r="K1123" s="134">
        <v>6.0348161077506823</v>
      </c>
      <c r="L1123" s="134">
        <v>29.403096875570789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v>1121</v>
      </c>
      <c r="B1124" s="88">
        <v>120</v>
      </c>
      <c r="C1124" s="88"/>
      <c r="D1124" s="88"/>
      <c r="E1124" s="134">
        <v>6</v>
      </c>
      <c r="F1124" s="134">
        <v>2323.1968776366598</v>
      </c>
      <c r="G1124" s="134">
        <v>88.539010368638799</v>
      </c>
      <c r="H1124" s="134">
        <v>0</v>
      </c>
      <c r="I1124" s="134">
        <v>-6.7199315199413396</v>
      </c>
      <c r="J1124" s="134">
        <v>1.925270062673448</v>
      </c>
      <c r="K1124" s="134">
        <v>6.0703765076093834</v>
      </c>
      <c r="L1124" s="134">
        <v>29.6268683962188</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v>1122</v>
      </c>
      <c r="B1125" s="88">
        <v>120</v>
      </c>
      <c r="C1125" s="88"/>
      <c r="D1125" s="88"/>
      <c r="E1125" s="134">
        <v>6</v>
      </c>
      <c r="F1125" s="134">
        <v>2323.1968776366598</v>
      </c>
      <c r="G1125" s="134">
        <v>88.517531941488699</v>
      </c>
      <c r="H1125" s="134">
        <v>0</v>
      </c>
      <c r="I1125" s="134">
        <v>-6.7199315199413396</v>
      </c>
      <c r="J1125" s="134">
        <v>1.9178738046165049</v>
      </c>
      <c r="K1125" s="134">
        <v>6.0470561059558392</v>
      </c>
      <c r="L1125" s="134">
        <v>29.480133630541829</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v>1123</v>
      </c>
      <c r="B1126" s="88">
        <v>120</v>
      </c>
      <c r="C1126" s="88"/>
      <c r="D1126" s="88"/>
      <c r="E1126" s="134">
        <v>6</v>
      </c>
      <c r="F1126" s="134">
        <v>2323.1968776366598</v>
      </c>
      <c r="G1126" s="134">
        <v>88.517656794874298</v>
      </c>
      <c r="H1126" s="134">
        <v>0</v>
      </c>
      <c r="I1126" s="134">
        <v>-6.7199315199413396</v>
      </c>
      <c r="J1126" s="134">
        <v>1.936184374443521</v>
      </c>
      <c r="K1126" s="134">
        <v>6.1047893326204221</v>
      </c>
      <c r="L1126" s="134">
        <v>29.843301172601691</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v>1124</v>
      </c>
      <c r="B1127" s="88">
        <v>120</v>
      </c>
      <c r="C1127" s="88"/>
      <c r="D1127" s="88"/>
      <c r="E1127" s="134">
        <v>6</v>
      </c>
      <c r="F1127" s="134">
        <v>2323.1968776366598</v>
      </c>
      <c r="G1127" s="134">
        <v>88.517781648259799</v>
      </c>
      <c r="H1127" s="134">
        <v>0</v>
      </c>
      <c r="I1127" s="134">
        <v>-6.7199315199413396</v>
      </c>
      <c r="J1127" s="134">
        <v>1.870416586776642</v>
      </c>
      <c r="K1127" s="134">
        <v>5.8974234981067513</v>
      </c>
      <c r="L1127" s="134">
        <v>28.537365770037951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v>1125</v>
      </c>
      <c r="B1128" s="88">
        <v>120</v>
      </c>
      <c r="C1128" s="88"/>
      <c r="D1128" s="88"/>
      <c r="E1128" s="134">
        <v>6</v>
      </c>
      <c r="F1128" s="134">
        <v>2323.1968776366598</v>
      </c>
      <c r="G1128" s="134">
        <v>88.517906501645399</v>
      </c>
      <c r="H1128" s="134">
        <v>0</v>
      </c>
      <c r="I1128" s="134">
        <v>-6.7199315199413396</v>
      </c>
      <c r="J1128" s="134">
        <v>2.1162790065945969</v>
      </c>
      <c r="K1128" s="134">
        <v>6.6726277077927643</v>
      </c>
      <c r="L1128" s="134">
        <v>33.397939838234521</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v>1126</v>
      </c>
      <c r="B1129" s="88">
        <v>120</v>
      </c>
      <c r="C1129" s="88"/>
      <c r="D1129" s="88"/>
      <c r="E1129" s="134">
        <v>6</v>
      </c>
      <c r="F1129" s="134">
        <v>2323.1968776366598</v>
      </c>
      <c r="G1129" s="134">
        <v>88.554667276645503</v>
      </c>
      <c r="H1129" s="134">
        <v>0</v>
      </c>
      <c r="I1129" s="134">
        <v>-6.7199315199413396</v>
      </c>
      <c r="J1129" s="134">
        <v>1.213459692440465</v>
      </c>
      <c r="K1129" s="134">
        <v>3.8260384102647849</v>
      </c>
      <c r="L1129" s="134">
        <v>15.262235372723129</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v>1127</v>
      </c>
      <c r="B1130" s="88">
        <v>118</v>
      </c>
      <c r="C1130" s="88"/>
      <c r="D1130" s="88"/>
      <c r="E1130" s="134">
        <v>6</v>
      </c>
      <c r="F1130" s="134">
        <v>2284.4769296760501</v>
      </c>
      <c r="G1130" s="134">
        <v>88.528372031126906</v>
      </c>
      <c r="H1130" s="134">
        <v>0</v>
      </c>
      <c r="I1130" s="134">
        <v>-6.7199315199413396</v>
      </c>
      <c r="J1130" s="134">
        <v>0</v>
      </c>
      <c r="K1130" s="134">
        <v>0</v>
      </c>
      <c r="L1130" s="134">
        <v>-13.118287593555911</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v>1128</v>
      </c>
      <c r="B1131" s="88">
        <v>115</v>
      </c>
      <c r="C1131" s="88"/>
      <c r="D1131" s="88"/>
      <c r="E1131" s="134">
        <v>6</v>
      </c>
      <c r="F1131" s="134">
        <v>2226.39700773513</v>
      </c>
      <c r="G1131" s="134">
        <v>88.488416668347895</v>
      </c>
      <c r="H1131" s="134">
        <v>0</v>
      </c>
      <c r="I1131" s="134">
        <v>-6.7199315199413396</v>
      </c>
      <c r="J1131" s="134">
        <v>0</v>
      </c>
      <c r="K1131" s="134">
        <v>0</v>
      </c>
      <c r="L1131" s="134">
        <v>-13.022705934060109</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v>1129</v>
      </c>
      <c r="B1132" s="88">
        <v>112</v>
      </c>
      <c r="C1132" s="88"/>
      <c r="D1132" s="88"/>
      <c r="E1132" s="134">
        <v>6</v>
      </c>
      <c r="F1132" s="134">
        <v>2168.31708579421</v>
      </c>
      <c r="G1132" s="134">
        <v>88.541036226132306</v>
      </c>
      <c r="H1132" s="134">
        <v>0</v>
      </c>
      <c r="I1132" s="134">
        <v>-6.7199315199413396</v>
      </c>
      <c r="J1132" s="134">
        <v>0</v>
      </c>
      <c r="K1132" s="134">
        <v>0</v>
      </c>
      <c r="L1132" s="134">
        <v>-12.65625565252561</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v>1130</v>
      </c>
      <c r="B1133" s="88">
        <v>110</v>
      </c>
      <c r="C1133" s="88"/>
      <c r="D1133" s="88"/>
      <c r="E1133" s="134">
        <v>6</v>
      </c>
      <c r="F1133" s="134">
        <v>2129.5971378335998</v>
      </c>
      <c r="G1133" s="134">
        <v>88.578268655726902</v>
      </c>
      <c r="H1133" s="134">
        <v>0</v>
      </c>
      <c r="I1133" s="134">
        <v>-6.7199315199413396</v>
      </c>
      <c r="J1133" s="134">
        <v>0.92497949332267337</v>
      </c>
      <c r="K1133" s="134">
        <v>2.9164603424463889</v>
      </c>
      <c r="L1133" s="134">
        <v>10.427545564577651</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v>1131</v>
      </c>
      <c r="B1134" s="88">
        <v>109</v>
      </c>
      <c r="C1134" s="88"/>
      <c r="D1134" s="88"/>
      <c r="E1134" s="134">
        <v>6</v>
      </c>
      <c r="F1134" s="134">
        <v>2110.2371638533</v>
      </c>
      <c r="G1134" s="134">
        <v>88.606414952658994</v>
      </c>
      <c r="H1134" s="134">
        <v>0</v>
      </c>
      <c r="I1134" s="134">
        <v>-6.7199315199413396</v>
      </c>
      <c r="J1134" s="134">
        <v>0</v>
      </c>
      <c r="K1134" s="134">
        <v>0</v>
      </c>
      <c r="L1134" s="134">
        <v>-12.291924733654859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v>1132</v>
      </c>
      <c r="B1135" s="88">
        <v>105</v>
      </c>
      <c r="C1135" s="88"/>
      <c r="D1135" s="88"/>
      <c r="E1135" s="134">
        <v>6</v>
      </c>
      <c r="F1135" s="134">
        <v>2032.7972679320701</v>
      </c>
      <c r="G1135" s="134">
        <v>88.629690984255006</v>
      </c>
      <c r="H1135" s="134">
        <v>0</v>
      </c>
      <c r="I1135" s="134">
        <v>-6.7199315199413396</v>
      </c>
      <c r="J1135" s="134">
        <v>0</v>
      </c>
      <c r="K1135" s="134">
        <v>0</v>
      </c>
      <c r="L1135" s="134">
        <v>-11.809348842884519</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v>1133</v>
      </c>
      <c r="B1136" s="88">
        <v>103</v>
      </c>
      <c r="C1136" s="88"/>
      <c r="D1136" s="88"/>
      <c r="E1136" s="134">
        <v>6</v>
      </c>
      <c r="F1136" s="134">
        <v>1994.0773199714599</v>
      </c>
      <c r="G1136" s="134">
        <v>88.653967820436193</v>
      </c>
      <c r="H1136" s="134">
        <v>0</v>
      </c>
      <c r="I1136" s="134">
        <v>-6.7199315199413396</v>
      </c>
      <c r="J1136" s="134">
        <v>0</v>
      </c>
      <c r="K1136" s="134">
        <v>0</v>
      </c>
      <c r="L1136" s="134">
        <v>-6.0152599036467578</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v>1134</v>
      </c>
      <c r="B1137" s="88">
        <v>100</v>
      </c>
      <c r="C1137" s="88"/>
      <c r="D1137" s="88"/>
      <c r="E1137" s="134">
        <v>6</v>
      </c>
      <c r="F1137" s="134">
        <v>1935.9973980305499</v>
      </c>
      <c r="G1137" s="134">
        <v>88.657414338405701</v>
      </c>
      <c r="H1137" s="134">
        <v>0</v>
      </c>
      <c r="I1137" s="134">
        <v>-6.7199315199413396</v>
      </c>
      <c r="J1137" s="134">
        <v>0</v>
      </c>
      <c r="K1137" s="134">
        <v>0</v>
      </c>
      <c r="L1137" s="134">
        <v>-11.211080466597309</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v>1135</v>
      </c>
      <c r="B1138" s="88">
        <v>97</v>
      </c>
      <c r="C1138" s="88"/>
      <c r="D1138" s="88"/>
      <c r="E1138" s="134">
        <v>6</v>
      </c>
      <c r="F1138" s="134">
        <v>1877.9174760896301</v>
      </c>
      <c r="G1138" s="134">
        <v>88.666937940723997</v>
      </c>
      <c r="H1138" s="134">
        <v>0</v>
      </c>
      <c r="I1138" s="134">
        <v>-6.7199315199413396</v>
      </c>
      <c r="J1138" s="134">
        <v>0.34831943373874658</v>
      </c>
      <c r="K1138" s="134">
        <v>1.0982511745782679</v>
      </c>
      <c r="L1138" s="134">
        <v>-0.30692340521104972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v>1136</v>
      </c>
      <c r="B1139" s="88">
        <v>96</v>
      </c>
      <c r="C1139" s="88"/>
      <c r="D1139" s="88"/>
      <c r="E1139" s="134">
        <v>6</v>
      </c>
      <c r="F1139" s="134">
        <v>1858.55750210932</v>
      </c>
      <c r="G1139" s="134">
        <v>88.667907274775999</v>
      </c>
      <c r="H1139" s="134">
        <v>0</v>
      </c>
      <c r="I1139" s="134">
        <v>-6.7199315199413396</v>
      </c>
      <c r="J1139" s="134">
        <v>0</v>
      </c>
      <c r="K1139" s="134">
        <v>0</v>
      </c>
      <c r="L1139" s="134">
        <v>-10.73626295700676</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v>1137</v>
      </c>
      <c r="B1140" s="88">
        <v>92</v>
      </c>
      <c r="C1140" s="88"/>
      <c r="D1140" s="88"/>
      <c r="E1140" s="134">
        <v>6</v>
      </c>
      <c r="F1140" s="134">
        <v>1781.1176061880999</v>
      </c>
      <c r="G1140" s="134">
        <v>88.644856703881501</v>
      </c>
      <c r="H1140" s="134">
        <v>0</v>
      </c>
      <c r="I1140" s="134">
        <v>-6.7199315199413396</v>
      </c>
      <c r="J1140" s="134">
        <v>0</v>
      </c>
      <c r="K1140" s="134">
        <v>0</v>
      </c>
      <c r="L1140" s="134">
        <v>-10.26467495242764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v>1138</v>
      </c>
      <c r="B1141" s="88">
        <v>90</v>
      </c>
      <c r="C1141" s="88"/>
      <c r="D1141" s="88"/>
      <c r="E1141" s="134">
        <v>6</v>
      </c>
      <c r="F1141" s="134">
        <v>1742.39765822749</v>
      </c>
      <c r="G1141" s="134">
        <v>88.646520304644099</v>
      </c>
      <c r="H1141" s="134">
        <v>0</v>
      </c>
      <c r="I1141" s="134">
        <v>-6.7199315199413396</v>
      </c>
      <c r="J1141" s="134">
        <v>0</v>
      </c>
      <c r="K1141" s="134">
        <v>0</v>
      </c>
      <c r="L1141" s="134">
        <v>-6.3743394972288403</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v>1139</v>
      </c>
      <c r="B1142" s="88">
        <v>88</v>
      </c>
      <c r="C1142" s="88"/>
      <c r="D1142" s="88"/>
      <c r="E1142" s="134">
        <v>6</v>
      </c>
      <c r="F1142" s="134">
        <v>1703.67771026688</v>
      </c>
      <c r="G1142" s="134">
        <v>88.652386007081503</v>
      </c>
      <c r="H1142" s="134">
        <v>0</v>
      </c>
      <c r="I1142" s="134">
        <v>-6.7199315199413396</v>
      </c>
      <c r="J1142" s="134">
        <v>0.37337215158713222</v>
      </c>
      <c r="K1142" s="134">
        <v>1.177242393954228</v>
      </c>
      <c r="L1142" s="134">
        <v>1.065266125260079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v>1140</v>
      </c>
      <c r="B1143" s="88">
        <v>87</v>
      </c>
      <c r="C1143" s="88"/>
      <c r="D1143" s="88"/>
      <c r="E1143" s="134">
        <v>6</v>
      </c>
      <c r="F1143" s="134">
        <v>1684.3177362865799</v>
      </c>
      <c r="G1143" s="134">
        <v>88.652619866526507</v>
      </c>
      <c r="H1143" s="134">
        <v>0</v>
      </c>
      <c r="I1143" s="134">
        <v>-6.7199315199413396</v>
      </c>
      <c r="J1143" s="134">
        <v>0</v>
      </c>
      <c r="K1143" s="134">
        <v>0</v>
      </c>
      <c r="L1143" s="134">
        <v>-9.6795264402493562</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v>1141</v>
      </c>
      <c r="B1144" s="88">
        <v>83</v>
      </c>
      <c r="C1144" s="88"/>
      <c r="D1144" s="88"/>
      <c r="E1144" s="134">
        <v>6</v>
      </c>
      <c r="F1144" s="134">
        <v>1606.87784036535</v>
      </c>
      <c r="G1144" s="134">
        <v>88.645024542192999</v>
      </c>
      <c r="H1144" s="134">
        <v>0</v>
      </c>
      <c r="I1144" s="134">
        <v>-6.7199315199413396</v>
      </c>
      <c r="J1144" s="134">
        <v>0</v>
      </c>
      <c r="K1144" s="134">
        <v>0</v>
      </c>
      <c r="L1144" s="134">
        <v>-9.214712827041863</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v>1142</v>
      </c>
      <c r="B1145" s="88">
        <v>80</v>
      </c>
      <c r="C1145" s="88"/>
      <c r="D1145" s="88"/>
      <c r="E1145" s="134">
        <v>6</v>
      </c>
      <c r="F1145" s="134">
        <v>1548.79791842444</v>
      </c>
      <c r="G1145" s="134">
        <v>88.643801979816502</v>
      </c>
      <c r="H1145" s="134">
        <v>0</v>
      </c>
      <c r="I1145" s="134">
        <v>-6.7199315199413396</v>
      </c>
      <c r="J1145" s="134">
        <v>0</v>
      </c>
      <c r="K1145" s="134">
        <v>0</v>
      </c>
      <c r="L1145" s="134">
        <v>-8.8679423416707461</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v>1143</v>
      </c>
      <c r="B1146" s="88">
        <v>77</v>
      </c>
      <c r="C1146" s="88"/>
      <c r="D1146" s="88"/>
      <c r="E1146" s="134">
        <v>6</v>
      </c>
      <c r="F1146" s="134">
        <v>1490.71799648352</v>
      </c>
      <c r="G1146" s="134">
        <v>88.620773088753197</v>
      </c>
      <c r="H1146" s="134">
        <v>0</v>
      </c>
      <c r="I1146" s="134">
        <v>-6.7199315199413396</v>
      </c>
      <c r="J1146" s="134">
        <v>0</v>
      </c>
      <c r="K1146" s="134">
        <v>0</v>
      </c>
      <c r="L1146" s="134">
        <v>-8.5226856867737357</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v>1144</v>
      </c>
      <c r="B1147" s="88">
        <v>73</v>
      </c>
      <c r="C1147" s="88"/>
      <c r="D1147" s="88"/>
      <c r="E1147" s="134">
        <v>6</v>
      </c>
      <c r="F1147" s="134">
        <v>1413.2781005623001</v>
      </c>
      <c r="G1147" s="134">
        <v>88.6119877254323</v>
      </c>
      <c r="H1147" s="134">
        <v>0</v>
      </c>
      <c r="I1147" s="134">
        <v>-6.7199315199413396</v>
      </c>
      <c r="J1147" s="134">
        <v>0</v>
      </c>
      <c r="K1147" s="134">
        <v>0</v>
      </c>
      <c r="L1147" s="134">
        <v>-8.0646002090067146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v>1145</v>
      </c>
      <c r="B1148" s="88">
        <v>69</v>
      </c>
      <c r="C1148" s="88"/>
      <c r="D1148" s="88"/>
      <c r="E1148" s="134">
        <v>6</v>
      </c>
      <c r="F1148" s="134">
        <v>1335.83820464108</v>
      </c>
      <c r="G1148" s="134">
        <v>88.605387739650794</v>
      </c>
      <c r="H1148" s="134">
        <v>0</v>
      </c>
      <c r="I1148" s="134">
        <v>-6.7199315199413396</v>
      </c>
      <c r="J1148" s="134">
        <v>0</v>
      </c>
      <c r="K1148" s="134">
        <v>0</v>
      </c>
      <c r="L1148" s="134">
        <v>-7.6089705006754684</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v>1146</v>
      </c>
      <c r="B1149" s="88">
        <v>65</v>
      </c>
      <c r="C1149" s="88"/>
      <c r="D1149" s="88"/>
      <c r="E1149" s="134">
        <v>6</v>
      </c>
      <c r="F1149" s="134">
        <v>1258.3983087198601</v>
      </c>
      <c r="G1149" s="134">
        <v>88.596618419554403</v>
      </c>
      <c r="H1149" s="134">
        <v>0</v>
      </c>
      <c r="I1149" s="134">
        <v>-6.7199315199413396</v>
      </c>
      <c r="J1149" s="134">
        <v>0</v>
      </c>
      <c r="K1149" s="134">
        <v>0</v>
      </c>
      <c r="L1149" s="134">
        <v>-7.1556619990711816</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v>1147</v>
      </c>
      <c r="B1150" s="88">
        <v>61</v>
      </c>
      <c r="C1150" s="88"/>
      <c r="D1150" s="88"/>
      <c r="E1150" s="134">
        <v>5</v>
      </c>
      <c r="F1150" s="134">
        <v>1406.3778395659399</v>
      </c>
      <c r="G1150" s="134">
        <v>88.581056615841305</v>
      </c>
      <c r="H1150" s="134">
        <v>0</v>
      </c>
      <c r="I1150" s="134">
        <v>-6.7199315199413396</v>
      </c>
      <c r="J1150" s="134">
        <v>0</v>
      </c>
      <c r="K1150" s="134">
        <v>0</v>
      </c>
      <c r="L1150" s="134">
        <v>-6.7045401414850518</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v>1148</v>
      </c>
      <c r="B1151" s="88">
        <v>57</v>
      </c>
      <c r="C1151" s="88"/>
      <c r="D1151" s="88"/>
      <c r="E1151" s="134">
        <v>5</v>
      </c>
      <c r="F1151" s="134">
        <v>1314.15634188949</v>
      </c>
      <c r="G1151" s="134">
        <v>88.593699612882503</v>
      </c>
      <c r="H1151" s="134">
        <v>0</v>
      </c>
      <c r="I1151" s="134">
        <v>-6.7199315199413396</v>
      </c>
      <c r="J1151" s="134">
        <v>0</v>
      </c>
      <c r="K1151" s="134">
        <v>0</v>
      </c>
      <c r="L1151" s="134">
        <v>-6.2554703652082653</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v>1149</v>
      </c>
      <c r="B1152" s="88">
        <v>55</v>
      </c>
      <c r="C1152" s="88"/>
      <c r="D1152" s="88"/>
      <c r="E1152" s="134">
        <v>5</v>
      </c>
      <c r="F1152" s="134">
        <v>1268.0455930512601</v>
      </c>
      <c r="G1152" s="134">
        <v>88.6063426099238</v>
      </c>
      <c r="H1152" s="134">
        <v>0</v>
      </c>
      <c r="I1152" s="134">
        <v>-6.7199315199413396</v>
      </c>
      <c r="J1152" s="134">
        <v>0</v>
      </c>
      <c r="K1152" s="134">
        <v>0</v>
      </c>
      <c r="L1152" s="134">
        <v>-6.0316629567143734</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v>1150</v>
      </c>
      <c r="B1153" s="88">
        <v>51</v>
      </c>
      <c r="C1153" s="88"/>
      <c r="D1153" s="88"/>
      <c r="E1153" s="134">
        <v>5</v>
      </c>
      <c r="F1153" s="134">
        <v>1175.8240953748</v>
      </c>
      <c r="G1153" s="134">
        <v>88.594718210432404</v>
      </c>
      <c r="H1153" s="134">
        <v>0</v>
      </c>
      <c r="I1153" s="134">
        <v>-6.7199315199413396</v>
      </c>
      <c r="J1153" s="134">
        <v>0</v>
      </c>
      <c r="K1153" s="134">
        <v>0</v>
      </c>
      <c r="L1153" s="134">
        <v>-5.5854189973225852</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v>1151</v>
      </c>
      <c r="B1154" s="88">
        <v>47</v>
      </c>
      <c r="C1154" s="88"/>
      <c r="D1154" s="88"/>
      <c r="E1154" s="134">
        <v>4</v>
      </c>
      <c r="F1154" s="134">
        <v>1335.67469134732</v>
      </c>
      <c r="G1154" s="134">
        <v>88.6056466883431</v>
      </c>
      <c r="H1154" s="134">
        <v>0</v>
      </c>
      <c r="I1154" s="134">
        <v>-6.7199315199413396</v>
      </c>
      <c r="J1154" s="134">
        <v>0</v>
      </c>
      <c r="K1154" s="134">
        <v>0</v>
      </c>
      <c r="L1154" s="134">
        <v>-5.1408907124681189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v>1152</v>
      </c>
      <c r="B1155" s="88">
        <v>43</v>
      </c>
      <c r="C1155" s="88"/>
      <c r="D1155" s="88"/>
      <c r="E1155" s="134">
        <v>4</v>
      </c>
      <c r="F1155" s="134">
        <v>1222.00024953053</v>
      </c>
      <c r="G1155" s="134">
        <v>88.5985415521302</v>
      </c>
      <c r="H1155" s="134">
        <v>0</v>
      </c>
      <c r="I1155" s="134">
        <v>-6.7199315199413396</v>
      </c>
      <c r="J1155" s="134">
        <v>0</v>
      </c>
      <c r="K1155" s="134">
        <v>0</v>
      </c>
      <c r="L1155" s="134">
        <v>-4.6979435394421616</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v>1153</v>
      </c>
      <c r="B1156" s="88">
        <v>37</v>
      </c>
      <c r="C1156" s="88"/>
      <c r="D1156" s="88"/>
      <c r="E1156" s="134">
        <v>3</v>
      </c>
      <c r="F1156" s="134">
        <v>1426.58808267376</v>
      </c>
      <c r="G1156" s="134">
        <v>88.594800479948105</v>
      </c>
      <c r="H1156" s="134">
        <v>0</v>
      </c>
      <c r="I1156" s="134">
        <v>-6.7199315199413396</v>
      </c>
      <c r="J1156" s="134">
        <v>7.3864679000000003E-2</v>
      </c>
      <c r="K1156" s="134">
        <v>0.23289533288700001</v>
      </c>
      <c r="L1156" s="134">
        <v>-4.5126064515555546</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v>1154</v>
      </c>
      <c r="B1157" s="88">
        <v>33</v>
      </c>
      <c r="C1157" s="88"/>
      <c r="D1157" s="88"/>
      <c r="E1157" s="134">
        <v>3</v>
      </c>
      <c r="F1157" s="134">
        <v>1272.36234400633</v>
      </c>
      <c r="G1157" s="134">
        <v>88.607443476989303</v>
      </c>
      <c r="H1157" s="134">
        <v>0</v>
      </c>
      <c r="I1157" s="134">
        <v>-6.7199315199413396</v>
      </c>
      <c r="J1157" s="134">
        <v>7.3864679000000003E-2</v>
      </c>
      <c r="K1157" s="134">
        <v>0.23289533288700001</v>
      </c>
      <c r="L1157" s="134">
        <v>-4.5126064515555546</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v>1155</v>
      </c>
      <c r="B1158" s="88">
        <v>27</v>
      </c>
      <c r="C1158" s="88"/>
      <c r="D1158" s="88"/>
      <c r="E1158" s="134">
        <v>2</v>
      </c>
      <c r="F1158" s="134">
        <v>1663.51884532125</v>
      </c>
      <c r="G1158" s="134">
        <v>88.607677336434406</v>
      </c>
      <c r="H1158" s="134">
        <v>0</v>
      </c>
      <c r="I1158" s="134">
        <v>-6.7199315199413396</v>
      </c>
      <c r="J1158" s="134">
        <v>7.3864679000000003E-2</v>
      </c>
      <c r="K1158" s="134">
        <v>0.23289533288700001</v>
      </c>
      <c r="L1158" s="134">
        <v>-4.5126064515555546</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v>1156</v>
      </c>
      <c r="B1159" s="88">
        <v>22</v>
      </c>
      <c r="C1159" s="88"/>
      <c r="D1159" s="88"/>
      <c r="E1159" s="134">
        <v>2</v>
      </c>
      <c r="F1159" s="134">
        <v>1355.45979989139</v>
      </c>
      <c r="G1159" s="134">
        <v>88.617168312825996</v>
      </c>
      <c r="H1159" s="134">
        <v>0</v>
      </c>
      <c r="I1159" s="134">
        <v>-6.7199315199413396</v>
      </c>
      <c r="J1159" s="134">
        <v>7.3864679000000003E-2</v>
      </c>
      <c r="K1159" s="134">
        <v>0.23289533288700001</v>
      </c>
      <c r="L1159" s="134">
        <v>-4.5126064515555546</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v>1157</v>
      </c>
      <c r="B1160" s="88">
        <v>16</v>
      </c>
      <c r="C1160" s="88"/>
      <c r="D1160" s="88"/>
      <c r="E1160" s="134">
        <v>2</v>
      </c>
      <c r="F1160" s="134">
        <v>985.78894537555402</v>
      </c>
      <c r="G1160" s="134">
        <v>88.625653589813396</v>
      </c>
      <c r="H1160" s="134">
        <v>0</v>
      </c>
      <c r="I1160" s="134">
        <v>-6.7199315199413396</v>
      </c>
      <c r="J1160" s="134">
        <v>7.3864679000000003E-2</v>
      </c>
      <c r="K1160" s="134">
        <v>0.23289533288700001</v>
      </c>
      <c r="L1160" s="134">
        <v>-4.5126064515555546</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v>1158</v>
      </c>
      <c r="B1161" s="88">
        <v>13</v>
      </c>
      <c r="C1161" s="88"/>
      <c r="D1161" s="88"/>
      <c r="E1161" s="134">
        <v>1</v>
      </c>
      <c r="F1161" s="134">
        <v>1548.3400812019299</v>
      </c>
      <c r="G1161" s="134">
        <v>88.627321222654601</v>
      </c>
      <c r="H1161" s="134">
        <v>0</v>
      </c>
      <c r="I1161" s="134">
        <v>-6.7199315199413396</v>
      </c>
      <c r="J1161" s="134">
        <v>7.3864679000000003E-2</v>
      </c>
      <c r="K1161" s="134">
        <v>0.23289533288700001</v>
      </c>
      <c r="L1161" s="134">
        <v>-4.5126064515555546</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v>1159</v>
      </c>
      <c r="B1162" s="88">
        <v>6</v>
      </c>
      <c r="C1162" s="88"/>
      <c r="D1162" s="88"/>
      <c r="E1162" s="134">
        <v>1</v>
      </c>
      <c r="F1162" s="134">
        <v>800</v>
      </c>
      <c r="G1162" s="134">
        <v>88.636061237428393</v>
      </c>
      <c r="H1162" s="134">
        <v>0</v>
      </c>
      <c r="I1162" s="134">
        <v>-6.7199315199413396</v>
      </c>
      <c r="J1162" s="134">
        <v>7.3864679000000003E-2</v>
      </c>
      <c r="K1162" s="134">
        <v>0.23289533288700001</v>
      </c>
      <c r="L1162" s="134">
        <v>-4.5126064515555546</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v>1160</v>
      </c>
      <c r="B1163" s="88">
        <v>2</v>
      </c>
      <c r="C1163" s="88"/>
      <c r="D1163" s="88"/>
      <c r="E1163" s="134">
        <v>1</v>
      </c>
      <c r="F1163" s="134">
        <v>800</v>
      </c>
      <c r="G1163" s="134">
        <v>88.648950730893205</v>
      </c>
      <c r="H1163" s="134">
        <v>0</v>
      </c>
      <c r="I1163" s="134">
        <v>-6.7199315199413396</v>
      </c>
      <c r="J1163" s="134">
        <v>7.3864679000000003E-2</v>
      </c>
      <c r="K1163" s="134">
        <v>0.23289533288700001</v>
      </c>
      <c r="L1163" s="134">
        <v>-0.55525954847253989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v>1161</v>
      </c>
      <c r="B1164" s="88">
        <v>0</v>
      </c>
      <c r="C1164" s="88"/>
      <c r="D1164" s="88"/>
      <c r="E1164" s="134">
        <v>0</v>
      </c>
      <c r="F1164" s="134">
        <v>0</v>
      </c>
      <c r="G1164" s="134">
        <v>88.661840224358102</v>
      </c>
      <c r="H1164" s="134">
        <v>0</v>
      </c>
      <c r="I1164" s="134">
        <v>-6.7199315199413396</v>
      </c>
      <c r="J1164" s="134">
        <v>7.3864679000000003E-2</v>
      </c>
      <c r="K1164" s="134">
        <v>0.23289533288700001</v>
      </c>
      <c r="L1164" s="134">
        <v>4.1887902047863898E-2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v>1162</v>
      </c>
      <c r="B1165" s="88">
        <v>0</v>
      </c>
      <c r="C1165" s="88"/>
      <c r="D1165" s="88"/>
      <c r="E1165" s="134">
        <v>0</v>
      </c>
      <c r="F1165" s="134">
        <v>0</v>
      </c>
      <c r="G1165" s="134">
        <v>88.674729717822899</v>
      </c>
      <c r="H1165" s="134">
        <v>0</v>
      </c>
      <c r="I1165" s="134">
        <v>-6.7199315199413396</v>
      </c>
      <c r="J1165" s="134">
        <v>7.3864679000000003E-2</v>
      </c>
      <c r="K1165" s="134">
        <v>0.23289533288700001</v>
      </c>
      <c r="L1165" s="134">
        <v>0.32209693722190308</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v>1163</v>
      </c>
      <c r="B1166" s="88">
        <v>0</v>
      </c>
      <c r="C1166" s="88"/>
      <c r="D1166" s="88"/>
      <c r="E1166" s="134">
        <v>0</v>
      </c>
      <c r="F1166" s="134">
        <v>0</v>
      </c>
      <c r="G1166" s="134">
        <v>88.687619211287696</v>
      </c>
      <c r="H1166" s="134">
        <v>0</v>
      </c>
      <c r="I1166" s="134">
        <v>-3.1029485636939911</v>
      </c>
      <c r="J1166" s="134">
        <v>0</v>
      </c>
      <c r="K1166" s="134">
        <v>0</v>
      </c>
      <c r="L1166" s="134">
        <v>0.28020903517403922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v>1164</v>
      </c>
      <c r="B1167" s="88">
        <v>0</v>
      </c>
      <c r="C1167" s="88"/>
      <c r="D1167" s="88"/>
      <c r="E1167" s="134">
        <v>0</v>
      </c>
      <c r="F1167" s="134">
        <v>0</v>
      </c>
      <c r="G1167" s="134">
        <v>88.700508704752593</v>
      </c>
      <c r="H1167" s="134">
        <v>0</v>
      </c>
      <c r="I1167" s="134">
        <v>-3.1029485636939911</v>
      </c>
      <c r="J1167" s="134">
        <v>0</v>
      </c>
      <c r="K1167" s="134">
        <v>0</v>
      </c>
      <c r="L1167" s="134">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v>1165</v>
      </c>
      <c r="B1168" s="88">
        <v>0</v>
      </c>
      <c r="C1168" s="88"/>
      <c r="D1168" s="88"/>
      <c r="E1168" s="134">
        <v>0</v>
      </c>
      <c r="F1168" s="134">
        <v>0</v>
      </c>
      <c r="G1168" s="134">
        <v>88.713398198217405</v>
      </c>
      <c r="H1168" s="134">
        <v>0</v>
      </c>
      <c r="I1168" s="134">
        <v>-3.1029485636939911</v>
      </c>
      <c r="J1168" s="134">
        <v>0</v>
      </c>
      <c r="K1168" s="134">
        <v>0</v>
      </c>
      <c r="L1168" s="134">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v>1166</v>
      </c>
      <c r="B1169" s="88">
        <v>0</v>
      </c>
      <c r="C1169" s="88"/>
      <c r="D1169" s="88"/>
      <c r="E1169" s="134">
        <v>0</v>
      </c>
      <c r="F1169" s="134">
        <v>0</v>
      </c>
      <c r="G1169" s="134">
        <v>88.726287691682202</v>
      </c>
      <c r="H1169" s="134">
        <v>0</v>
      </c>
      <c r="I1169" s="134">
        <v>-3.1029485636939911</v>
      </c>
      <c r="J1169" s="134">
        <v>0</v>
      </c>
      <c r="K1169" s="134">
        <v>0</v>
      </c>
      <c r="L1169" s="134">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v>1167</v>
      </c>
      <c r="B1170" s="88">
        <v>0</v>
      </c>
      <c r="C1170" s="88"/>
      <c r="D1170" s="88"/>
      <c r="E1170" s="134">
        <v>0</v>
      </c>
      <c r="F1170" s="134">
        <v>0</v>
      </c>
      <c r="G1170" s="134">
        <v>88.739177185147</v>
      </c>
      <c r="H1170" s="134">
        <v>0</v>
      </c>
      <c r="I1170" s="134">
        <v>-3.1029485636939911</v>
      </c>
      <c r="J1170" s="134">
        <v>0</v>
      </c>
      <c r="K1170" s="134">
        <v>0</v>
      </c>
      <c r="L1170" s="134">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v>1168</v>
      </c>
      <c r="B1171" s="88">
        <v>0</v>
      </c>
      <c r="C1171" s="88"/>
      <c r="D1171" s="88"/>
      <c r="E1171" s="134">
        <v>0</v>
      </c>
      <c r="F1171" s="134">
        <v>0</v>
      </c>
      <c r="G1171" s="134">
        <v>88.752066678611897</v>
      </c>
      <c r="H1171" s="134">
        <v>0</v>
      </c>
      <c r="I1171" s="134">
        <v>-3.1029485636939911</v>
      </c>
      <c r="J1171" s="134">
        <v>0</v>
      </c>
      <c r="K1171" s="134">
        <v>0</v>
      </c>
      <c r="L1171" s="134">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v>1169</v>
      </c>
      <c r="B1172" s="88">
        <v>0</v>
      </c>
      <c r="C1172" s="88"/>
      <c r="D1172" s="88"/>
      <c r="E1172" s="134">
        <v>0</v>
      </c>
      <c r="F1172" s="134">
        <v>0</v>
      </c>
      <c r="G1172" s="134">
        <v>88.764956172076694</v>
      </c>
      <c r="H1172" s="134">
        <v>0</v>
      </c>
      <c r="I1172" s="134">
        <v>-3.1029485636939911</v>
      </c>
      <c r="J1172" s="134">
        <v>0</v>
      </c>
      <c r="K1172" s="134">
        <v>0</v>
      </c>
      <c r="L1172" s="134">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v>1170</v>
      </c>
      <c r="B1173" s="88">
        <v>0</v>
      </c>
      <c r="C1173" s="88"/>
      <c r="D1173" s="88"/>
      <c r="E1173" s="134">
        <v>0</v>
      </c>
      <c r="F1173" s="134">
        <v>0</v>
      </c>
      <c r="G1173" s="134">
        <v>88.777845665541506</v>
      </c>
      <c r="H1173" s="134">
        <v>0</v>
      </c>
      <c r="I1173" s="134">
        <v>-3.1029485636939911</v>
      </c>
      <c r="J1173" s="134">
        <v>0</v>
      </c>
      <c r="K1173" s="134">
        <v>0</v>
      </c>
      <c r="L1173" s="134">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v>1171</v>
      </c>
      <c r="B1174" s="88">
        <v>0</v>
      </c>
      <c r="C1174" s="88"/>
      <c r="D1174" s="88"/>
      <c r="E1174" s="134">
        <v>0</v>
      </c>
      <c r="F1174" s="134">
        <v>0</v>
      </c>
      <c r="G1174" s="134">
        <v>88.790735159006303</v>
      </c>
      <c r="H1174" s="134">
        <v>0</v>
      </c>
      <c r="I1174" s="134">
        <v>-3.1029485636939911</v>
      </c>
      <c r="J1174" s="134">
        <v>0</v>
      </c>
      <c r="K1174" s="134">
        <v>0</v>
      </c>
      <c r="L1174" s="134">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v>1172</v>
      </c>
      <c r="B1175" s="88">
        <v>0</v>
      </c>
      <c r="C1175" s="88"/>
      <c r="D1175" s="88"/>
      <c r="E1175" s="134">
        <v>0</v>
      </c>
      <c r="F1175" s="134">
        <v>0</v>
      </c>
      <c r="G1175" s="134">
        <v>88.798850990559401</v>
      </c>
      <c r="H1175" s="134">
        <v>0</v>
      </c>
      <c r="I1175" s="134">
        <v>-3.1029485636939911</v>
      </c>
      <c r="J1175" s="134">
        <v>0</v>
      </c>
      <c r="K1175" s="134">
        <v>0</v>
      </c>
      <c r="L1175" s="134">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v>1173</v>
      </c>
      <c r="B1176" s="88">
        <v>0</v>
      </c>
      <c r="C1176" s="88"/>
      <c r="D1176" s="88"/>
      <c r="E1176" s="134">
        <v>0</v>
      </c>
      <c r="F1176" s="134">
        <v>0</v>
      </c>
      <c r="G1176" s="134">
        <v>88.811366577910604</v>
      </c>
      <c r="H1176" s="134">
        <v>0</v>
      </c>
      <c r="I1176" s="134">
        <v>-3.1029485636939911</v>
      </c>
      <c r="J1176" s="134">
        <v>0</v>
      </c>
      <c r="K1176" s="134">
        <v>0</v>
      </c>
      <c r="L1176" s="134">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v>1174</v>
      </c>
      <c r="B1177" s="88">
        <v>0</v>
      </c>
      <c r="C1177" s="88"/>
      <c r="D1177" s="88"/>
      <c r="E1177" s="134">
        <v>0</v>
      </c>
      <c r="F1177" s="134">
        <v>0</v>
      </c>
      <c r="G1177" s="134">
        <v>88.823882165261907</v>
      </c>
      <c r="H1177" s="134">
        <v>0</v>
      </c>
      <c r="I1177" s="134">
        <v>-3.1029485636939911</v>
      </c>
      <c r="J1177" s="134">
        <v>0</v>
      </c>
      <c r="K1177" s="134">
        <v>0</v>
      </c>
      <c r="L1177" s="134">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v>1175</v>
      </c>
      <c r="B1178" s="88">
        <v>0</v>
      </c>
      <c r="C1178" s="88"/>
      <c r="D1178" s="88"/>
      <c r="E1178" s="134">
        <v>0</v>
      </c>
      <c r="F1178" s="134">
        <v>0</v>
      </c>
      <c r="G1178" s="134">
        <v>88.836397752613095</v>
      </c>
      <c r="H1178" s="134">
        <v>0</v>
      </c>
      <c r="I1178" s="134">
        <v>-3.1029485636939911</v>
      </c>
      <c r="J1178" s="134">
        <v>0</v>
      </c>
      <c r="K1178" s="134">
        <v>0</v>
      </c>
      <c r="L1178" s="134">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v>1176</v>
      </c>
      <c r="B1179" s="88">
        <v>0</v>
      </c>
      <c r="C1179" s="88"/>
      <c r="D1179" s="88"/>
      <c r="E1179" s="134">
        <v>0</v>
      </c>
      <c r="F1179" s="134">
        <v>0</v>
      </c>
      <c r="G1179" s="134">
        <v>88.848913339964298</v>
      </c>
      <c r="H1179" s="134">
        <v>0</v>
      </c>
      <c r="I1179" s="134">
        <v>-3.1029485636939911</v>
      </c>
      <c r="J1179" s="134">
        <v>0</v>
      </c>
      <c r="K1179" s="134">
        <v>0</v>
      </c>
      <c r="L1179" s="134">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v>1177</v>
      </c>
      <c r="B1180" s="88">
        <v>0</v>
      </c>
      <c r="C1180" s="88"/>
      <c r="D1180" s="88"/>
      <c r="E1180" s="134">
        <v>0</v>
      </c>
      <c r="F1180" s="134">
        <v>0</v>
      </c>
      <c r="G1180" s="134">
        <v>88.8614289273156</v>
      </c>
      <c r="H1180" s="134">
        <v>0</v>
      </c>
      <c r="I1180" s="134">
        <v>-3.1029485636939911</v>
      </c>
      <c r="J1180" s="134">
        <v>0</v>
      </c>
      <c r="K1180" s="134">
        <v>0</v>
      </c>
      <c r="L1180" s="134">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v>1178</v>
      </c>
      <c r="B1181" s="88">
        <v>0</v>
      </c>
      <c r="C1181" s="88"/>
      <c r="D1181" s="88"/>
      <c r="E1181" s="134">
        <v>0</v>
      </c>
      <c r="F1181" s="134">
        <v>0</v>
      </c>
      <c r="G1181" s="134">
        <v>88.873944514666803</v>
      </c>
      <c r="H1181" s="134">
        <v>0</v>
      </c>
      <c r="I1181" s="134">
        <v>-3.1029485636939911</v>
      </c>
      <c r="J1181" s="134">
        <v>0</v>
      </c>
      <c r="K1181" s="134">
        <v>0</v>
      </c>
      <c r="L1181" s="134">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v>1179</v>
      </c>
      <c r="B1182" s="88">
        <v>0</v>
      </c>
      <c r="C1182" s="88"/>
      <c r="D1182" s="88"/>
      <c r="E1182" s="134">
        <v>0</v>
      </c>
      <c r="F1182" s="134">
        <v>0</v>
      </c>
      <c r="G1182" s="134">
        <v>88.886460102018006</v>
      </c>
      <c r="H1182" s="134">
        <v>0</v>
      </c>
      <c r="I1182" s="134">
        <v>-3.1029485636939911</v>
      </c>
      <c r="J1182" s="134">
        <v>0</v>
      </c>
      <c r="K1182" s="134">
        <v>0</v>
      </c>
      <c r="L1182" s="134">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v>1180</v>
      </c>
      <c r="B1183" s="88">
        <v>0</v>
      </c>
      <c r="C1183" s="88"/>
      <c r="D1183" s="88"/>
      <c r="E1183" s="134">
        <v>0</v>
      </c>
      <c r="F1183" s="134">
        <v>0</v>
      </c>
      <c r="G1183" s="134">
        <v>88.9016941958904</v>
      </c>
      <c r="H1183" s="134">
        <v>0</v>
      </c>
      <c r="I1183" s="134">
        <v>-3.1029485636939911</v>
      </c>
      <c r="J1183" s="134">
        <v>0</v>
      </c>
      <c r="K1183" s="134">
        <v>0</v>
      </c>
      <c r="L1183" s="134">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382</v>
      </c>
      <c r="E1" s="30" t="s">
        <v>218</v>
      </c>
      <c r="F1" s="30" t="s">
        <v>89</v>
      </c>
      <c r="G1" s="30" t="s">
        <v>105</v>
      </c>
      <c r="H1" s="30" t="s">
        <v>90</v>
      </c>
      <c r="I1" s="30" t="s">
        <v>17</v>
      </c>
      <c r="J1" s="30" t="s">
        <v>16</v>
      </c>
      <c r="K1" s="85" t="s">
        <v>92</v>
      </c>
      <c r="L1" s="30" t="s">
        <v>385</v>
      </c>
      <c r="M1" s="30" t="s">
        <v>386</v>
      </c>
      <c r="N1" s="30" t="s">
        <v>387</v>
      </c>
    </row>
    <row r="2" spans="1:14" ht="12.75" x14ac:dyDescent="0.25">
      <c r="A2" s="31" t="s">
        <v>53</v>
      </c>
      <c r="B2" s="31" t="s">
        <v>54</v>
      </c>
      <c r="C2" s="31" t="s">
        <v>273</v>
      </c>
      <c r="D2" s="31" t="s">
        <v>381</v>
      </c>
      <c r="E2" s="32" t="s">
        <v>217</v>
      </c>
      <c r="F2" s="31" t="s">
        <v>55</v>
      </c>
      <c r="G2" s="31" t="s">
        <v>80</v>
      </c>
      <c r="H2" s="31" t="s">
        <v>232</v>
      </c>
      <c r="I2" s="31" t="s">
        <v>57</v>
      </c>
      <c r="J2" s="31" t="s">
        <v>56</v>
      </c>
      <c r="K2" s="86" t="s">
        <v>388</v>
      </c>
      <c r="L2" s="32" t="s">
        <v>389</v>
      </c>
      <c r="M2" s="32" t="s">
        <v>390</v>
      </c>
      <c r="N2" s="32" t="s">
        <v>391</v>
      </c>
    </row>
    <row r="3" spans="1:14" x14ac:dyDescent="0.25">
      <c r="A3" s="76">
        <v>0</v>
      </c>
      <c r="B3" s="76">
        <v>0</v>
      </c>
      <c r="C3" s="76">
        <v>0</v>
      </c>
      <c r="D3" s="131"/>
      <c r="E3" s="91"/>
      <c r="F3" s="76">
        <v>809.79020270624699</v>
      </c>
      <c r="G3" s="76">
        <v>23.5</v>
      </c>
      <c r="H3" s="77">
        <v>3.0686374413283586</v>
      </c>
      <c r="I3" s="76">
        <v>0</v>
      </c>
      <c r="J3" s="77">
        <v>-6.7199315199413396</v>
      </c>
      <c r="K3" s="134">
        <v>1</v>
      </c>
      <c r="L3" s="134">
        <v>9.5518833913135565E-2</v>
      </c>
      <c r="M3" s="134">
        <v>0.30117088332811642</v>
      </c>
      <c r="N3" s="134">
        <v>4.2400534368462778E-2</v>
      </c>
    </row>
    <row r="4" spans="1:14" x14ac:dyDescent="0.25">
      <c r="A4" s="76">
        <v>1</v>
      </c>
      <c r="B4" s="76">
        <v>0</v>
      </c>
      <c r="C4" s="76">
        <v>0</v>
      </c>
      <c r="D4" s="131"/>
      <c r="E4" s="91"/>
      <c r="F4" s="76">
        <v>809.79020270624699</v>
      </c>
      <c r="G4" s="76">
        <v>23.5</v>
      </c>
      <c r="H4" s="77">
        <v>3.0686374413283586</v>
      </c>
      <c r="I4" s="76">
        <v>0</v>
      </c>
      <c r="J4" s="77">
        <v>-6.7199315199413396</v>
      </c>
      <c r="K4" s="134">
        <v>1</v>
      </c>
      <c r="L4" s="134">
        <v>9.5518833913135565E-2</v>
      </c>
      <c r="M4" s="134">
        <v>0.30117088332811642</v>
      </c>
      <c r="N4" s="134">
        <v>4.2400534368462778E-2</v>
      </c>
    </row>
    <row r="5" spans="1:14" x14ac:dyDescent="0.25">
      <c r="A5" s="76">
        <v>2</v>
      </c>
      <c r="B5" s="76">
        <v>0</v>
      </c>
      <c r="C5" s="76">
        <v>0</v>
      </c>
      <c r="D5" s="131"/>
      <c r="E5" s="91"/>
      <c r="F5" s="76">
        <v>809.6874080183934</v>
      </c>
      <c r="G5" s="76">
        <v>23.508171015518428</v>
      </c>
      <c r="H5" s="77">
        <v>3.0685267856557679</v>
      </c>
      <c r="I5" s="76">
        <v>0</v>
      </c>
      <c r="J5" s="77">
        <v>-6.7199315199413396</v>
      </c>
      <c r="K5" s="134">
        <v>1</v>
      </c>
      <c r="L5" s="134">
        <v>9.551538948510721E-2</v>
      </c>
      <c r="M5" s="134">
        <v>0.30116002304654299</v>
      </c>
      <c r="N5" s="134">
        <v>4.2395152051192972E-2</v>
      </c>
    </row>
    <row r="6" spans="1:14" x14ac:dyDescent="0.25">
      <c r="A6" s="76">
        <v>3</v>
      </c>
      <c r="B6" s="76">
        <v>0</v>
      </c>
      <c r="C6" s="76">
        <v>0</v>
      </c>
      <c r="D6" s="131"/>
      <c r="E6" s="91"/>
      <c r="F6" s="76">
        <v>809.58461333053958</v>
      </c>
      <c r="G6" s="76">
        <v>23.51634203103686</v>
      </c>
      <c r="H6" s="77">
        <v>3.0684161370226244</v>
      </c>
      <c r="I6" s="76">
        <v>0</v>
      </c>
      <c r="J6" s="77">
        <v>-6.7199315199413396</v>
      </c>
      <c r="K6" s="134">
        <v>1</v>
      </c>
      <c r="L6" s="134">
        <v>9.5511945276198856E-2</v>
      </c>
      <c r="M6" s="134">
        <v>0.30114916345585502</v>
      </c>
      <c r="N6" s="134">
        <v>4.2389769733923152E-2</v>
      </c>
    </row>
    <row r="7" spans="1:14" x14ac:dyDescent="0.25">
      <c r="A7" s="76">
        <v>4</v>
      </c>
      <c r="B7" s="76">
        <v>0</v>
      </c>
      <c r="C7" s="76">
        <v>0</v>
      </c>
      <c r="D7" s="131"/>
      <c r="E7" s="91"/>
      <c r="F7" s="76">
        <v>809.48181864268599</v>
      </c>
      <c r="G7" s="76">
        <v>23.524513046555299</v>
      </c>
      <c r="H7" s="77">
        <v>3.0683054954282905</v>
      </c>
      <c r="I7" s="76">
        <v>0</v>
      </c>
      <c r="J7" s="77">
        <v>-6.7199315199413396</v>
      </c>
      <c r="K7" s="134">
        <v>1</v>
      </c>
      <c r="L7" s="134">
        <v>9.5508501286390629E-2</v>
      </c>
      <c r="M7" s="134">
        <v>0.30113830455598972</v>
      </c>
      <c r="N7" s="134">
        <v>4.2384387416653332E-2</v>
      </c>
    </row>
    <row r="8" spans="1:14" x14ac:dyDescent="0.25">
      <c r="A8" s="76">
        <v>5</v>
      </c>
      <c r="B8" s="76">
        <v>0</v>
      </c>
      <c r="C8" s="76">
        <v>0</v>
      </c>
      <c r="D8" s="131"/>
      <c r="E8" s="91"/>
      <c r="F8" s="76">
        <v>809.37902395483241</v>
      </c>
      <c r="G8" s="76">
        <v>23.532684062073731</v>
      </c>
      <c r="H8" s="77">
        <v>3.0681948608721208</v>
      </c>
      <c r="I8" s="76">
        <v>0</v>
      </c>
      <c r="J8" s="77">
        <v>-6.7199315199413396</v>
      </c>
      <c r="K8" s="134">
        <v>1</v>
      </c>
      <c r="L8" s="134">
        <v>9.5505057515662461E-2</v>
      </c>
      <c r="M8" s="134">
        <v>0.30112744634688382</v>
      </c>
      <c r="N8" s="134">
        <v>4.237900509938352E-2</v>
      </c>
    </row>
    <row r="9" spans="1:14" x14ac:dyDescent="0.25">
      <c r="A9" s="76">
        <v>6</v>
      </c>
      <c r="B9" s="76">
        <v>0</v>
      </c>
      <c r="C9" s="76">
        <v>0</v>
      </c>
      <c r="D9" s="131"/>
      <c r="E9" s="91"/>
      <c r="F9" s="76">
        <v>809.27622926697882</v>
      </c>
      <c r="G9" s="76">
        <v>23.540855077592159</v>
      </c>
      <c r="H9" s="77">
        <v>3.0680842333534755</v>
      </c>
      <c r="I9" s="76">
        <v>0</v>
      </c>
      <c r="J9" s="77">
        <v>-6.7199315199413396</v>
      </c>
      <c r="K9" s="134">
        <v>1</v>
      </c>
      <c r="L9" s="134">
        <v>9.5501613963994411E-2</v>
      </c>
      <c r="M9" s="134">
        <v>0.30111658882847442</v>
      </c>
      <c r="N9" s="134">
        <v>4.23736227821137E-2</v>
      </c>
    </row>
    <row r="10" spans="1:14" x14ac:dyDescent="0.25">
      <c r="A10" s="76">
        <v>7</v>
      </c>
      <c r="B10" s="76">
        <v>0</v>
      </c>
      <c r="C10" s="76">
        <v>0</v>
      </c>
      <c r="D10" s="131"/>
      <c r="E10" s="91"/>
      <c r="F10" s="76">
        <v>809.17343457912523</v>
      </c>
      <c r="G10" s="76">
        <v>23.549026093110591</v>
      </c>
      <c r="H10" s="77">
        <v>3.0679736128717114</v>
      </c>
      <c r="I10" s="76">
        <v>0</v>
      </c>
      <c r="J10" s="77">
        <v>-6.7199315199413396</v>
      </c>
      <c r="K10" s="134">
        <v>1</v>
      </c>
      <c r="L10" s="134">
        <v>9.5498170631366494E-2</v>
      </c>
      <c r="M10" s="134">
        <v>0.30110573200069862</v>
      </c>
      <c r="N10" s="134">
        <v>4.2368240464843887E-2</v>
      </c>
    </row>
    <row r="11" spans="1:14" x14ac:dyDescent="0.25">
      <c r="A11" s="76">
        <v>8</v>
      </c>
      <c r="B11" s="76">
        <v>0</v>
      </c>
      <c r="C11" s="76">
        <v>0</v>
      </c>
      <c r="D11" s="131"/>
      <c r="E11" s="91"/>
      <c r="F11" s="76">
        <v>809.07063989127141</v>
      </c>
      <c r="G11" s="76">
        <v>23.557197108629019</v>
      </c>
      <c r="H11" s="77">
        <v>3.0678629994261888</v>
      </c>
      <c r="I11" s="76">
        <v>0</v>
      </c>
      <c r="J11" s="77">
        <v>-6.7199315199413396</v>
      </c>
      <c r="K11" s="134">
        <v>1</v>
      </c>
      <c r="L11" s="134">
        <v>9.5494727517758754E-2</v>
      </c>
      <c r="M11" s="134">
        <v>0.30109487586349343</v>
      </c>
      <c r="N11" s="134">
        <v>4.2363676286038709E-2</v>
      </c>
    </row>
    <row r="12" spans="1:14" x14ac:dyDescent="0.25">
      <c r="A12" s="76">
        <v>9</v>
      </c>
      <c r="B12" s="76">
        <v>0</v>
      </c>
      <c r="C12" s="76">
        <v>0</v>
      </c>
      <c r="D12" s="131"/>
      <c r="E12" s="91"/>
      <c r="F12" s="76">
        <v>807.79108052538254</v>
      </c>
      <c r="G12" s="76">
        <v>23.658907611902482</v>
      </c>
      <c r="H12" s="77">
        <v>3.0664867030154399</v>
      </c>
      <c r="I12" s="76">
        <v>0</v>
      </c>
      <c r="J12" s="77">
        <v>-6.7199315199413396</v>
      </c>
      <c r="K12" s="134">
        <v>1</v>
      </c>
      <c r="L12" s="134">
        <v>9.5451886931085639E-2</v>
      </c>
      <c r="M12" s="134">
        <v>0.30095979949371299</v>
      </c>
      <c r="N12" s="134">
        <v>4.2296678714310233E-2</v>
      </c>
    </row>
    <row r="13" spans="1:14" x14ac:dyDescent="0.25">
      <c r="A13" s="76">
        <v>10</v>
      </c>
      <c r="B13" s="76">
        <v>0</v>
      </c>
      <c r="C13" s="76">
        <v>0</v>
      </c>
      <c r="D13" s="131"/>
      <c r="E13" s="91"/>
      <c r="F13" s="76">
        <v>807.68828583752895</v>
      </c>
      <c r="G13" s="76">
        <v>23.66707862742091</v>
      </c>
      <c r="H13" s="77">
        <v>3.0663761841290271</v>
      </c>
      <c r="I13" s="76">
        <v>0</v>
      </c>
      <c r="J13" s="77">
        <v>-6.7199315199413396</v>
      </c>
      <c r="K13" s="134">
        <v>1</v>
      </c>
      <c r="L13" s="134">
        <v>9.5448446760861116E-2</v>
      </c>
      <c r="M13" s="134">
        <v>0.30094895263699512</v>
      </c>
      <c r="N13" s="134">
        <v>4.2290484001493371E-2</v>
      </c>
    </row>
    <row r="14" spans="1:14" x14ac:dyDescent="0.25">
      <c r="A14" s="76">
        <v>11</v>
      </c>
      <c r="B14" s="76">
        <v>4.0576484054327009E-3</v>
      </c>
      <c r="C14" s="76">
        <v>4.0576484054327009E-3</v>
      </c>
      <c r="D14" s="131"/>
      <c r="E14" s="91"/>
      <c r="F14" s="76">
        <v>807.55574275167476</v>
      </c>
      <c r="G14" s="76">
        <v>23.677614304253911</v>
      </c>
      <c r="H14" s="77">
        <v>3.0662336918619735</v>
      </c>
      <c r="I14" s="76">
        <v>0</v>
      </c>
      <c r="J14" s="77">
        <v>-6.7199315199413396</v>
      </c>
      <c r="K14" s="134">
        <v>1</v>
      </c>
      <c r="L14" s="134">
        <v>9.544401134108578E-2</v>
      </c>
      <c r="M14" s="134">
        <v>0.30093496775844347</v>
      </c>
      <c r="N14" s="134">
        <v>4.2620020917613431E-2</v>
      </c>
    </row>
    <row r="15" spans="1:14" x14ac:dyDescent="0.25">
      <c r="A15" s="76">
        <v>12</v>
      </c>
      <c r="B15" s="76">
        <v>0.65687872320413587</v>
      </c>
      <c r="C15" s="76">
        <v>0.65687872320413587</v>
      </c>
      <c r="D15" s="131"/>
      <c r="E15" s="91"/>
      <c r="F15" s="76">
        <v>807.16420548171527</v>
      </c>
      <c r="G15" s="76">
        <v>23.708737090612651</v>
      </c>
      <c r="H15" s="77">
        <v>3.0658128325515337</v>
      </c>
      <c r="I15" s="76">
        <v>0</v>
      </c>
      <c r="J15" s="77">
        <v>-6.7199315199413396</v>
      </c>
      <c r="K15" s="134">
        <v>1</v>
      </c>
      <c r="L15" s="134">
        <v>9.5430911067318255E-2</v>
      </c>
      <c r="M15" s="134">
        <v>0.30089366259525452</v>
      </c>
      <c r="N15" s="134">
        <v>0.1899708399584363</v>
      </c>
    </row>
    <row r="16" spans="1:14" x14ac:dyDescent="0.25">
      <c r="A16" s="76">
        <v>13</v>
      </c>
      <c r="B16" s="76">
        <v>1.4105089068412779</v>
      </c>
      <c r="C16" s="76">
        <v>1.4105089068412779</v>
      </c>
      <c r="D16" s="131"/>
      <c r="E16" s="91"/>
      <c r="F16" s="76">
        <v>806.93252605909595</v>
      </c>
      <c r="G16" s="76">
        <v>23.727152985412769</v>
      </c>
      <c r="H16" s="77">
        <v>3.0655638507559337</v>
      </c>
      <c r="I16" s="76">
        <v>0</v>
      </c>
      <c r="J16" s="77">
        <v>-6.7199315199413396</v>
      </c>
      <c r="K16" s="134">
        <v>1</v>
      </c>
      <c r="L16" s="134">
        <v>9.5423160900921594E-2</v>
      </c>
      <c r="M16" s="134">
        <v>0.30086922632060581</v>
      </c>
      <c r="N16" s="134">
        <v>0.47276614427243319</v>
      </c>
    </row>
    <row r="17" spans="1:14" x14ac:dyDescent="0.25">
      <c r="A17" s="76">
        <v>14</v>
      </c>
      <c r="B17" s="76">
        <v>3.7593890428543091</v>
      </c>
      <c r="C17" s="76">
        <v>3.7593890428543091</v>
      </c>
      <c r="D17" s="131"/>
      <c r="E17" s="91"/>
      <c r="F17" s="76">
        <v>806.99599738869881</v>
      </c>
      <c r="G17" s="76">
        <v>23.722107732297172</v>
      </c>
      <c r="H17" s="77">
        <v>3.0656320587282444</v>
      </c>
      <c r="I17" s="76">
        <v>0</v>
      </c>
      <c r="J17" s="77">
        <v>-6.7199315199413396</v>
      </c>
      <c r="K17" s="134">
        <v>1</v>
      </c>
      <c r="L17" s="134">
        <v>9.5425284040622282E-2</v>
      </c>
      <c r="M17" s="134">
        <v>0.30087592058008211</v>
      </c>
      <c r="N17" s="134">
        <v>2.839061474000701</v>
      </c>
    </row>
    <row r="18" spans="1:14" x14ac:dyDescent="0.25">
      <c r="A18" s="76">
        <v>15</v>
      </c>
      <c r="B18" s="76">
        <v>9.0949252605438229</v>
      </c>
      <c r="C18" s="76">
        <v>9.0949252605438229</v>
      </c>
      <c r="D18" s="131"/>
      <c r="E18" s="91"/>
      <c r="F18" s="76">
        <v>1083.2336397258391</v>
      </c>
      <c r="G18" s="76">
        <v>23.689715586387312</v>
      </c>
      <c r="H18" s="77">
        <v>25.653850022946045</v>
      </c>
      <c r="I18" s="76">
        <v>0</v>
      </c>
      <c r="J18" s="77">
        <v>-6.7199315199413396</v>
      </c>
      <c r="K18" s="134">
        <v>1</v>
      </c>
      <c r="L18" s="134">
        <v>0.7985387281573173</v>
      </c>
      <c r="M18" s="134">
        <v>2.5177926098800221</v>
      </c>
      <c r="N18" s="134">
        <v>10.462970027841809</v>
      </c>
    </row>
    <row r="19" spans="1:14" x14ac:dyDescent="0.25">
      <c r="A19" s="76">
        <v>16</v>
      </c>
      <c r="B19" s="76">
        <v>14.361215496063229</v>
      </c>
      <c r="C19" s="76">
        <v>14.361215496063229</v>
      </c>
      <c r="D19" s="131"/>
      <c r="E19" s="91"/>
      <c r="F19" s="76">
        <v>1710.465043640997</v>
      </c>
      <c r="G19" s="76">
        <v>23.70020251541138</v>
      </c>
      <c r="H19" s="77">
        <v>28.401649537550384</v>
      </c>
      <c r="I19" s="76">
        <v>0</v>
      </c>
      <c r="J19" s="77">
        <v>-6.7199315199413396</v>
      </c>
      <c r="K19" s="134">
        <v>1</v>
      </c>
      <c r="L19" s="134">
        <v>0.884070698121312</v>
      </c>
      <c r="M19" s="134">
        <v>2.7874749111764969</v>
      </c>
      <c r="N19" s="134">
        <v>9.5252474876089117</v>
      </c>
    </row>
    <row r="20" spans="1:14" x14ac:dyDescent="0.25">
      <c r="A20" s="76">
        <v>17</v>
      </c>
      <c r="B20" s="76">
        <v>15.74740257263184</v>
      </c>
      <c r="C20" s="76">
        <v>15.74740257263184</v>
      </c>
      <c r="D20" s="131"/>
      <c r="E20" s="91"/>
      <c r="F20" s="76">
        <v>1875.564198309866</v>
      </c>
      <c r="G20" s="76">
        <v>23.85328340250631</v>
      </c>
      <c r="H20" s="77">
        <v>25.066522179510976</v>
      </c>
      <c r="I20" s="76">
        <v>0</v>
      </c>
      <c r="J20" s="77">
        <v>-6.7199315199413396</v>
      </c>
      <c r="K20" s="134">
        <v>1</v>
      </c>
      <c r="L20" s="134">
        <v>0.78025671478745207</v>
      </c>
      <c r="M20" s="134">
        <v>2.4601494217248359</v>
      </c>
      <c r="N20" s="134">
        <v>6.4618595118020927</v>
      </c>
    </row>
    <row r="21" spans="1:14" s="78" customFormat="1" x14ac:dyDescent="0.25">
      <c r="A21" s="76">
        <v>18</v>
      </c>
      <c r="B21" s="76">
        <v>18.740525817871099</v>
      </c>
      <c r="C21" s="76">
        <v>18.740525817871099</v>
      </c>
      <c r="D21" s="131"/>
      <c r="E21" s="91"/>
      <c r="F21" s="76">
        <v>2232.0544051237989</v>
      </c>
      <c r="G21" s="76">
        <v>23.989777573420131</v>
      </c>
      <c r="H21" s="77">
        <v>43.145727124555037</v>
      </c>
      <c r="I21" s="76">
        <v>0</v>
      </c>
      <c r="J21" s="77">
        <v>-6.7199315199413396</v>
      </c>
      <c r="K21" s="134">
        <v>1</v>
      </c>
      <c r="L21" s="134">
        <v>1.3430161177619711</v>
      </c>
      <c r="M21" s="134">
        <v>4.2345298193034946</v>
      </c>
      <c r="N21" s="134">
        <v>15.59984473029111</v>
      </c>
    </row>
    <row r="22" spans="1:14" s="78" customFormat="1" x14ac:dyDescent="0.25">
      <c r="A22" s="76">
        <v>19</v>
      </c>
      <c r="B22" s="76">
        <v>23.07561283111572</v>
      </c>
      <c r="C22" s="76">
        <v>23.07561283111572</v>
      </c>
      <c r="D22" s="131"/>
      <c r="E22" s="91"/>
      <c r="F22" s="76">
        <v>1421.7302522925099</v>
      </c>
      <c r="G22" s="76">
        <v>24.08983120934273</v>
      </c>
      <c r="H22" s="77">
        <v>37.631132884732729</v>
      </c>
      <c r="I22" s="76">
        <v>0</v>
      </c>
      <c r="J22" s="77">
        <v>-6.7199315199413396</v>
      </c>
      <c r="K22" s="134">
        <v>2</v>
      </c>
      <c r="L22" s="134">
        <v>1.171360905517705</v>
      </c>
      <c r="M22" s="134">
        <v>3.6933009350973252</v>
      </c>
      <c r="N22" s="134">
        <v>16.471438860978289</v>
      </c>
    </row>
    <row r="23" spans="1:14" s="78" customFormat="1" x14ac:dyDescent="0.25">
      <c r="A23" s="76">
        <v>20</v>
      </c>
      <c r="B23" s="76">
        <v>26.041348457336429</v>
      </c>
      <c r="C23" s="76">
        <v>26.041348457336429</v>
      </c>
      <c r="D23" s="131"/>
      <c r="E23" s="91"/>
      <c r="F23" s="76">
        <v>1604.4545894946859</v>
      </c>
      <c r="G23" s="76">
        <v>24.285142254786741</v>
      </c>
      <c r="H23" s="77">
        <v>32.071816232543085</v>
      </c>
      <c r="I23" s="76">
        <v>0</v>
      </c>
      <c r="J23" s="77">
        <v>-6.7199315199413396</v>
      </c>
      <c r="K23" s="134">
        <v>2</v>
      </c>
      <c r="L23" s="134">
        <v>0.99831359897726113</v>
      </c>
      <c r="M23" s="134">
        <v>3.1476827775753038</v>
      </c>
      <c r="N23" s="134">
        <v>12.365697734984121</v>
      </c>
    </row>
    <row r="24" spans="1:14" s="78" customFormat="1" x14ac:dyDescent="0.25">
      <c r="A24" s="76">
        <v>21</v>
      </c>
      <c r="B24" s="76">
        <v>27.752846908569339</v>
      </c>
      <c r="C24" s="76">
        <v>27.752846908569339</v>
      </c>
      <c r="D24" s="131"/>
      <c r="E24" s="91"/>
      <c r="F24" s="76">
        <v>1709.9031053229851</v>
      </c>
      <c r="G24" s="76">
        <v>24.43947900375688</v>
      </c>
      <c r="H24" s="77">
        <v>24.641049023763053</v>
      </c>
      <c r="I24" s="76">
        <v>0</v>
      </c>
      <c r="J24" s="77">
        <v>-6.7199315199413396</v>
      </c>
      <c r="K24" s="134">
        <v>2</v>
      </c>
      <c r="L24" s="134">
        <v>0.76701282381778735</v>
      </c>
      <c r="M24" s="134">
        <v>2.418391433497483</v>
      </c>
      <c r="N24" s="134">
        <v>7.1823234726783722</v>
      </c>
    </row>
    <row r="25" spans="1:14" s="78" customFormat="1" x14ac:dyDescent="0.25">
      <c r="A25" s="76">
        <v>22</v>
      </c>
      <c r="B25" s="76">
        <v>28.084615516662598</v>
      </c>
      <c r="C25" s="76">
        <v>28.084615516662598</v>
      </c>
      <c r="D25" s="131"/>
      <c r="E25" s="91"/>
      <c r="F25" s="76">
        <v>1730.343969465546</v>
      </c>
      <c r="G25" s="76">
        <v>24.605508027260019</v>
      </c>
      <c r="H25" s="77">
        <v>20.28600667451909</v>
      </c>
      <c r="I25" s="76">
        <v>0</v>
      </c>
      <c r="J25" s="77">
        <v>-6.7199315199413396</v>
      </c>
      <c r="K25" s="134">
        <v>2</v>
      </c>
      <c r="L25" s="134">
        <v>0.63145149577049875</v>
      </c>
      <c r="M25" s="134">
        <v>1.9909665661643829</v>
      </c>
      <c r="N25" s="134">
        <v>4.2984860096902464</v>
      </c>
    </row>
    <row r="26" spans="1:14" s="78" customFormat="1" x14ac:dyDescent="0.25">
      <c r="A26" s="76">
        <v>23</v>
      </c>
      <c r="B26" s="76">
        <v>28.46136112213135</v>
      </c>
      <c r="C26" s="76">
        <v>28.46136112213135</v>
      </c>
      <c r="D26" s="131"/>
      <c r="E26" s="91"/>
      <c r="F26" s="76">
        <v>1097.36861063532</v>
      </c>
      <c r="G26" s="76">
        <v>24.76641251291289</v>
      </c>
      <c r="H26" s="77">
        <v>16.24798496436906</v>
      </c>
      <c r="I26" s="76">
        <v>0</v>
      </c>
      <c r="J26" s="77">
        <v>-6.7199315199413396</v>
      </c>
      <c r="K26" s="134">
        <v>3</v>
      </c>
      <c r="L26" s="134">
        <v>0.50575820927312409</v>
      </c>
      <c r="M26" s="134">
        <v>1.5946556338381599</v>
      </c>
      <c r="N26" s="134">
        <v>4.8557688566341852</v>
      </c>
    </row>
    <row r="27" spans="1:14" s="78" customFormat="1" x14ac:dyDescent="0.25">
      <c r="A27" s="76">
        <v>24</v>
      </c>
      <c r="B27" s="76">
        <v>29.178848266601559</v>
      </c>
      <c r="C27" s="76">
        <v>29.178848266601559</v>
      </c>
      <c r="D27" s="131"/>
      <c r="E27" s="91"/>
      <c r="F27" s="76">
        <v>1125.032356845396</v>
      </c>
      <c r="G27" s="76">
        <v>24.900421708974221</v>
      </c>
      <c r="H27" s="77">
        <v>21.41414522881276</v>
      </c>
      <c r="I27" s="76">
        <v>0</v>
      </c>
      <c r="J27" s="77">
        <v>-6.7199315199413396</v>
      </c>
      <c r="K27" s="134">
        <v>3</v>
      </c>
      <c r="L27" s="134">
        <v>0.66656756316487142</v>
      </c>
      <c r="M27" s="134">
        <v>2.1016875266588402</v>
      </c>
      <c r="N27" s="134">
        <v>7.8512007575780487</v>
      </c>
    </row>
    <row r="28" spans="1:14" s="78" customFormat="1" x14ac:dyDescent="0.25">
      <c r="A28" s="76">
        <v>25</v>
      </c>
      <c r="B28" s="76">
        <v>30.685391616821288</v>
      </c>
      <c r="C28" s="76">
        <v>30.685391616821288</v>
      </c>
      <c r="D28" s="131"/>
      <c r="E28" s="91"/>
      <c r="F28" s="76">
        <v>1183.119297100933</v>
      </c>
      <c r="G28" s="76">
        <v>25.001050220971539</v>
      </c>
      <c r="H28" s="77">
        <v>25.832980349211869</v>
      </c>
      <c r="I28" s="76">
        <v>0</v>
      </c>
      <c r="J28" s="77">
        <v>-6.7199315199413396</v>
      </c>
      <c r="K28" s="134">
        <v>3</v>
      </c>
      <c r="L28" s="134">
        <v>0.80411459699504628</v>
      </c>
      <c r="M28" s="134">
        <v>2.5353733243253811</v>
      </c>
      <c r="N28" s="134">
        <v>10.27805409454281</v>
      </c>
    </row>
    <row r="29" spans="1:14" s="78" customFormat="1" x14ac:dyDescent="0.25">
      <c r="A29" s="76">
        <v>26</v>
      </c>
      <c r="B29" s="76">
        <v>32.117434883117667</v>
      </c>
      <c r="C29" s="76">
        <v>32.117434883117667</v>
      </c>
      <c r="D29" s="131"/>
      <c r="E29" s="91"/>
      <c r="F29" s="76">
        <v>1238.3337797380041</v>
      </c>
      <c r="G29" s="76">
        <v>25.13560103927551</v>
      </c>
      <c r="H29" s="77">
        <v>25.553320458299932</v>
      </c>
      <c r="I29" s="76">
        <v>0</v>
      </c>
      <c r="J29" s="77">
        <v>-6.7199315199413396</v>
      </c>
      <c r="K29" s="134">
        <v>3</v>
      </c>
      <c r="L29" s="134">
        <v>0.79540949996650345</v>
      </c>
      <c r="M29" s="134">
        <v>2.507926153394386</v>
      </c>
      <c r="N29" s="134">
        <v>9.9210320358742177</v>
      </c>
    </row>
    <row r="30" spans="1:14" s="78" customFormat="1" x14ac:dyDescent="0.25">
      <c r="A30" s="76">
        <v>27</v>
      </c>
      <c r="B30" s="76">
        <v>33.844672012329099</v>
      </c>
      <c r="C30" s="76">
        <v>33.844672012329099</v>
      </c>
      <c r="D30" s="131"/>
      <c r="E30" s="91"/>
      <c r="F30" s="76">
        <v>1304.9298852646159</v>
      </c>
      <c r="G30" s="76">
        <v>25.319980274524859</v>
      </c>
      <c r="H30" s="77">
        <v>35.494488382025509</v>
      </c>
      <c r="I30" s="76">
        <v>0</v>
      </c>
      <c r="J30" s="77">
        <v>-6.7199315199413396</v>
      </c>
      <c r="K30" s="134">
        <v>3</v>
      </c>
      <c r="L30" s="134">
        <v>1.10485262772743</v>
      </c>
      <c r="M30" s="134">
        <v>3.483600335224585</v>
      </c>
      <c r="N30" s="134">
        <v>15.610520920560489</v>
      </c>
    </row>
    <row r="31" spans="1:14" s="78" customFormat="1" x14ac:dyDescent="0.25">
      <c r="A31" s="76">
        <v>28</v>
      </c>
      <c r="B31" s="76">
        <v>36.624364089965823</v>
      </c>
      <c r="C31" s="76">
        <v>36.624364089965823</v>
      </c>
      <c r="D31" s="131"/>
      <c r="E31" s="91"/>
      <c r="F31" s="76">
        <v>1412.10490125</v>
      </c>
      <c r="G31" s="76">
        <v>25.553059283887102</v>
      </c>
      <c r="H31" s="77">
        <v>41.702354023436818</v>
      </c>
      <c r="I31" s="76">
        <v>0</v>
      </c>
      <c r="J31" s="77">
        <v>-6.7199315199413396</v>
      </c>
      <c r="K31" s="134">
        <v>3</v>
      </c>
      <c r="L31" s="134">
        <v>1.298087605301171</v>
      </c>
      <c r="M31" s="134">
        <v>4.0928702195145918</v>
      </c>
      <c r="N31" s="134">
        <v>18.958921213923769</v>
      </c>
    </row>
    <row r="32" spans="1:14" s="78" customFormat="1" x14ac:dyDescent="0.25">
      <c r="A32" s="76">
        <v>29</v>
      </c>
      <c r="B32" s="76">
        <v>38.936255645751963</v>
      </c>
      <c r="C32" s="76">
        <v>38.936255645751963</v>
      </c>
      <c r="D32" s="131"/>
      <c r="E32" s="91"/>
      <c r="F32" s="76">
        <v>1501.24319697753</v>
      </c>
      <c r="G32" s="76">
        <v>25.745311618222431</v>
      </c>
      <c r="H32" s="77">
        <v>38.56430455685053</v>
      </c>
      <c r="I32" s="76">
        <v>0</v>
      </c>
      <c r="J32" s="77">
        <v>-6.7199315199413396</v>
      </c>
      <c r="K32" s="134">
        <v>3</v>
      </c>
      <c r="L32" s="134">
        <v>1.2004081525990931</v>
      </c>
      <c r="M32" s="134">
        <v>3.7848869051449401</v>
      </c>
      <c r="N32" s="134">
        <v>16.804355362348119</v>
      </c>
    </row>
    <row r="33" spans="1:14" s="78" customFormat="1" x14ac:dyDescent="0.25">
      <c r="A33" s="76">
        <v>30</v>
      </c>
      <c r="B33" s="76">
        <v>40.935709762573239</v>
      </c>
      <c r="C33" s="76">
        <v>40.935709762573239</v>
      </c>
      <c r="D33" s="131"/>
      <c r="E33" s="91"/>
      <c r="F33" s="76">
        <v>1578.335019002131</v>
      </c>
      <c r="G33" s="76">
        <v>25.972068788904391</v>
      </c>
      <c r="H33" s="77">
        <v>36.812108336875362</v>
      </c>
      <c r="I33" s="76">
        <v>0</v>
      </c>
      <c r="J33" s="77">
        <v>-6.7199315199413396</v>
      </c>
      <c r="K33" s="134">
        <v>3</v>
      </c>
      <c r="L33" s="134">
        <v>1.145866766423937</v>
      </c>
      <c r="M33" s="134">
        <v>3.6129179145346719</v>
      </c>
      <c r="N33" s="134">
        <v>15.450148626247101</v>
      </c>
    </row>
    <row r="34" spans="1:14" s="78" customFormat="1" x14ac:dyDescent="0.25">
      <c r="A34" s="76">
        <v>31</v>
      </c>
      <c r="B34" s="76">
        <v>42.214163208007811</v>
      </c>
      <c r="C34" s="76">
        <v>42.214163208007811</v>
      </c>
      <c r="D34" s="131"/>
      <c r="E34" s="91"/>
      <c r="F34" s="76">
        <v>1627.6276257456491</v>
      </c>
      <c r="G34" s="76">
        <v>26.22368810190487</v>
      </c>
      <c r="H34" s="77">
        <v>27.038146883408281</v>
      </c>
      <c r="I34" s="76">
        <v>0</v>
      </c>
      <c r="J34" s="77">
        <v>-6.7199315199413396</v>
      </c>
      <c r="K34" s="134">
        <v>3</v>
      </c>
      <c r="L34" s="134">
        <v>0.84162834836469158</v>
      </c>
      <c r="M34" s="134">
        <v>2.653654182393872</v>
      </c>
      <c r="N34" s="134">
        <v>9.1919742658400914</v>
      </c>
    </row>
    <row r="35" spans="1:14" s="78" customFormat="1" x14ac:dyDescent="0.25">
      <c r="A35" s="76">
        <v>32</v>
      </c>
      <c r="B35" s="76">
        <v>42.747965240478507</v>
      </c>
      <c r="C35" s="76">
        <v>42.747965240478507</v>
      </c>
      <c r="D35" s="131"/>
      <c r="E35" s="91"/>
      <c r="F35" s="76">
        <v>1648.209128935642</v>
      </c>
      <c r="G35" s="76">
        <v>26.441519792297431</v>
      </c>
      <c r="H35" s="77">
        <v>29.078019381295881</v>
      </c>
      <c r="I35" s="76">
        <v>0</v>
      </c>
      <c r="J35" s="77">
        <v>-6.7199315199413396</v>
      </c>
      <c r="K35" s="134">
        <v>3</v>
      </c>
      <c r="L35" s="134">
        <v>0.90512436118963879</v>
      </c>
      <c r="M35" s="134">
        <v>2.8538571108309312</v>
      </c>
      <c r="N35" s="134">
        <v>10.3732803441091</v>
      </c>
    </row>
    <row r="36" spans="1:14" s="78" customFormat="1" x14ac:dyDescent="0.25">
      <c r="A36" s="76">
        <v>33</v>
      </c>
      <c r="B36" s="76">
        <v>43.903328704833982</v>
      </c>
      <c r="C36" s="76">
        <v>43.903328704833982</v>
      </c>
      <c r="D36" s="131"/>
      <c r="E36" s="91"/>
      <c r="F36" s="76">
        <v>1692.755824865538</v>
      </c>
      <c r="G36" s="76">
        <v>26.655447180343621</v>
      </c>
      <c r="H36" s="77">
        <v>30.660957620717831</v>
      </c>
      <c r="I36" s="76">
        <v>0</v>
      </c>
      <c r="J36" s="77">
        <v>-6.7199315199413396</v>
      </c>
      <c r="K36" s="134">
        <v>3</v>
      </c>
      <c r="L36" s="134">
        <v>0.954397179395443</v>
      </c>
      <c r="M36" s="134">
        <v>3.0092143066338322</v>
      </c>
      <c r="N36" s="134">
        <v>11.14759593513771</v>
      </c>
    </row>
    <row r="37" spans="1:14" s="78" customFormat="1" x14ac:dyDescent="0.25">
      <c r="A37" s="76">
        <v>34</v>
      </c>
      <c r="B37" s="76">
        <v>44.296427536010739</v>
      </c>
      <c r="C37" s="76">
        <v>44.296427536010739</v>
      </c>
      <c r="D37" s="131"/>
      <c r="E37" s="91"/>
      <c r="F37" s="76">
        <v>1258.842918658517</v>
      </c>
      <c r="G37" s="76">
        <v>26.869374568389809</v>
      </c>
      <c r="H37" s="77">
        <v>18.052005002332304</v>
      </c>
      <c r="I37" s="76">
        <v>0</v>
      </c>
      <c r="J37" s="77">
        <v>-6.7199315199413396</v>
      </c>
      <c r="K37" s="134">
        <v>4</v>
      </c>
      <c r="L37" s="134">
        <v>0.56191273833589483</v>
      </c>
      <c r="M37" s="134">
        <v>1.771710863973077</v>
      </c>
      <c r="N37" s="134">
        <v>5.3335524384330206</v>
      </c>
    </row>
    <row r="38" spans="1:14" s="78" customFormat="1" x14ac:dyDescent="0.25">
      <c r="A38" s="76">
        <v>35</v>
      </c>
      <c r="B38" s="76">
        <v>44.37431182861328</v>
      </c>
      <c r="C38" s="76">
        <v>44.37431182861328</v>
      </c>
      <c r="D38" s="131"/>
      <c r="E38" s="91"/>
      <c r="F38" s="76">
        <v>1261.056282030489</v>
      </c>
      <c r="G38" s="76">
        <v>27.086334749192758</v>
      </c>
      <c r="H38" s="77">
        <v>16.364351521146428</v>
      </c>
      <c r="I38" s="76">
        <v>0</v>
      </c>
      <c r="J38" s="77">
        <v>-6.7199315199413396</v>
      </c>
      <c r="K38" s="134">
        <v>4</v>
      </c>
      <c r="L38" s="134">
        <v>0.50938040251764416</v>
      </c>
      <c r="M38" s="134">
        <v>1.6060764091381321</v>
      </c>
      <c r="N38" s="134">
        <v>4.2904765222141528</v>
      </c>
    </row>
    <row r="39" spans="1:14" s="78" customFormat="1" x14ac:dyDescent="0.25">
      <c r="A39" s="76">
        <v>36</v>
      </c>
      <c r="B39" s="76">
        <v>44.064076232910153</v>
      </c>
      <c r="C39" s="76">
        <v>44.064076232910153</v>
      </c>
      <c r="D39" s="131"/>
      <c r="E39" s="91"/>
      <c r="F39" s="76">
        <v>1252.239817487176</v>
      </c>
      <c r="G39" s="76">
        <v>27.286120523544071</v>
      </c>
      <c r="H39" s="77">
        <v>8.491586061812896</v>
      </c>
      <c r="I39" s="76">
        <v>0</v>
      </c>
      <c r="J39" s="77">
        <v>-6.7199315199413396</v>
      </c>
      <c r="K39" s="134">
        <v>4</v>
      </c>
      <c r="L39" s="134">
        <v>0.26432135245872818</v>
      </c>
      <c r="M39" s="134">
        <v>0.83340522430237007</v>
      </c>
      <c r="N39" s="134">
        <v>-0.5734315370177776</v>
      </c>
    </row>
    <row r="40" spans="1:14" s="78" customFormat="1" x14ac:dyDescent="0.25">
      <c r="A40" s="76">
        <v>37</v>
      </c>
      <c r="B40" s="76">
        <v>43.011928558349609</v>
      </c>
      <c r="C40" s="76">
        <v>43.011928558349609</v>
      </c>
      <c r="D40" s="131"/>
      <c r="E40" s="91"/>
      <c r="F40" s="76">
        <v>1222.3392425835491</v>
      </c>
      <c r="G40" s="76">
        <v>27.4858524106942</v>
      </c>
      <c r="H40" s="77">
        <v>5.9404842386334424</v>
      </c>
      <c r="I40" s="76">
        <v>0</v>
      </c>
      <c r="J40" s="77">
        <v>-6.7199315199413396</v>
      </c>
      <c r="K40" s="134">
        <v>4</v>
      </c>
      <c r="L40" s="134">
        <v>0.18491207847219571</v>
      </c>
      <c r="M40" s="134">
        <v>0.5830277834228329</v>
      </c>
      <c r="N40" s="134">
        <v>-2.028818401926558</v>
      </c>
    </row>
    <row r="41" spans="1:14" s="78" customFormat="1" x14ac:dyDescent="0.25">
      <c r="A41" s="76">
        <v>38</v>
      </c>
      <c r="B41" s="76">
        <v>41.819718170166013</v>
      </c>
      <c r="C41" s="76">
        <v>41.819718170166013</v>
      </c>
      <c r="D41" s="131"/>
      <c r="E41" s="91"/>
      <c r="F41" s="76">
        <v>1188.4582799823099</v>
      </c>
      <c r="G41" s="76">
        <v>27.66932573320339</v>
      </c>
      <c r="H41" s="77">
        <v>0</v>
      </c>
      <c r="I41" s="76">
        <v>0</v>
      </c>
      <c r="J41" s="77">
        <v>-6.7199315199413396</v>
      </c>
      <c r="K41" s="134">
        <v>4</v>
      </c>
      <c r="L41" s="134">
        <v>0</v>
      </c>
      <c r="M41" s="134">
        <v>0</v>
      </c>
      <c r="N41" s="134">
        <v>-4.3897380900436804</v>
      </c>
    </row>
    <row r="42" spans="1:14" s="78" customFormat="1" x14ac:dyDescent="0.25">
      <c r="A42" s="76">
        <v>39</v>
      </c>
      <c r="B42" s="76">
        <v>39.007048034667967</v>
      </c>
      <c r="C42" s="76">
        <v>39.007048034667967</v>
      </c>
      <c r="D42" s="131"/>
      <c r="E42" s="91"/>
      <c r="F42" s="76">
        <v>1503.972699095681</v>
      </c>
      <c r="G42" s="76">
        <v>27.813076985370738</v>
      </c>
      <c r="H42" s="77">
        <v>0</v>
      </c>
      <c r="I42" s="76">
        <v>0</v>
      </c>
      <c r="J42" s="77">
        <v>-6.7199315199413396</v>
      </c>
      <c r="K42" s="134">
        <v>3</v>
      </c>
      <c r="L42" s="134">
        <v>0</v>
      </c>
      <c r="M42" s="134">
        <v>0</v>
      </c>
      <c r="N42" s="134">
        <v>-5.7427020834910483</v>
      </c>
    </row>
    <row r="43" spans="1:14" s="78" customFormat="1" x14ac:dyDescent="0.25">
      <c r="A43" s="76">
        <v>40</v>
      </c>
      <c r="B43" s="76">
        <v>36.139149093627928</v>
      </c>
      <c r="C43" s="76">
        <v>36.139149093627928</v>
      </c>
      <c r="D43" s="131"/>
      <c r="E43" s="91"/>
      <c r="F43" s="76">
        <v>1393.396740944318</v>
      </c>
      <c r="G43" s="76">
        <v>28.02206357295378</v>
      </c>
      <c r="H43" s="77">
        <v>0</v>
      </c>
      <c r="I43" s="76">
        <v>0</v>
      </c>
      <c r="J43" s="77">
        <v>-6.7199315199413396</v>
      </c>
      <c r="K43" s="134">
        <v>3</v>
      </c>
      <c r="L43" s="134">
        <v>0</v>
      </c>
      <c r="M43" s="134">
        <v>0</v>
      </c>
      <c r="N43" s="134">
        <v>-5.2549459469600874</v>
      </c>
    </row>
    <row r="44" spans="1:14" s="78" customFormat="1" x14ac:dyDescent="0.25">
      <c r="A44" s="76">
        <v>41</v>
      </c>
      <c r="B44" s="76">
        <v>33.810820388793942</v>
      </c>
      <c r="C44" s="76">
        <v>33.810820388793942</v>
      </c>
      <c r="D44" s="131"/>
      <c r="E44" s="91"/>
      <c r="F44" s="76">
        <v>1303.624687353416</v>
      </c>
      <c r="G44" s="76">
        <v>28.24107982344405</v>
      </c>
      <c r="H44" s="77">
        <v>0</v>
      </c>
      <c r="I44" s="76">
        <v>0</v>
      </c>
      <c r="J44" s="77">
        <v>-6.7199315199413396</v>
      </c>
      <c r="K44" s="134">
        <v>3</v>
      </c>
      <c r="L44" s="134">
        <v>0</v>
      </c>
      <c r="M44" s="134">
        <v>0</v>
      </c>
      <c r="N44" s="134">
        <v>-4.8700494252683866</v>
      </c>
    </row>
    <row r="45" spans="1:14" s="78" customFormat="1" x14ac:dyDescent="0.25">
      <c r="A45" s="76">
        <v>42</v>
      </c>
      <c r="B45" s="76">
        <v>31.566712951660161</v>
      </c>
      <c r="C45" s="76">
        <v>31.566712951660161</v>
      </c>
      <c r="D45" s="131"/>
      <c r="E45" s="91"/>
      <c r="F45" s="76">
        <v>1217.0999055681559</v>
      </c>
      <c r="G45" s="76">
        <v>28.412608722163519</v>
      </c>
      <c r="H45" s="77">
        <v>0</v>
      </c>
      <c r="I45" s="76">
        <v>0</v>
      </c>
      <c r="J45" s="77">
        <v>-6.7199315199413396</v>
      </c>
      <c r="K45" s="134">
        <v>3</v>
      </c>
      <c r="L45" s="134">
        <v>0</v>
      </c>
      <c r="M45" s="134">
        <v>0</v>
      </c>
      <c r="N45" s="134">
        <v>-4.5078409465457634</v>
      </c>
    </row>
    <row r="46" spans="1:14" s="78" customFormat="1" x14ac:dyDescent="0.25">
      <c r="A46" s="76">
        <v>43</v>
      </c>
      <c r="B46" s="76">
        <v>27.302367782592771</v>
      </c>
      <c r="C46" s="76">
        <v>27.302367782592771</v>
      </c>
      <c r="D46" s="131"/>
      <c r="E46" s="91"/>
      <c r="F46" s="76">
        <v>1682.148271416102</v>
      </c>
      <c r="G46" s="76">
        <v>28.489613643800499</v>
      </c>
      <c r="H46" s="77">
        <v>0</v>
      </c>
      <c r="I46" s="76">
        <v>0</v>
      </c>
      <c r="J46" s="77">
        <v>-6.7199315199413396</v>
      </c>
      <c r="K46" s="134">
        <v>2</v>
      </c>
      <c r="L46" s="134">
        <v>0</v>
      </c>
      <c r="M46" s="134">
        <v>0</v>
      </c>
      <c r="N46" s="134">
        <v>-6.5632330873767986</v>
      </c>
    </row>
    <row r="47" spans="1:14" s="78" customFormat="1" x14ac:dyDescent="0.25">
      <c r="A47" s="76">
        <v>44</v>
      </c>
      <c r="B47" s="76">
        <v>24.056869125366209</v>
      </c>
      <c r="C47" s="76">
        <v>24.056869125366209</v>
      </c>
      <c r="D47" s="131"/>
      <c r="E47" s="91"/>
      <c r="F47" s="76">
        <v>1482.18722775828</v>
      </c>
      <c r="G47" s="76">
        <v>28.729017551673081</v>
      </c>
      <c r="H47" s="77">
        <v>0</v>
      </c>
      <c r="I47" s="76">
        <v>0</v>
      </c>
      <c r="J47" s="77">
        <v>-6.7199315199413396</v>
      </c>
      <c r="K47" s="134">
        <v>2</v>
      </c>
      <c r="L47" s="134">
        <v>0</v>
      </c>
      <c r="M47" s="134">
        <v>0</v>
      </c>
      <c r="N47" s="134">
        <v>-5.6453615670864687</v>
      </c>
    </row>
    <row r="48" spans="1:14" s="78" customFormat="1" x14ac:dyDescent="0.25">
      <c r="A48" s="76">
        <v>45</v>
      </c>
      <c r="B48" s="76">
        <v>21.749040794372561</v>
      </c>
      <c r="C48" s="76">
        <v>21.749040794372561</v>
      </c>
      <c r="D48" s="131"/>
      <c r="E48" s="91"/>
      <c r="F48" s="76">
        <v>1339.997749225902</v>
      </c>
      <c r="G48" s="76">
        <v>28.90143767984307</v>
      </c>
      <c r="H48" s="77">
        <v>0</v>
      </c>
      <c r="I48" s="76">
        <v>0</v>
      </c>
      <c r="J48" s="77">
        <v>-6.7199315199413396</v>
      </c>
      <c r="K48" s="134">
        <v>2</v>
      </c>
      <c r="L48" s="134">
        <v>0</v>
      </c>
      <c r="M48" s="134">
        <v>0</v>
      </c>
      <c r="N48" s="134">
        <v>-4.6032800850050508</v>
      </c>
    </row>
    <row r="49" spans="1:14" s="78" customFormat="1" x14ac:dyDescent="0.25">
      <c r="A49" s="76">
        <v>46</v>
      </c>
      <c r="B49" s="76">
        <v>20.238645935058589</v>
      </c>
      <c r="C49" s="76">
        <v>20.238645935058589</v>
      </c>
      <c r="D49" s="131"/>
      <c r="E49" s="91"/>
      <c r="F49" s="76">
        <v>1246.939589509416</v>
      </c>
      <c r="G49" s="76">
        <v>29.105301327477392</v>
      </c>
      <c r="H49" s="77">
        <v>7.587695267565012</v>
      </c>
      <c r="I49" s="76">
        <v>0</v>
      </c>
      <c r="J49" s="77">
        <v>-6.7199315199413396</v>
      </c>
      <c r="K49" s="134">
        <v>2</v>
      </c>
      <c r="L49" s="134">
        <v>0.23618554420436449</v>
      </c>
      <c r="M49" s="134">
        <v>0.74469302087636136</v>
      </c>
      <c r="N49" s="134">
        <v>-1.0675566816800439</v>
      </c>
    </row>
    <row r="50" spans="1:14" s="78" customFormat="1" x14ac:dyDescent="0.25">
      <c r="A50" s="76">
        <v>47</v>
      </c>
      <c r="B50" s="76">
        <v>19.770313644409178</v>
      </c>
      <c r="C50" s="76">
        <v>19.770313644409178</v>
      </c>
      <c r="D50" s="131"/>
      <c r="E50" s="91"/>
      <c r="F50" s="76">
        <v>1218.0847898291281</v>
      </c>
      <c r="G50" s="76">
        <v>29.299211090547249</v>
      </c>
      <c r="H50" s="77">
        <v>9.1348468448993643</v>
      </c>
      <c r="I50" s="76">
        <v>0</v>
      </c>
      <c r="J50" s="77">
        <v>-6.7199315199413396</v>
      </c>
      <c r="K50" s="134">
        <v>2</v>
      </c>
      <c r="L50" s="134">
        <v>0.28434441516237302</v>
      </c>
      <c r="M50" s="134">
        <v>0.89653794100696216</v>
      </c>
      <c r="N50" s="134">
        <v>5.3818982560379022E-2</v>
      </c>
    </row>
    <row r="51" spans="1:14" s="78" customFormat="1" x14ac:dyDescent="0.25">
      <c r="A51" s="76">
        <v>48</v>
      </c>
      <c r="B51" s="76">
        <v>18.825577163696291</v>
      </c>
      <c r="C51" s="76">
        <v>18.825577163696291</v>
      </c>
      <c r="D51" s="131"/>
      <c r="E51" s="91"/>
      <c r="F51" s="76">
        <v>1159.8778661428919</v>
      </c>
      <c r="G51" s="76">
        <v>29.476864508087271</v>
      </c>
      <c r="H51" s="77">
        <v>4.4216354468922683</v>
      </c>
      <c r="I51" s="76">
        <v>0</v>
      </c>
      <c r="J51" s="77">
        <v>-6.7199315199413396</v>
      </c>
      <c r="K51" s="134">
        <v>2</v>
      </c>
      <c r="L51" s="134">
        <v>0.1376342008306162</v>
      </c>
      <c r="M51" s="134">
        <v>0.43396063521893302</v>
      </c>
      <c r="N51" s="134">
        <v>-2.6185347144037721</v>
      </c>
    </row>
    <row r="52" spans="1:14" s="78" customFormat="1" x14ac:dyDescent="0.25">
      <c r="A52" s="76">
        <v>49</v>
      </c>
      <c r="B52" s="76">
        <v>17.46207942962646</v>
      </c>
      <c r="C52" s="76">
        <v>17.46207942962646</v>
      </c>
      <c r="D52" s="131"/>
      <c r="E52" s="91"/>
      <c r="F52" s="76">
        <v>1075.8703040622261</v>
      </c>
      <c r="G52" s="76">
        <v>29.612897236118911</v>
      </c>
      <c r="H52" s="77">
        <v>7.46249109265902</v>
      </c>
      <c r="I52" s="76">
        <v>0</v>
      </c>
      <c r="J52" s="77">
        <v>-6.7199315199413396</v>
      </c>
      <c r="K52" s="134">
        <v>2</v>
      </c>
      <c r="L52" s="134">
        <v>0.23228825851430279</v>
      </c>
      <c r="M52" s="134">
        <v>0.73240487909559659</v>
      </c>
      <c r="N52" s="134">
        <v>-0.30620699200585583</v>
      </c>
    </row>
    <row r="53" spans="1:14" s="78" customFormat="1" x14ac:dyDescent="0.25">
      <c r="A53" s="76">
        <v>50</v>
      </c>
      <c r="B53" s="76">
        <v>17.689768409729009</v>
      </c>
      <c r="C53" s="76">
        <v>17.689768409729009</v>
      </c>
      <c r="D53" s="131"/>
      <c r="E53" s="91"/>
      <c r="F53" s="76">
        <v>1089.898634035284</v>
      </c>
      <c r="G53" s="76">
        <v>29.70435894370873</v>
      </c>
      <c r="H53" s="77">
        <v>13.092621232947982</v>
      </c>
      <c r="I53" s="76">
        <v>0</v>
      </c>
      <c r="J53" s="77">
        <v>-6.7199315199413396</v>
      </c>
      <c r="K53" s="134">
        <v>2</v>
      </c>
      <c r="L53" s="134">
        <v>0.40753980779697169</v>
      </c>
      <c r="M53" s="134">
        <v>1.284973013983852</v>
      </c>
      <c r="N53" s="134">
        <v>3.0936008518400091</v>
      </c>
    </row>
    <row r="54" spans="1:14" s="78" customFormat="1" x14ac:dyDescent="0.25">
      <c r="A54" s="76">
        <v>51</v>
      </c>
      <c r="B54" s="76">
        <v>17.657237434387209</v>
      </c>
      <c r="C54" s="76">
        <v>17.657237434387209</v>
      </c>
      <c r="D54" s="131"/>
      <c r="E54" s="91"/>
      <c r="F54" s="76">
        <v>1087.894341793145</v>
      </c>
      <c r="G54" s="76">
        <v>29.807989154054951</v>
      </c>
      <c r="H54" s="77">
        <v>7.1645530258750174</v>
      </c>
      <c r="I54" s="76">
        <v>0</v>
      </c>
      <c r="J54" s="77">
        <v>-6.7199315199413396</v>
      </c>
      <c r="K54" s="134">
        <v>2</v>
      </c>
      <c r="L54" s="134">
        <v>0.2230142086267988</v>
      </c>
      <c r="M54" s="134">
        <v>0.70316379980029653</v>
      </c>
      <c r="N54" s="134">
        <v>-0.53842789539307234</v>
      </c>
    </row>
    <row r="55" spans="1:14" s="78" customFormat="1" x14ac:dyDescent="0.25">
      <c r="A55" s="76">
        <v>52</v>
      </c>
      <c r="B55" s="76">
        <v>16.38995637893677</v>
      </c>
      <c r="C55" s="76">
        <v>16.38995637893677</v>
      </c>
      <c r="D55" s="131"/>
      <c r="E55" s="91"/>
      <c r="F55" s="76">
        <v>1009.814863346463</v>
      </c>
      <c r="G55" s="76">
        <v>29.89945086164477</v>
      </c>
      <c r="H55" s="77">
        <v>3.2396686764351701</v>
      </c>
      <c r="I55" s="76">
        <v>0</v>
      </c>
      <c r="J55" s="77">
        <v>-6.7199315199413396</v>
      </c>
      <c r="K55" s="134">
        <v>2</v>
      </c>
      <c r="L55" s="134">
        <v>0.1008425987607202</v>
      </c>
      <c r="M55" s="134">
        <v>0.31795671389255081</v>
      </c>
      <c r="N55" s="134">
        <v>-2.604562936334661</v>
      </c>
    </row>
    <row r="56" spans="1:14" s="78" customFormat="1" x14ac:dyDescent="0.25">
      <c r="A56" s="76">
        <v>53</v>
      </c>
      <c r="B56" s="76">
        <v>14.726016044616699</v>
      </c>
      <c r="C56" s="76">
        <v>14.726016044616699</v>
      </c>
      <c r="D56" s="131"/>
      <c r="E56" s="91"/>
      <c r="F56" s="76">
        <v>907.29648913788628</v>
      </c>
      <c r="G56" s="76">
        <v>29.94799182702743</v>
      </c>
      <c r="H56" s="77">
        <v>2.4841025477323466</v>
      </c>
      <c r="I56" s="76">
        <v>0</v>
      </c>
      <c r="J56" s="77">
        <v>-6.7199315199413396</v>
      </c>
      <c r="K56" s="134">
        <v>2</v>
      </c>
      <c r="L56" s="134">
        <v>7.7323757927339004E-2</v>
      </c>
      <c r="M56" s="134">
        <v>0.2438018087448999</v>
      </c>
      <c r="N56" s="134">
        <v>-2.581383582484182</v>
      </c>
    </row>
    <row r="57" spans="1:14" s="78" customFormat="1" x14ac:dyDescent="0.25">
      <c r="A57" s="76">
        <v>54</v>
      </c>
      <c r="B57" s="76">
        <v>13.14724416732788</v>
      </c>
      <c r="C57" s="76">
        <v>13.14724416732788</v>
      </c>
      <c r="D57" s="131"/>
      <c r="E57" s="91"/>
      <c r="F57" s="76">
        <v>1565.8773155093879</v>
      </c>
      <c r="G57" s="76">
        <v>29.95933235272495</v>
      </c>
      <c r="H57" s="77">
        <v>10.096016520693187</v>
      </c>
      <c r="I57" s="76">
        <v>0</v>
      </c>
      <c r="J57" s="77">
        <v>-6.7199315199413396</v>
      </c>
      <c r="K57" s="134">
        <v>1</v>
      </c>
      <c r="L57" s="134">
        <v>0.31426316847874702</v>
      </c>
      <c r="M57" s="134">
        <v>0.99087177021348938</v>
      </c>
      <c r="N57" s="134">
        <v>-1.1008481861773749</v>
      </c>
    </row>
    <row r="58" spans="1:14" s="78" customFormat="1" x14ac:dyDescent="0.25">
      <c r="A58" s="76">
        <v>55</v>
      </c>
      <c r="B58" s="76">
        <v>12.573618316650389</v>
      </c>
      <c r="C58" s="76">
        <v>12.573618316650389</v>
      </c>
      <c r="D58" s="131"/>
      <c r="E58" s="91"/>
      <c r="F58" s="76">
        <v>1497.556708108041</v>
      </c>
      <c r="G58" s="76">
        <v>30.114284758654779</v>
      </c>
      <c r="H58" s="77">
        <v>13.970017713981534</v>
      </c>
      <c r="I58" s="76">
        <v>0</v>
      </c>
      <c r="J58" s="77">
        <v>-6.7199315199413396</v>
      </c>
      <c r="K58" s="134">
        <v>1</v>
      </c>
      <c r="L58" s="134">
        <v>0.43485091585395169</v>
      </c>
      <c r="M58" s="134">
        <v>1.3710849376875101</v>
      </c>
      <c r="N58" s="134">
        <v>1.7662649429950901</v>
      </c>
    </row>
    <row r="59" spans="1:14" s="78" customFormat="1" x14ac:dyDescent="0.25">
      <c r="A59" s="76">
        <v>56</v>
      </c>
      <c r="B59" s="76">
        <v>12.607676696777339</v>
      </c>
      <c r="C59" s="76">
        <v>12.607676696777339</v>
      </c>
      <c r="D59" s="131"/>
      <c r="E59" s="91"/>
      <c r="F59" s="76">
        <v>1501.613166188916</v>
      </c>
      <c r="G59" s="76">
        <v>30.2313624832999</v>
      </c>
      <c r="H59" s="77">
        <v>14.650347211261478</v>
      </c>
      <c r="I59" s="76">
        <v>0</v>
      </c>
      <c r="J59" s="77">
        <v>-6.7199315199413396</v>
      </c>
      <c r="K59" s="134">
        <v>1</v>
      </c>
      <c r="L59" s="134">
        <v>0.45602783280793358</v>
      </c>
      <c r="M59" s="134">
        <v>1.437855756843414</v>
      </c>
      <c r="N59" s="134">
        <v>2.1899832921030851</v>
      </c>
    </row>
    <row r="60" spans="1:14" s="78" customFormat="1" x14ac:dyDescent="0.25">
      <c r="A60" s="76">
        <v>57</v>
      </c>
      <c r="B60" s="76">
        <v>12.674852275848391</v>
      </c>
      <c r="C60" s="76">
        <v>12.674852275848391</v>
      </c>
      <c r="D60" s="131"/>
      <c r="E60" s="91"/>
      <c r="F60" s="76">
        <v>1509.613984769966</v>
      </c>
      <c r="G60" s="76">
        <v>30.3777388178327</v>
      </c>
      <c r="H60" s="77">
        <v>14.885305860089945</v>
      </c>
      <c r="I60" s="76">
        <v>0</v>
      </c>
      <c r="J60" s="77">
        <v>-6.7199315199413396</v>
      </c>
      <c r="K60" s="134">
        <v>1</v>
      </c>
      <c r="L60" s="134">
        <v>0.46334149451708162</v>
      </c>
      <c r="M60" s="134">
        <v>1.460915732212358</v>
      </c>
      <c r="N60" s="134">
        <v>2.315028871461668</v>
      </c>
    </row>
    <row r="61" spans="1:14" s="78" customFormat="1" x14ac:dyDescent="0.25">
      <c r="A61" s="76">
        <v>58</v>
      </c>
      <c r="B61" s="76">
        <v>12.884400463104249</v>
      </c>
      <c r="C61" s="76">
        <v>12.884400463104249</v>
      </c>
      <c r="D61" s="131"/>
      <c r="E61" s="91"/>
      <c r="F61" s="76">
        <v>1534.571819944694</v>
      </c>
      <c r="G61" s="76">
        <v>30.492505024860989</v>
      </c>
      <c r="H61" s="77">
        <v>15.402829633490722</v>
      </c>
      <c r="I61" s="76">
        <v>0</v>
      </c>
      <c r="J61" s="77">
        <v>-6.7199315199413396</v>
      </c>
      <c r="K61" s="134">
        <v>1</v>
      </c>
      <c r="L61" s="134">
        <v>0.47945068574697453</v>
      </c>
      <c r="M61" s="134">
        <v>1.51170801216021</v>
      </c>
      <c r="N61" s="134">
        <v>2.530918412328361</v>
      </c>
    </row>
    <row r="62" spans="1:14" s="78" customFormat="1" x14ac:dyDescent="0.25">
      <c r="A62" s="76">
        <v>59</v>
      </c>
      <c r="B62" s="76">
        <v>13.02086744308472</v>
      </c>
      <c r="C62" s="76">
        <v>13.02086744308472</v>
      </c>
      <c r="D62" s="131"/>
      <c r="E62" s="91"/>
      <c r="F62" s="76">
        <v>1550.8254580111809</v>
      </c>
      <c r="G62" s="76">
        <v>30.619272745239861</v>
      </c>
      <c r="H62" s="77">
        <v>14.961348448453235</v>
      </c>
      <c r="I62" s="76">
        <v>0</v>
      </c>
      <c r="J62" s="77">
        <v>-6.7199315199413396</v>
      </c>
      <c r="K62" s="134">
        <v>1</v>
      </c>
      <c r="L62" s="134">
        <v>0.46570850577438211</v>
      </c>
      <c r="M62" s="134">
        <v>1.468378918706627</v>
      </c>
      <c r="N62" s="134">
        <v>2.183957719551739</v>
      </c>
    </row>
    <row r="63" spans="1:14" s="78" customFormat="1" x14ac:dyDescent="0.25">
      <c r="A63" s="76">
        <v>60</v>
      </c>
      <c r="B63" s="76">
        <v>13.198754596710209</v>
      </c>
      <c r="C63" s="76">
        <v>13.198754596710209</v>
      </c>
      <c r="D63" s="131"/>
      <c r="E63" s="91"/>
      <c r="F63" s="76">
        <v>1572.0123664642019</v>
      </c>
      <c r="G63" s="76">
        <v>30.75842173600757</v>
      </c>
      <c r="H63" s="77">
        <v>17.000386302835267</v>
      </c>
      <c r="I63" s="76">
        <v>0</v>
      </c>
      <c r="J63" s="77">
        <v>-6.7199315199413396</v>
      </c>
      <c r="K63" s="134">
        <v>1</v>
      </c>
      <c r="L63" s="134">
        <v>0.52917853828203554</v>
      </c>
      <c r="M63" s="134">
        <v>1.668499931203258</v>
      </c>
      <c r="N63" s="134">
        <v>3.3980433735626172</v>
      </c>
    </row>
    <row r="64" spans="1:14" s="78" customFormat="1" x14ac:dyDescent="0.25">
      <c r="A64" s="76">
        <v>61</v>
      </c>
      <c r="B64" s="76">
        <v>14.14477586746216</v>
      </c>
      <c r="C64" s="76">
        <v>14.14477586746216</v>
      </c>
      <c r="D64" s="131"/>
      <c r="E64" s="91"/>
      <c r="F64" s="76">
        <v>1684.686416554573</v>
      </c>
      <c r="G64" s="76">
        <v>30.913961931215269</v>
      </c>
      <c r="H64" s="77">
        <v>19.441792847364898</v>
      </c>
      <c r="I64" s="76">
        <v>0</v>
      </c>
      <c r="J64" s="77">
        <v>-6.7199315199413396</v>
      </c>
      <c r="K64" s="134">
        <v>1</v>
      </c>
      <c r="L64" s="134">
        <v>0.60517327884689676</v>
      </c>
      <c r="M64" s="134">
        <v>1.908111348204266</v>
      </c>
      <c r="N64" s="134">
        <v>4.393873523605536</v>
      </c>
    </row>
    <row r="65" spans="1:14" s="78" customFormat="1" x14ac:dyDescent="0.25">
      <c r="A65" s="76">
        <v>62</v>
      </c>
      <c r="B65" s="76">
        <v>14.866742324829101</v>
      </c>
      <c r="C65" s="76">
        <v>14.866742324829101</v>
      </c>
      <c r="D65" s="131"/>
      <c r="E65" s="91"/>
      <c r="F65" s="76">
        <v>1770.6748475718509</v>
      </c>
      <c r="G65" s="76">
        <v>31.069190851589241</v>
      </c>
      <c r="H65" s="77">
        <v>19.708121082145112</v>
      </c>
      <c r="I65" s="76">
        <v>0</v>
      </c>
      <c r="J65" s="77">
        <v>-6.7199315199413396</v>
      </c>
      <c r="K65" s="134">
        <v>1</v>
      </c>
      <c r="L65" s="134">
        <v>0.61346339552269979</v>
      </c>
      <c r="M65" s="134">
        <v>1.934250086083072</v>
      </c>
      <c r="N65" s="134">
        <v>4.1295953075746947</v>
      </c>
    </row>
    <row r="66" spans="1:14" s="78" customFormat="1" x14ac:dyDescent="0.25">
      <c r="A66" s="76">
        <v>63</v>
      </c>
      <c r="B66" s="76">
        <v>15.55702238082886</v>
      </c>
      <c r="C66" s="76">
        <v>15.55702238082886</v>
      </c>
      <c r="D66" s="131"/>
      <c r="E66" s="91"/>
      <c r="F66" s="76">
        <v>1852.889330491754</v>
      </c>
      <c r="G66" s="76">
        <v>31.169659547161739</v>
      </c>
      <c r="H66" s="77">
        <v>20.046310329307097</v>
      </c>
      <c r="I66" s="76">
        <v>0</v>
      </c>
      <c r="J66" s="77">
        <v>-6.7199315199413396</v>
      </c>
      <c r="K66" s="134">
        <v>1</v>
      </c>
      <c r="L66" s="134">
        <v>0.62399036169205302</v>
      </c>
      <c r="M66" s="134">
        <v>1.967441610415043</v>
      </c>
      <c r="N66" s="134">
        <v>3.9022951254279339</v>
      </c>
    </row>
    <row r="67" spans="1:14" s="78" customFormat="1" x14ac:dyDescent="0.25">
      <c r="A67" s="76">
        <v>64</v>
      </c>
      <c r="B67" s="76">
        <v>16.0787371635437</v>
      </c>
      <c r="C67" s="76">
        <v>16.0787371635437</v>
      </c>
      <c r="D67" s="131"/>
      <c r="E67" s="91"/>
      <c r="F67" s="76">
        <v>1915.0271696481341</v>
      </c>
      <c r="G67" s="76">
        <v>31.332475930541548</v>
      </c>
      <c r="H67" s="77">
        <v>22.226111642389075</v>
      </c>
      <c r="I67" s="76">
        <v>0</v>
      </c>
      <c r="J67" s="77">
        <v>-6.7199315199413396</v>
      </c>
      <c r="K67" s="134">
        <v>1</v>
      </c>
      <c r="L67" s="134">
        <v>0.69184200059331746</v>
      </c>
      <c r="M67" s="134">
        <v>2.1813778278707301</v>
      </c>
      <c r="N67" s="134">
        <v>4.9944883002942193</v>
      </c>
    </row>
    <row r="68" spans="1:14" s="78" customFormat="1" x14ac:dyDescent="0.25">
      <c r="A68" s="76">
        <v>65</v>
      </c>
      <c r="B68" s="76">
        <v>17.251276779174809</v>
      </c>
      <c r="C68" s="76">
        <v>17.251276779174809</v>
      </c>
      <c r="D68" s="131"/>
      <c r="E68" s="91"/>
      <c r="F68" s="76">
        <v>2054.6802530080381</v>
      </c>
      <c r="G68" s="76">
        <v>31.4917700749726</v>
      </c>
      <c r="H68" s="77">
        <v>25.152403252928142</v>
      </c>
      <c r="I68" s="76">
        <v>0</v>
      </c>
      <c r="J68" s="77">
        <v>-6.7199315199413396</v>
      </c>
      <c r="K68" s="134">
        <v>1</v>
      </c>
      <c r="L68" s="134">
        <v>0.78292997291743982</v>
      </c>
      <c r="M68" s="134">
        <v>2.4685782046086882</v>
      </c>
      <c r="N68" s="134">
        <v>6.0789326854847694</v>
      </c>
    </row>
    <row r="69" spans="1:14" s="78" customFormat="1" x14ac:dyDescent="0.25">
      <c r="A69" s="76">
        <v>66</v>
      </c>
      <c r="B69" s="76">
        <v>17.714098548889162</v>
      </c>
      <c r="C69" s="76">
        <v>17.714098548889162</v>
      </c>
      <c r="D69" s="131"/>
      <c r="E69" s="91"/>
      <c r="F69" s="76">
        <v>1091.3976579242551</v>
      </c>
      <c r="G69" s="76">
        <v>31.564209770039671</v>
      </c>
      <c r="H69" s="77">
        <v>10.912705463551669</v>
      </c>
      <c r="I69" s="76">
        <v>0</v>
      </c>
      <c r="J69" s="77">
        <v>-6.7199315199413396</v>
      </c>
      <c r="K69" s="134">
        <v>2</v>
      </c>
      <c r="L69" s="134">
        <v>0.33968460616342339</v>
      </c>
      <c r="M69" s="134">
        <v>1.0710255632332739</v>
      </c>
      <c r="N69" s="134">
        <v>1.96827768613636</v>
      </c>
    </row>
    <row r="70" spans="1:14" s="78" customFormat="1" x14ac:dyDescent="0.25">
      <c r="A70" s="76">
        <v>67</v>
      </c>
      <c r="B70" s="76">
        <v>17.7156946182251</v>
      </c>
      <c r="C70" s="76">
        <v>17.7156946182251</v>
      </c>
      <c r="D70" s="131"/>
      <c r="E70" s="91"/>
      <c r="F70" s="76">
        <v>1091.495994643469</v>
      </c>
      <c r="G70" s="76">
        <v>31.64772920054487</v>
      </c>
      <c r="H70" s="77">
        <v>13.843806640476187</v>
      </c>
      <c r="I70" s="76">
        <v>0</v>
      </c>
      <c r="J70" s="77">
        <v>-6.7199315199413396</v>
      </c>
      <c r="K70" s="134">
        <v>2</v>
      </c>
      <c r="L70" s="134">
        <v>0.43092228798615861</v>
      </c>
      <c r="M70" s="134">
        <v>1.358697974020358</v>
      </c>
      <c r="N70" s="134">
        <v>3.775449057983268</v>
      </c>
    </row>
    <row r="71" spans="1:14" s="78" customFormat="1" x14ac:dyDescent="0.25">
      <c r="A71" s="76">
        <v>68</v>
      </c>
      <c r="B71" s="76">
        <v>19.534716033935549</v>
      </c>
      <c r="C71" s="76">
        <v>19.534716033935549</v>
      </c>
      <c r="D71" s="131"/>
      <c r="E71" s="91"/>
      <c r="F71" s="76">
        <v>1203.569194831515</v>
      </c>
      <c r="G71" s="76">
        <v>31.739071826524341</v>
      </c>
      <c r="H71" s="77">
        <v>25.038072707463531</v>
      </c>
      <c r="I71" s="76">
        <v>0</v>
      </c>
      <c r="J71" s="77">
        <v>-6.7199315199413396</v>
      </c>
      <c r="K71" s="134">
        <v>2</v>
      </c>
      <c r="L71" s="134">
        <v>0.77937115549692859</v>
      </c>
      <c r="M71" s="134">
        <v>2.457357253281816</v>
      </c>
      <c r="N71" s="134">
        <v>10.14263356461344</v>
      </c>
    </row>
    <row r="72" spans="1:14" s="78" customFormat="1" x14ac:dyDescent="0.25">
      <c r="A72" s="76">
        <v>69</v>
      </c>
      <c r="B72" s="76">
        <v>22.639580535888669</v>
      </c>
      <c r="C72" s="76">
        <v>22.639580535888669</v>
      </c>
      <c r="D72" s="131"/>
      <c r="E72" s="91"/>
      <c r="F72" s="76">
        <v>1394.8655137636631</v>
      </c>
      <c r="G72" s="76">
        <v>31.833654811040141</v>
      </c>
      <c r="H72" s="77">
        <v>32.889622505708907</v>
      </c>
      <c r="I72" s="76">
        <v>0</v>
      </c>
      <c r="J72" s="77">
        <v>-6.7199315199413396</v>
      </c>
      <c r="K72" s="134">
        <v>2</v>
      </c>
      <c r="L72" s="134">
        <v>1.0237698162962521</v>
      </c>
      <c r="M72" s="134">
        <v>3.2279462307820812</v>
      </c>
      <c r="N72" s="134">
        <v>14.2681160854161</v>
      </c>
    </row>
    <row r="73" spans="1:14" s="78" customFormat="1" x14ac:dyDescent="0.25">
      <c r="A73" s="76">
        <v>70</v>
      </c>
      <c r="B73" s="76">
        <v>26.026982688903811</v>
      </c>
      <c r="C73" s="76">
        <v>26.026982688903811</v>
      </c>
      <c r="D73" s="131"/>
      <c r="E73" s="91"/>
      <c r="F73" s="76">
        <v>1603.569488512642</v>
      </c>
      <c r="G73" s="76">
        <v>31.990874188122721</v>
      </c>
      <c r="H73" s="77">
        <v>37.780640132048724</v>
      </c>
      <c r="I73" s="76">
        <v>0</v>
      </c>
      <c r="J73" s="77">
        <v>-6.7199315199413396</v>
      </c>
      <c r="K73" s="134">
        <v>2</v>
      </c>
      <c r="L73" s="134">
        <v>1.176014683684149</v>
      </c>
      <c r="M73" s="134">
        <v>3.707974297656123</v>
      </c>
      <c r="N73" s="134">
        <v>16.56503778418368</v>
      </c>
    </row>
    <row r="74" spans="1:14" s="78" customFormat="1" x14ac:dyDescent="0.25">
      <c r="A74" s="76">
        <v>71</v>
      </c>
      <c r="B74" s="76">
        <v>28.94229011535645</v>
      </c>
      <c r="C74" s="76">
        <v>28.94229011535645</v>
      </c>
      <c r="D74" s="131"/>
      <c r="E74" s="91"/>
      <c r="F74" s="76">
        <v>1115.911517942001</v>
      </c>
      <c r="G74" s="76">
        <v>32.140866312833758</v>
      </c>
      <c r="H74" s="77">
        <v>27.314898635725221</v>
      </c>
      <c r="I74" s="76">
        <v>0</v>
      </c>
      <c r="J74" s="77">
        <v>-6.7199315199413396</v>
      </c>
      <c r="K74" s="134">
        <v>3</v>
      </c>
      <c r="L74" s="134">
        <v>0.85024292247784827</v>
      </c>
      <c r="M74" s="134">
        <v>2.6808159345726561</v>
      </c>
      <c r="N74" s="134">
        <v>11.83381509210982</v>
      </c>
    </row>
    <row r="75" spans="1:14" s="78" customFormat="1" x14ac:dyDescent="0.25">
      <c r="A75" s="76">
        <v>72</v>
      </c>
      <c r="B75" s="76">
        <v>30.645624732971189</v>
      </c>
      <c r="C75" s="76">
        <v>30.645624732971189</v>
      </c>
      <c r="D75" s="131"/>
      <c r="E75" s="91"/>
      <c r="F75" s="76">
        <v>1181.586027841862</v>
      </c>
      <c r="G75" s="76">
        <v>32.216804973207843</v>
      </c>
      <c r="H75" s="77">
        <v>30.580652742827031</v>
      </c>
      <c r="I75" s="76">
        <v>0</v>
      </c>
      <c r="J75" s="77">
        <v>-6.7199315199413396</v>
      </c>
      <c r="K75" s="134">
        <v>3</v>
      </c>
      <c r="L75" s="134">
        <v>0.95189749396817214</v>
      </c>
      <c r="M75" s="134">
        <v>3.0013327984816471</v>
      </c>
      <c r="N75" s="134">
        <v>13.59995095963604</v>
      </c>
    </row>
    <row r="76" spans="1:14" s="78" customFormat="1" x14ac:dyDescent="0.25">
      <c r="A76" s="76">
        <v>73</v>
      </c>
      <c r="B76" s="76">
        <v>33.448353576660153</v>
      </c>
      <c r="C76" s="76">
        <v>33.448353576660153</v>
      </c>
      <c r="D76" s="131"/>
      <c r="E76" s="91"/>
      <c r="F76" s="76">
        <v>1289.649259392475</v>
      </c>
      <c r="G76" s="76">
        <v>32.318884226087349</v>
      </c>
      <c r="H76" s="77">
        <v>33.989874951251444</v>
      </c>
      <c r="I76" s="76">
        <v>0</v>
      </c>
      <c r="J76" s="77">
        <v>-6.7199315199413396</v>
      </c>
      <c r="K76" s="134">
        <v>3</v>
      </c>
      <c r="L76" s="134">
        <v>1.0580178604584209</v>
      </c>
      <c r="M76" s="134">
        <v>3.3359303140254002</v>
      </c>
      <c r="N76" s="134">
        <v>15.365774507233249</v>
      </c>
    </row>
    <row r="77" spans="1:14" s="78" customFormat="1" x14ac:dyDescent="0.25">
      <c r="A77" s="76">
        <v>74</v>
      </c>
      <c r="B77" s="76">
        <v>34.841136550903322</v>
      </c>
      <c r="C77" s="76">
        <v>34.841136550903322</v>
      </c>
      <c r="D77" s="131"/>
      <c r="E77" s="91"/>
      <c r="F77" s="76">
        <v>1343.3500051439939</v>
      </c>
      <c r="G77" s="76">
        <v>32.532143719175629</v>
      </c>
      <c r="H77" s="77">
        <v>22.174741242067476</v>
      </c>
      <c r="I77" s="76">
        <v>0</v>
      </c>
      <c r="J77" s="77">
        <v>-6.7199315199413396</v>
      </c>
      <c r="K77" s="134">
        <v>3</v>
      </c>
      <c r="L77" s="134">
        <v>0.69024297143780877</v>
      </c>
      <c r="M77" s="134">
        <v>2.1763360889434109</v>
      </c>
      <c r="N77" s="134">
        <v>8.1469189982019135</v>
      </c>
    </row>
    <row r="78" spans="1:14" s="78" customFormat="1" x14ac:dyDescent="0.25">
      <c r="A78" s="76">
        <v>75</v>
      </c>
      <c r="B78" s="76">
        <v>35.713302230834962</v>
      </c>
      <c r="C78" s="76">
        <v>35.713302230834962</v>
      </c>
      <c r="D78" s="131"/>
      <c r="E78" s="91"/>
      <c r="F78" s="76">
        <v>1376.9776042009551</v>
      </c>
      <c r="G78" s="76">
        <v>32.729609378202937</v>
      </c>
      <c r="H78" s="77">
        <v>22.829070347170152</v>
      </c>
      <c r="I78" s="76">
        <v>0</v>
      </c>
      <c r="J78" s="77">
        <v>-6.7199315199413396</v>
      </c>
      <c r="K78" s="134">
        <v>3</v>
      </c>
      <c r="L78" s="134">
        <v>0.71061056269283085</v>
      </c>
      <c r="M78" s="134">
        <v>2.2405551041704959</v>
      </c>
      <c r="N78" s="134">
        <v>8.480564261295342</v>
      </c>
    </row>
    <row r="79" spans="1:14" s="78" customFormat="1" x14ac:dyDescent="0.25">
      <c r="A79" s="76">
        <v>76</v>
      </c>
      <c r="B79" s="76">
        <v>36.717443847656249</v>
      </c>
      <c r="C79" s="76">
        <v>36.717443847656249</v>
      </c>
      <c r="D79" s="131"/>
      <c r="E79" s="91"/>
      <c r="F79" s="76">
        <v>1415.6937248461979</v>
      </c>
      <c r="G79" s="76">
        <v>32.92707503723026</v>
      </c>
      <c r="H79" s="77">
        <v>25.667499624517554</v>
      </c>
      <c r="I79" s="76">
        <v>0</v>
      </c>
      <c r="J79" s="77">
        <v>-6.7199315199413396</v>
      </c>
      <c r="K79" s="134">
        <v>3</v>
      </c>
      <c r="L79" s="134">
        <v>0.79896360533828703</v>
      </c>
      <c r="M79" s="134">
        <v>2.5191322476316191</v>
      </c>
      <c r="N79" s="134">
        <v>10.137943332281139</v>
      </c>
    </row>
    <row r="80" spans="1:14" s="78" customFormat="1" x14ac:dyDescent="0.25">
      <c r="A80" s="76">
        <v>77</v>
      </c>
      <c r="B80" s="76">
        <v>37.907084655761722</v>
      </c>
      <c r="C80" s="76">
        <v>37.907084655761722</v>
      </c>
      <c r="D80" s="131"/>
      <c r="E80" s="91"/>
      <c r="F80" s="76">
        <v>1461.562032940946</v>
      </c>
      <c r="G80" s="76">
        <v>33.047692783274258</v>
      </c>
      <c r="H80" s="77">
        <v>26.251237775267594</v>
      </c>
      <c r="I80" s="76">
        <v>0</v>
      </c>
      <c r="J80" s="77">
        <v>-6.7199315199413396</v>
      </c>
      <c r="K80" s="134">
        <v>3</v>
      </c>
      <c r="L80" s="134">
        <v>0.81713388075737248</v>
      </c>
      <c r="M80" s="134">
        <v>2.5764231260279948</v>
      </c>
      <c r="N80" s="134">
        <v>10.36214136126482</v>
      </c>
    </row>
    <row r="81" spans="1:14" s="78" customFormat="1" x14ac:dyDescent="0.25">
      <c r="A81" s="76">
        <v>78</v>
      </c>
      <c r="B81" s="76">
        <v>38.744230651855467</v>
      </c>
      <c r="C81" s="76">
        <v>38.744230651855467</v>
      </c>
      <c r="D81" s="131"/>
      <c r="E81" s="91"/>
      <c r="F81" s="76">
        <v>1493.839397845956</v>
      </c>
      <c r="G81" s="76">
        <v>33.18449666382709</v>
      </c>
      <c r="H81" s="77">
        <v>20.795817443462756</v>
      </c>
      <c r="I81" s="76">
        <v>0</v>
      </c>
      <c r="J81" s="77">
        <v>-6.7199315199413396</v>
      </c>
      <c r="K81" s="134">
        <v>3</v>
      </c>
      <c r="L81" s="134">
        <v>0.64732060090166021</v>
      </c>
      <c r="M81" s="134">
        <v>2.0410018546429352</v>
      </c>
      <c r="N81" s="134">
        <v>6.87875359851843</v>
      </c>
    </row>
    <row r="82" spans="1:14" s="78" customFormat="1" x14ac:dyDescent="0.25">
      <c r="A82" s="76">
        <v>79</v>
      </c>
      <c r="B82" s="76">
        <v>38.941632080078122</v>
      </c>
      <c r="C82" s="76">
        <v>38.941632080078122</v>
      </c>
      <c r="D82" s="131"/>
      <c r="E82" s="91"/>
      <c r="F82" s="76">
        <v>1501.4504931163669</v>
      </c>
      <c r="G82" s="76">
        <v>33.336423168188453</v>
      </c>
      <c r="H82" s="77">
        <v>16.700449121994893</v>
      </c>
      <c r="I82" s="76">
        <v>0</v>
      </c>
      <c r="J82" s="77">
        <v>-6.7199315199413396</v>
      </c>
      <c r="K82" s="134">
        <v>3</v>
      </c>
      <c r="L82" s="134">
        <v>0.51984226108773013</v>
      </c>
      <c r="M82" s="134">
        <v>1.639062649209613</v>
      </c>
      <c r="N82" s="134">
        <v>4.3012359011582948</v>
      </c>
    </row>
    <row r="83" spans="1:14" s="78" customFormat="1" x14ac:dyDescent="0.25">
      <c r="A83" s="76">
        <v>80</v>
      </c>
      <c r="B83" s="76">
        <v>38.931568527221678</v>
      </c>
      <c r="C83" s="76">
        <v>38.931568527221678</v>
      </c>
      <c r="D83" s="131"/>
      <c r="E83" s="91"/>
      <c r="F83" s="76">
        <v>1501.0624783981409</v>
      </c>
      <c r="G83" s="76">
        <v>33.50903852581429</v>
      </c>
      <c r="H83" s="77">
        <v>15.038737291676089</v>
      </c>
      <c r="I83" s="76">
        <v>0</v>
      </c>
      <c r="J83" s="77">
        <v>-6.7199315199413396</v>
      </c>
      <c r="K83" s="134">
        <v>3</v>
      </c>
      <c r="L83" s="134">
        <v>0.46811742250171412</v>
      </c>
      <c r="M83" s="134">
        <v>1.475974233147904</v>
      </c>
      <c r="N83" s="134">
        <v>3.2837245210311918</v>
      </c>
    </row>
    <row r="84" spans="1:14" s="78" customFormat="1" x14ac:dyDescent="0.25">
      <c r="A84" s="76">
        <v>81</v>
      </c>
      <c r="B84" s="76">
        <v>38.652661132812497</v>
      </c>
      <c r="C84" s="76">
        <v>38.652661132812497</v>
      </c>
      <c r="D84" s="131"/>
      <c r="E84" s="91"/>
      <c r="F84" s="76">
        <v>1490.3088036674999</v>
      </c>
      <c r="G84" s="76">
        <v>33.62322362450778</v>
      </c>
      <c r="H84" s="77">
        <v>11.435572801109506</v>
      </c>
      <c r="I84" s="76">
        <v>0</v>
      </c>
      <c r="J84" s="77">
        <v>-6.7199315199413396</v>
      </c>
      <c r="K84" s="134">
        <v>3</v>
      </c>
      <c r="L84" s="134">
        <v>0.35596012887658263</v>
      </c>
      <c r="M84" s="134">
        <v>1.1223422863478649</v>
      </c>
      <c r="N84" s="134">
        <v>1.054233622813971</v>
      </c>
    </row>
    <row r="85" spans="1:14" s="78" customFormat="1" x14ac:dyDescent="0.25">
      <c r="A85" s="76">
        <v>82</v>
      </c>
      <c r="B85" s="76">
        <v>38.130477905273437</v>
      </c>
      <c r="C85" s="76">
        <v>38.130477905273437</v>
      </c>
      <c r="D85" s="131"/>
      <c r="E85" s="91"/>
      <c r="F85" s="76">
        <v>1470.175280170761</v>
      </c>
      <c r="G85" s="76">
        <v>33.741390650021842</v>
      </c>
      <c r="H85" s="77">
        <v>10.353681324741416</v>
      </c>
      <c r="I85" s="76">
        <v>0</v>
      </c>
      <c r="J85" s="77">
        <v>-6.7199315199413396</v>
      </c>
      <c r="K85" s="134">
        <v>3</v>
      </c>
      <c r="L85" s="134">
        <v>0.32228361471709099</v>
      </c>
      <c r="M85" s="134">
        <v>1.0161602372029881</v>
      </c>
      <c r="N85" s="134">
        <v>0.47243722303811492</v>
      </c>
    </row>
    <row r="86" spans="1:14" s="78" customFormat="1" x14ac:dyDescent="0.25">
      <c r="A86" s="76">
        <v>83</v>
      </c>
      <c r="B86" s="76">
        <v>37.620289230346678</v>
      </c>
      <c r="C86" s="76">
        <v>37.620289230346678</v>
      </c>
      <c r="D86" s="131"/>
      <c r="E86" s="91"/>
      <c r="F86" s="76">
        <v>1450.5042238581771</v>
      </c>
      <c r="G86" s="76">
        <v>33.859557675535903</v>
      </c>
      <c r="H86" s="77">
        <v>10.300118881941264</v>
      </c>
      <c r="I86" s="76">
        <v>0</v>
      </c>
      <c r="J86" s="77">
        <v>-6.7199315199413396</v>
      </c>
      <c r="K86" s="134">
        <v>3</v>
      </c>
      <c r="L86" s="134">
        <v>0.32061635288651291</v>
      </c>
      <c r="M86" s="134">
        <v>1.010903360651175</v>
      </c>
      <c r="N86" s="134">
        <v>0.54416341239439858</v>
      </c>
    </row>
    <row r="87" spans="1:14" s="78" customFormat="1" x14ac:dyDescent="0.25">
      <c r="A87" s="76">
        <v>84</v>
      </c>
      <c r="B87" s="76">
        <v>37.050527572631843</v>
      </c>
      <c r="C87" s="76">
        <v>37.050527572631843</v>
      </c>
      <c r="D87" s="131"/>
      <c r="E87" s="91"/>
      <c r="F87" s="76">
        <v>1428.5362457268129</v>
      </c>
      <c r="G87" s="76">
        <v>34.008482435891857</v>
      </c>
      <c r="H87" s="77">
        <v>9.0675242998605743</v>
      </c>
      <c r="I87" s="76">
        <v>0</v>
      </c>
      <c r="J87" s="77">
        <v>-6.7199315199413396</v>
      </c>
      <c r="K87" s="134">
        <v>3</v>
      </c>
      <c r="L87" s="134">
        <v>0.28224883654772043</v>
      </c>
      <c r="M87" s="134">
        <v>0.88993058163496253</v>
      </c>
      <c r="N87" s="134">
        <v>-0.12758184290557339</v>
      </c>
    </row>
    <row r="88" spans="1:14" s="78" customFormat="1" x14ac:dyDescent="0.25">
      <c r="A88" s="76">
        <v>85</v>
      </c>
      <c r="B88" s="76">
        <v>36.41363525390625</v>
      </c>
      <c r="C88" s="76">
        <v>36.41363525390625</v>
      </c>
      <c r="D88" s="131"/>
      <c r="E88" s="91"/>
      <c r="F88" s="76">
        <v>1403.979948650046</v>
      </c>
      <c r="G88" s="76">
        <v>34.160115967111608</v>
      </c>
      <c r="H88" s="77">
        <v>9.4785332806349096</v>
      </c>
      <c r="I88" s="76">
        <v>0</v>
      </c>
      <c r="J88" s="77">
        <v>-6.7199315199413396</v>
      </c>
      <c r="K88" s="134">
        <v>3</v>
      </c>
      <c r="L88" s="134">
        <v>0.29504249475010369</v>
      </c>
      <c r="M88" s="134">
        <v>0.93026898594707697</v>
      </c>
      <c r="N88" s="134">
        <v>0.26017463065365132</v>
      </c>
    </row>
    <row r="89" spans="1:14" s="78" customFormat="1" x14ac:dyDescent="0.25">
      <c r="A89" s="76">
        <v>86</v>
      </c>
      <c r="B89" s="76">
        <v>35.968294906616208</v>
      </c>
      <c r="C89" s="76">
        <v>35.968294906616208</v>
      </c>
      <c r="D89" s="131"/>
      <c r="E89" s="91"/>
      <c r="F89" s="76">
        <v>1386.809212645242</v>
      </c>
      <c r="G89" s="76">
        <v>34.300251163001633</v>
      </c>
      <c r="H89" s="77">
        <v>11.175723285783763</v>
      </c>
      <c r="I89" s="76">
        <v>0</v>
      </c>
      <c r="J89" s="77">
        <v>-6.7199315199413396</v>
      </c>
      <c r="K89" s="134">
        <v>3</v>
      </c>
      <c r="L89" s="134">
        <v>0.34787167816470438</v>
      </c>
      <c r="M89" s="134">
        <v>1.0968394012533129</v>
      </c>
      <c r="N89" s="134">
        <v>1.426518953985721</v>
      </c>
    </row>
    <row r="90" spans="1:14" s="78" customFormat="1" x14ac:dyDescent="0.25">
      <c r="A90" s="76">
        <v>87</v>
      </c>
      <c r="B90" s="76">
        <v>35.577899551391603</v>
      </c>
      <c r="C90" s="76">
        <v>35.577899551391603</v>
      </c>
      <c r="D90" s="131"/>
      <c r="E90" s="91"/>
      <c r="F90" s="76">
        <v>1371.75695963728</v>
      </c>
      <c r="G90" s="76">
        <v>34.447845126794107</v>
      </c>
      <c r="H90" s="77">
        <v>10.230263877780029</v>
      </c>
      <c r="I90" s="76">
        <v>0</v>
      </c>
      <c r="J90" s="77">
        <v>-6.7199315199413396</v>
      </c>
      <c r="K90" s="134">
        <v>3</v>
      </c>
      <c r="L90" s="134">
        <v>0.31844194529745928</v>
      </c>
      <c r="M90" s="134">
        <v>1.0040474535228889</v>
      </c>
      <c r="N90" s="134">
        <v>0.90070365366069582</v>
      </c>
    </row>
    <row r="91" spans="1:14" s="78" customFormat="1" x14ac:dyDescent="0.25">
      <c r="A91" s="76">
        <v>88</v>
      </c>
      <c r="B91" s="76">
        <v>34.989634323120107</v>
      </c>
      <c r="C91" s="76">
        <v>34.989634323120107</v>
      </c>
      <c r="D91" s="131"/>
      <c r="E91" s="91"/>
      <c r="F91" s="76">
        <v>1349.075549796645</v>
      </c>
      <c r="G91" s="76">
        <v>34.586034846599787</v>
      </c>
      <c r="H91" s="77">
        <v>6.556855367695241</v>
      </c>
      <c r="I91" s="76">
        <v>0</v>
      </c>
      <c r="J91" s="77">
        <v>-6.7199315199413396</v>
      </c>
      <c r="K91" s="134">
        <v>3</v>
      </c>
      <c r="L91" s="134">
        <v>0.2040981350303207</v>
      </c>
      <c r="M91" s="134">
        <v>0.64352141975060106</v>
      </c>
      <c r="N91" s="134">
        <v>-1.3335967054071971</v>
      </c>
    </row>
    <row r="92" spans="1:14" s="78" customFormat="1" x14ac:dyDescent="0.25">
      <c r="A92" s="76">
        <v>89</v>
      </c>
      <c r="B92" s="76">
        <v>33.576710510253903</v>
      </c>
      <c r="C92" s="76">
        <v>33.576710510253903</v>
      </c>
      <c r="D92" s="131"/>
      <c r="E92" s="91"/>
      <c r="F92" s="76">
        <v>1294.598245116621</v>
      </c>
      <c r="G92" s="76">
        <v>34.717357367797263</v>
      </c>
      <c r="H92" s="77">
        <v>0</v>
      </c>
      <c r="I92" s="76">
        <v>0</v>
      </c>
      <c r="J92" s="77">
        <v>-6.7199315199413396</v>
      </c>
      <c r="K92" s="134">
        <v>3</v>
      </c>
      <c r="L92" s="134">
        <v>0</v>
      </c>
      <c r="M92" s="134">
        <v>0</v>
      </c>
      <c r="N92" s="134">
        <v>-4.831871269973238</v>
      </c>
    </row>
    <row r="93" spans="1:14" s="78" customFormat="1" x14ac:dyDescent="0.25">
      <c r="A93" s="76">
        <v>90</v>
      </c>
      <c r="B93" s="76">
        <v>30.33063278198242</v>
      </c>
      <c r="C93" s="76">
        <v>30.33063278198242</v>
      </c>
      <c r="D93" s="131"/>
      <c r="E93" s="91"/>
      <c r="F93" s="76">
        <v>1169.441061262977</v>
      </c>
      <c r="G93" s="76">
        <v>34.85127399414371</v>
      </c>
      <c r="H93" s="77">
        <v>0</v>
      </c>
      <c r="I93" s="76">
        <v>0</v>
      </c>
      <c r="J93" s="77">
        <v>-6.7199315199413396</v>
      </c>
      <c r="K93" s="134">
        <v>3</v>
      </c>
      <c r="L93" s="134">
        <v>0</v>
      </c>
      <c r="M93" s="134">
        <v>0</v>
      </c>
      <c r="N93" s="134">
        <v>-4.3117968620896434</v>
      </c>
    </row>
    <row r="94" spans="1:14" s="78" customFormat="1" x14ac:dyDescent="0.25">
      <c r="A94" s="76">
        <v>91</v>
      </c>
      <c r="B94" s="76">
        <v>25.052196121215822</v>
      </c>
      <c r="C94" s="76">
        <v>25.052196121215822</v>
      </c>
      <c r="D94" s="131"/>
      <c r="E94" s="91"/>
      <c r="F94" s="76">
        <v>1543.5111246046799</v>
      </c>
      <c r="G94" s="76">
        <v>34.954380646849373</v>
      </c>
      <c r="H94" s="77">
        <v>0</v>
      </c>
      <c r="I94" s="76">
        <v>0</v>
      </c>
      <c r="J94" s="77">
        <v>-6.7199315199413396</v>
      </c>
      <c r="K94" s="134">
        <v>2</v>
      </c>
      <c r="L94" s="134">
        <v>0</v>
      </c>
      <c r="M94" s="134">
        <v>0</v>
      </c>
      <c r="N94" s="134">
        <v>-5.9209776529282161</v>
      </c>
    </row>
    <row r="95" spans="1:14" s="78" customFormat="1" x14ac:dyDescent="0.25">
      <c r="A95" s="76">
        <v>92</v>
      </c>
      <c r="B95" s="76">
        <v>20.265423774719238</v>
      </c>
      <c r="C95" s="76">
        <v>20.265423774719238</v>
      </c>
      <c r="D95" s="131"/>
      <c r="E95" s="91"/>
      <c r="F95" s="76">
        <v>1248.5894206543221</v>
      </c>
      <c r="G95" s="76">
        <v>35.058478990380287</v>
      </c>
      <c r="H95" s="77">
        <v>0</v>
      </c>
      <c r="I95" s="76">
        <v>0</v>
      </c>
      <c r="J95" s="77">
        <v>-6.7199315199413396</v>
      </c>
      <c r="K95" s="134">
        <v>2</v>
      </c>
      <c r="L95" s="134">
        <v>0</v>
      </c>
      <c r="M95" s="134">
        <v>0</v>
      </c>
      <c r="N95" s="134">
        <v>-4.6387027780436174</v>
      </c>
    </row>
    <row r="96" spans="1:14" s="78" customFormat="1" x14ac:dyDescent="0.25">
      <c r="A96" s="76">
        <v>93</v>
      </c>
      <c r="B96" s="76">
        <v>15.530478763580319</v>
      </c>
      <c r="C96" s="76">
        <v>15.530478763580319</v>
      </c>
      <c r="D96" s="131"/>
      <c r="E96" s="91"/>
      <c r="F96" s="76">
        <v>956.8608925954552</v>
      </c>
      <c r="G96" s="76">
        <v>35.084111919351237</v>
      </c>
      <c r="H96" s="77">
        <v>0</v>
      </c>
      <c r="I96" s="76">
        <v>0</v>
      </c>
      <c r="J96" s="77">
        <v>-6.7199315199413396</v>
      </c>
      <c r="K96" s="134">
        <v>2</v>
      </c>
      <c r="L96" s="134">
        <v>0</v>
      </c>
      <c r="M96" s="134">
        <v>0</v>
      </c>
      <c r="N96" s="134">
        <v>-3.464505055962499</v>
      </c>
    </row>
    <row r="97" spans="1:14" s="78" customFormat="1" x14ac:dyDescent="0.25">
      <c r="A97" s="76">
        <v>94</v>
      </c>
      <c r="B97" s="76">
        <v>12.60705642700195</v>
      </c>
      <c r="C97" s="76">
        <v>12.60705642700195</v>
      </c>
      <c r="D97" s="131"/>
      <c r="E97" s="91"/>
      <c r="F97" s="76">
        <v>1501.539290146271</v>
      </c>
      <c r="G97" s="76">
        <v>35.136641031249177</v>
      </c>
      <c r="H97" s="77">
        <v>0</v>
      </c>
      <c r="I97" s="76">
        <v>0</v>
      </c>
      <c r="J97" s="77">
        <v>-6.7199315199413396</v>
      </c>
      <c r="K97" s="134">
        <v>1</v>
      </c>
      <c r="L97" s="134">
        <v>0</v>
      </c>
      <c r="M97" s="134">
        <v>0</v>
      </c>
      <c r="N97" s="134">
        <v>-3.2428526836433238</v>
      </c>
    </row>
    <row r="98" spans="1:14" s="78" customFormat="1" x14ac:dyDescent="0.25">
      <c r="A98" s="76">
        <v>95</v>
      </c>
      <c r="B98" s="76">
        <v>10.267230319976809</v>
      </c>
      <c r="C98" s="76">
        <v>10.267230319976809</v>
      </c>
      <c r="D98" s="131"/>
      <c r="E98" s="91"/>
      <c r="F98" s="76">
        <v>1222.8587867193701</v>
      </c>
      <c r="G98" s="76">
        <v>35.248514158093528</v>
      </c>
      <c r="H98" s="77">
        <v>2.8195182517282968</v>
      </c>
      <c r="I98" s="76">
        <v>0</v>
      </c>
      <c r="J98" s="77">
        <v>-6.7199315199413396</v>
      </c>
      <c r="K98" s="134">
        <v>1</v>
      </c>
      <c r="L98" s="134">
        <v>8.776439079271188E-2</v>
      </c>
      <c r="M98" s="134">
        <v>0.27672112416942057</v>
      </c>
      <c r="N98" s="134">
        <v>-3.1380987896318628</v>
      </c>
    </row>
    <row r="99" spans="1:14" s="78" customFormat="1" x14ac:dyDescent="0.25">
      <c r="A99" s="76">
        <v>96</v>
      </c>
      <c r="B99" s="76">
        <v>7.2152830123901364</v>
      </c>
      <c r="C99" s="76">
        <v>7.2152830123901364</v>
      </c>
      <c r="D99" s="131"/>
      <c r="E99" s="91"/>
      <c r="F99" s="76">
        <v>859.36245271531152</v>
      </c>
      <c r="G99" s="76">
        <v>35.375704719955017</v>
      </c>
      <c r="H99" s="77">
        <v>1.1679931257376441</v>
      </c>
      <c r="I99" s="76">
        <v>0</v>
      </c>
      <c r="J99" s="77">
        <v>-6.7199315199413396</v>
      </c>
      <c r="K99" s="134">
        <v>1</v>
      </c>
      <c r="L99" s="134">
        <v>3.6356638254639632E-2</v>
      </c>
      <c r="M99" s="134">
        <v>0.1146324804168788</v>
      </c>
      <c r="N99" s="134">
        <v>-2.6243047352466742</v>
      </c>
    </row>
    <row r="100" spans="1:14" s="78" customFormat="1" x14ac:dyDescent="0.25">
      <c r="A100" s="76">
        <v>97</v>
      </c>
      <c r="B100" s="76">
        <v>4.5265346527099606</v>
      </c>
      <c r="C100" s="76">
        <v>4.5265346527099606</v>
      </c>
      <c r="D100" s="131"/>
      <c r="E100" s="91"/>
      <c r="F100" s="76">
        <v>800</v>
      </c>
      <c r="G100" s="76">
        <v>35.415097091128906</v>
      </c>
      <c r="H100" s="77">
        <v>2.5598428049639592</v>
      </c>
      <c r="I100" s="76">
        <v>0</v>
      </c>
      <c r="J100" s="77">
        <v>-6.7199315199413396</v>
      </c>
      <c r="K100" s="134">
        <v>1</v>
      </c>
      <c r="L100" s="134">
        <v>7.96813583898794E-2</v>
      </c>
      <c r="M100" s="134">
        <v>0.25123532300328982</v>
      </c>
      <c r="N100" s="134">
        <v>-1.193349367414869</v>
      </c>
    </row>
    <row r="101" spans="1:14" s="78" customFormat="1" x14ac:dyDescent="0.25">
      <c r="A101" s="76">
        <v>98</v>
      </c>
      <c r="B101" s="76">
        <v>2.476787304878235</v>
      </c>
      <c r="C101" s="76">
        <v>2.476787304878235</v>
      </c>
      <c r="D101" s="131"/>
      <c r="E101" s="91"/>
      <c r="F101" s="76">
        <v>800</v>
      </c>
      <c r="G101" s="76">
        <v>35.447624482805693</v>
      </c>
      <c r="H101" s="77">
        <v>2.5596022332135893</v>
      </c>
      <c r="I101" s="76">
        <v>0</v>
      </c>
      <c r="J101" s="77">
        <v>-6.7199315199413396</v>
      </c>
      <c r="K101" s="134">
        <v>1</v>
      </c>
      <c r="L101" s="134">
        <v>7.9673870006677694E-2</v>
      </c>
      <c r="M101" s="134">
        <v>0.25121171213105481</v>
      </c>
      <c r="N101" s="134">
        <v>-0.52533963868993117</v>
      </c>
    </row>
    <row r="102" spans="1:14" s="78" customFormat="1" x14ac:dyDescent="0.25">
      <c r="A102" s="76">
        <v>99</v>
      </c>
      <c r="B102" s="76">
        <v>0.69213187769055362</v>
      </c>
      <c r="C102" s="76">
        <v>0.69213187769055362</v>
      </c>
      <c r="D102" s="131"/>
      <c r="E102" s="91"/>
      <c r="F102" s="76">
        <v>800</v>
      </c>
      <c r="G102" s="76">
        <v>35.491410399499273</v>
      </c>
      <c r="H102" s="77">
        <v>2.5592908350176216</v>
      </c>
      <c r="I102" s="76">
        <v>0</v>
      </c>
      <c r="J102" s="77">
        <v>-6.7199315199413396</v>
      </c>
      <c r="K102" s="134">
        <v>0</v>
      </c>
      <c r="L102" s="134">
        <v>7.9664176977399984E-2</v>
      </c>
      <c r="M102" s="134">
        <v>0.25118115000974223</v>
      </c>
      <c r="N102" s="134">
        <v>0.32209693722190308</v>
      </c>
    </row>
    <row r="103" spans="1:14" s="78" customFormat="1" x14ac:dyDescent="0.25">
      <c r="A103" s="76">
        <v>100</v>
      </c>
      <c r="B103" s="76">
        <v>3.4032134898006917E-2</v>
      </c>
      <c r="C103" s="76">
        <v>3.4032134898006917E-2</v>
      </c>
      <c r="D103" s="131"/>
      <c r="E103" s="91"/>
      <c r="F103" s="76">
        <v>0</v>
      </c>
      <c r="G103" s="76">
        <v>35.538473666811321</v>
      </c>
      <c r="H103" s="77">
        <v>0</v>
      </c>
      <c r="I103" s="76">
        <v>0</v>
      </c>
      <c r="J103" s="77">
        <v>-3.1029485636939911</v>
      </c>
      <c r="K103" s="134">
        <v>0</v>
      </c>
      <c r="L103" s="134">
        <v>0</v>
      </c>
      <c r="M103" s="134">
        <v>0</v>
      </c>
      <c r="N103" s="134">
        <v>0.28020903517403922</v>
      </c>
    </row>
    <row r="104" spans="1:14" s="78" customFormat="1" x14ac:dyDescent="0.25">
      <c r="A104" s="76">
        <v>101</v>
      </c>
      <c r="B104" s="76">
        <v>2.786950953304767E-3</v>
      </c>
      <c r="C104" s="76">
        <v>2.786950953304767E-3</v>
      </c>
      <c r="D104" s="131"/>
      <c r="E104" s="91"/>
      <c r="F104" s="76">
        <v>0</v>
      </c>
      <c r="G104" s="76">
        <v>35.589935597780361</v>
      </c>
      <c r="H104" s="77">
        <v>0</v>
      </c>
      <c r="I104" s="76">
        <v>0</v>
      </c>
      <c r="J104" s="77">
        <v>-3.1029485636939911</v>
      </c>
      <c r="K104" s="134">
        <v>0</v>
      </c>
      <c r="L104" s="134">
        <v>0</v>
      </c>
      <c r="M104" s="134">
        <v>0</v>
      </c>
      <c r="N104" s="134">
        <v>0</v>
      </c>
    </row>
    <row r="105" spans="1:14" s="78" customFormat="1" x14ac:dyDescent="0.25">
      <c r="A105" s="76">
        <v>102</v>
      </c>
      <c r="B105" s="76">
        <v>0</v>
      </c>
      <c r="C105" s="76">
        <v>0</v>
      </c>
      <c r="D105" s="131"/>
      <c r="E105" s="91"/>
      <c r="F105" s="76">
        <v>0</v>
      </c>
      <c r="G105" s="76">
        <v>35.615380257925352</v>
      </c>
      <c r="H105" s="77">
        <v>0</v>
      </c>
      <c r="I105" s="76">
        <v>0</v>
      </c>
      <c r="J105" s="77">
        <v>-3.1029485636939911</v>
      </c>
      <c r="K105" s="134">
        <v>0</v>
      </c>
      <c r="L105" s="134">
        <v>0</v>
      </c>
      <c r="M105" s="134">
        <v>0</v>
      </c>
      <c r="N105" s="134">
        <v>0</v>
      </c>
    </row>
    <row r="106" spans="1:14" s="78" customFormat="1" x14ac:dyDescent="0.25">
      <c r="A106" s="76">
        <v>103</v>
      </c>
      <c r="B106" s="76">
        <v>0</v>
      </c>
      <c r="C106" s="76">
        <v>0</v>
      </c>
      <c r="D106" s="131"/>
      <c r="E106" s="91"/>
      <c r="F106" s="76">
        <v>0</v>
      </c>
      <c r="G106" s="76">
        <v>35.69302580820181</v>
      </c>
      <c r="H106" s="77">
        <v>0</v>
      </c>
      <c r="I106" s="76">
        <v>0</v>
      </c>
      <c r="J106" s="77">
        <v>-3.1029485636939911</v>
      </c>
      <c r="K106" s="134">
        <v>0</v>
      </c>
      <c r="L106" s="134">
        <v>0</v>
      </c>
      <c r="M106" s="134">
        <v>0</v>
      </c>
      <c r="N106" s="134">
        <v>0</v>
      </c>
    </row>
    <row r="107" spans="1:14" s="78" customFormat="1" x14ac:dyDescent="0.25">
      <c r="A107" s="76">
        <v>104</v>
      </c>
      <c r="B107" s="76">
        <v>0</v>
      </c>
      <c r="C107" s="76">
        <v>0</v>
      </c>
      <c r="D107" s="131"/>
      <c r="E107" s="91"/>
      <c r="F107" s="76">
        <v>0</v>
      </c>
      <c r="G107" s="76">
        <v>35.718470468346787</v>
      </c>
      <c r="H107" s="77">
        <v>0</v>
      </c>
      <c r="I107" s="76">
        <v>0</v>
      </c>
      <c r="J107" s="77">
        <v>-3.1029485636939911</v>
      </c>
      <c r="K107" s="134">
        <v>0</v>
      </c>
      <c r="L107" s="134">
        <v>0</v>
      </c>
      <c r="M107" s="134">
        <v>0</v>
      </c>
      <c r="N107" s="134">
        <v>0</v>
      </c>
    </row>
    <row r="108" spans="1:14" s="78" customFormat="1" x14ac:dyDescent="0.25">
      <c r="A108" s="76">
        <v>105</v>
      </c>
      <c r="B108" s="76">
        <v>0</v>
      </c>
      <c r="C108" s="76">
        <v>0</v>
      </c>
      <c r="D108" s="131"/>
      <c r="E108" s="91"/>
      <c r="F108" s="76">
        <v>0</v>
      </c>
      <c r="G108" s="76">
        <v>35.743915128491778</v>
      </c>
      <c r="H108" s="77">
        <v>0</v>
      </c>
      <c r="I108" s="76">
        <v>0</v>
      </c>
      <c r="J108" s="77">
        <v>-3.1029485636939911</v>
      </c>
      <c r="K108" s="134">
        <v>0</v>
      </c>
      <c r="L108" s="134">
        <v>0</v>
      </c>
      <c r="M108" s="134">
        <v>0</v>
      </c>
      <c r="N108" s="134">
        <v>0</v>
      </c>
    </row>
    <row r="109" spans="1:14" s="78" customFormat="1" x14ac:dyDescent="0.25">
      <c r="A109" s="76">
        <v>106</v>
      </c>
      <c r="B109" s="76">
        <v>0</v>
      </c>
      <c r="C109" s="76">
        <v>0</v>
      </c>
      <c r="D109" s="131"/>
      <c r="E109" s="91"/>
      <c r="F109" s="76">
        <v>0</v>
      </c>
      <c r="G109" s="76">
        <v>35.769359788636763</v>
      </c>
      <c r="H109" s="77">
        <v>0</v>
      </c>
      <c r="I109" s="76">
        <v>0</v>
      </c>
      <c r="J109" s="77">
        <v>-3.1029485636939911</v>
      </c>
      <c r="K109" s="134">
        <v>0</v>
      </c>
      <c r="L109" s="134">
        <v>0</v>
      </c>
      <c r="M109" s="134">
        <v>0</v>
      </c>
      <c r="N109" s="134">
        <v>0</v>
      </c>
    </row>
    <row r="110" spans="1:14" s="78" customFormat="1" x14ac:dyDescent="0.25">
      <c r="A110" s="76">
        <v>107</v>
      </c>
      <c r="B110" s="76">
        <v>0</v>
      </c>
      <c r="C110" s="76">
        <v>0</v>
      </c>
      <c r="D110" s="131"/>
      <c r="E110" s="91"/>
      <c r="F110" s="76">
        <v>0</v>
      </c>
      <c r="G110" s="76">
        <v>35.794804448781747</v>
      </c>
      <c r="H110" s="77">
        <v>0</v>
      </c>
      <c r="I110" s="76">
        <v>0</v>
      </c>
      <c r="J110" s="77">
        <v>-3.1029485636939911</v>
      </c>
      <c r="K110" s="134">
        <v>0</v>
      </c>
      <c r="L110" s="134">
        <v>0</v>
      </c>
      <c r="M110" s="134">
        <v>0</v>
      </c>
      <c r="N110" s="134">
        <v>0</v>
      </c>
    </row>
    <row r="111" spans="1:14" s="78" customFormat="1" x14ac:dyDescent="0.25">
      <c r="A111" s="76">
        <v>108</v>
      </c>
      <c r="B111" s="76">
        <v>0</v>
      </c>
      <c r="C111" s="76">
        <v>0</v>
      </c>
      <c r="D111" s="131"/>
      <c r="E111" s="91"/>
      <c r="F111" s="76">
        <v>0</v>
      </c>
      <c r="G111" s="76">
        <v>35.820249108926731</v>
      </c>
      <c r="H111" s="77">
        <v>0</v>
      </c>
      <c r="I111" s="76">
        <v>0</v>
      </c>
      <c r="J111" s="77">
        <v>-3.1029485636939911</v>
      </c>
      <c r="K111" s="134">
        <v>0</v>
      </c>
      <c r="L111" s="134">
        <v>0</v>
      </c>
      <c r="M111" s="134">
        <v>0</v>
      </c>
      <c r="N111" s="134">
        <v>0</v>
      </c>
    </row>
    <row r="112" spans="1:14" s="78" customFormat="1" x14ac:dyDescent="0.25">
      <c r="A112" s="76">
        <v>109</v>
      </c>
      <c r="B112" s="76">
        <v>0</v>
      </c>
      <c r="C112" s="76">
        <v>0</v>
      </c>
      <c r="D112" s="131"/>
      <c r="E112" s="91"/>
      <c r="F112" s="76">
        <v>0</v>
      </c>
      <c r="G112" s="76">
        <v>35.845693769071723</v>
      </c>
      <c r="H112" s="77">
        <v>0</v>
      </c>
      <c r="I112" s="76">
        <v>0</v>
      </c>
      <c r="J112" s="77">
        <v>-3.1029485636939911</v>
      </c>
      <c r="K112" s="134">
        <v>0</v>
      </c>
      <c r="L112" s="134">
        <v>0</v>
      </c>
      <c r="M112" s="134">
        <v>0</v>
      </c>
      <c r="N112" s="134">
        <v>0</v>
      </c>
    </row>
    <row r="113" spans="1:14" s="78" customFormat="1" x14ac:dyDescent="0.25">
      <c r="A113" s="76">
        <v>110</v>
      </c>
      <c r="B113" s="76">
        <v>0</v>
      </c>
      <c r="C113" s="76">
        <v>0</v>
      </c>
      <c r="D113" s="131"/>
      <c r="E113" s="91"/>
      <c r="F113" s="76">
        <v>0</v>
      </c>
      <c r="G113" s="76">
        <v>35.8711384292167</v>
      </c>
      <c r="H113" s="77">
        <v>0</v>
      </c>
      <c r="I113" s="76">
        <v>0</v>
      </c>
      <c r="J113" s="77">
        <v>-3.1029485636939911</v>
      </c>
      <c r="K113" s="134">
        <v>0</v>
      </c>
      <c r="L113" s="134">
        <v>0</v>
      </c>
      <c r="M113" s="134">
        <v>0</v>
      </c>
      <c r="N113" s="134">
        <v>0</v>
      </c>
    </row>
    <row r="114" spans="1:14" s="78" customFormat="1" x14ac:dyDescent="0.25">
      <c r="A114" s="76">
        <v>111</v>
      </c>
      <c r="B114" s="76">
        <v>0</v>
      </c>
      <c r="C114" s="76">
        <v>0</v>
      </c>
      <c r="D114" s="131"/>
      <c r="E114" s="91"/>
      <c r="F114" s="76">
        <v>0</v>
      </c>
      <c r="G114" s="76">
        <v>35.896583089361677</v>
      </c>
      <c r="H114" s="77">
        <v>0</v>
      </c>
      <c r="I114" s="76">
        <v>0</v>
      </c>
      <c r="J114" s="77">
        <v>-3.1029485636939911</v>
      </c>
      <c r="K114" s="134">
        <v>0</v>
      </c>
      <c r="L114" s="134">
        <v>0</v>
      </c>
      <c r="M114" s="134">
        <v>0</v>
      </c>
      <c r="N114" s="134">
        <v>0</v>
      </c>
    </row>
    <row r="115" spans="1:14" s="78" customFormat="1" x14ac:dyDescent="0.25">
      <c r="A115" s="76">
        <v>112</v>
      </c>
      <c r="B115" s="76">
        <v>0</v>
      </c>
      <c r="C115" s="76">
        <v>0</v>
      </c>
      <c r="D115" s="131"/>
      <c r="E115" s="91"/>
      <c r="F115" s="76">
        <v>0</v>
      </c>
      <c r="G115" s="76">
        <v>35.922027749506668</v>
      </c>
      <c r="H115" s="77">
        <v>0</v>
      </c>
      <c r="I115" s="76">
        <v>0</v>
      </c>
      <c r="J115" s="77">
        <v>-3.1029485636939911</v>
      </c>
      <c r="K115" s="134">
        <v>0</v>
      </c>
      <c r="L115" s="134">
        <v>0</v>
      </c>
      <c r="M115" s="134">
        <v>0</v>
      </c>
      <c r="N115" s="134">
        <v>0</v>
      </c>
    </row>
    <row r="116" spans="1:14" s="78" customFormat="1" x14ac:dyDescent="0.25">
      <c r="A116" s="76">
        <v>113</v>
      </c>
      <c r="B116" s="76">
        <v>0</v>
      </c>
      <c r="C116" s="76">
        <v>0</v>
      </c>
      <c r="D116" s="131"/>
      <c r="E116" s="91"/>
      <c r="F116" s="76">
        <v>0</v>
      </c>
      <c r="G116" s="76">
        <v>35.947472409651652</v>
      </c>
      <c r="H116" s="77">
        <v>0</v>
      </c>
      <c r="I116" s="76">
        <v>0</v>
      </c>
      <c r="J116" s="77">
        <v>-3.1029485636939911</v>
      </c>
      <c r="K116" s="134">
        <v>0</v>
      </c>
      <c r="L116" s="134">
        <v>0</v>
      </c>
      <c r="M116" s="134">
        <v>0</v>
      </c>
      <c r="N116" s="134">
        <v>0</v>
      </c>
    </row>
    <row r="117" spans="1:14" s="78" customFormat="1" x14ac:dyDescent="0.25">
      <c r="A117" s="76">
        <v>114</v>
      </c>
      <c r="B117" s="76">
        <v>0</v>
      </c>
      <c r="C117" s="76">
        <v>0</v>
      </c>
      <c r="D117" s="131"/>
      <c r="E117" s="91"/>
      <c r="F117" s="76">
        <v>0</v>
      </c>
      <c r="G117" s="76">
        <v>35.972917069796637</v>
      </c>
      <c r="H117" s="77">
        <v>0</v>
      </c>
      <c r="I117" s="76">
        <v>0</v>
      </c>
      <c r="J117" s="77">
        <v>-3.1029485636939911</v>
      </c>
      <c r="K117" s="134">
        <v>0</v>
      </c>
      <c r="L117" s="134">
        <v>0</v>
      </c>
      <c r="M117" s="134">
        <v>0</v>
      </c>
      <c r="N117" s="134">
        <v>0</v>
      </c>
    </row>
    <row r="118" spans="1:14" s="78" customFormat="1" x14ac:dyDescent="0.25">
      <c r="A118" s="76">
        <v>115</v>
      </c>
      <c r="B118" s="76">
        <v>0</v>
      </c>
      <c r="C118" s="76">
        <v>0</v>
      </c>
      <c r="D118" s="131"/>
      <c r="E118" s="91"/>
      <c r="F118" s="76">
        <v>0</v>
      </c>
      <c r="G118" s="76">
        <v>35.998361729941621</v>
      </c>
      <c r="H118" s="77">
        <v>0</v>
      </c>
      <c r="I118" s="76">
        <v>0</v>
      </c>
      <c r="J118" s="77">
        <v>-3.1029485636939911</v>
      </c>
      <c r="K118" s="134">
        <v>0</v>
      </c>
      <c r="L118" s="134">
        <v>0</v>
      </c>
      <c r="M118" s="134">
        <v>0</v>
      </c>
      <c r="N118" s="134">
        <v>0</v>
      </c>
    </row>
    <row r="119" spans="1:14" s="78" customFormat="1" x14ac:dyDescent="0.25">
      <c r="A119" s="76">
        <v>116</v>
      </c>
      <c r="B119" s="76">
        <v>0</v>
      </c>
      <c r="C119" s="76">
        <v>0</v>
      </c>
      <c r="D119" s="131"/>
      <c r="E119" s="91"/>
      <c r="F119" s="76">
        <v>0</v>
      </c>
      <c r="G119" s="76">
        <v>36.023806390086612</v>
      </c>
      <c r="H119" s="77">
        <v>0</v>
      </c>
      <c r="I119" s="76">
        <v>0</v>
      </c>
      <c r="J119" s="77">
        <v>-3.1029485636939911</v>
      </c>
      <c r="K119" s="134">
        <v>0</v>
      </c>
      <c r="L119" s="134">
        <v>0</v>
      </c>
      <c r="M119" s="134">
        <v>0</v>
      </c>
      <c r="N119" s="134">
        <v>0</v>
      </c>
    </row>
    <row r="120" spans="1:14" s="78" customFormat="1" x14ac:dyDescent="0.25">
      <c r="A120" s="76">
        <v>117</v>
      </c>
      <c r="B120" s="76">
        <v>0</v>
      </c>
      <c r="C120" s="76">
        <v>0</v>
      </c>
      <c r="D120" s="131"/>
      <c r="E120" s="91"/>
      <c r="F120" s="76">
        <v>0</v>
      </c>
      <c r="G120" s="76">
        <v>36.049251050231589</v>
      </c>
      <c r="H120" s="77">
        <v>0</v>
      </c>
      <c r="I120" s="76">
        <v>0</v>
      </c>
      <c r="J120" s="77">
        <v>-3.1029485636939911</v>
      </c>
      <c r="K120" s="134">
        <v>0</v>
      </c>
      <c r="L120" s="134">
        <v>0</v>
      </c>
      <c r="M120" s="134">
        <v>0</v>
      </c>
      <c r="N120" s="134">
        <v>0</v>
      </c>
    </row>
    <row r="121" spans="1:14" s="78" customFormat="1" x14ac:dyDescent="0.25">
      <c r="A121" s="76">
        <v>118</v>
      </c>
      <c r="B121" s="76">
        <v>0</v>
      </c>
      <c r="C121" s="76">
        <v>0</v>
      </c>
      <c r="D121" s="131"/>
      <c r="E121" s="91"/>
      <c r="F121" s="76">
        <v>0</v>
      </c>
      <c r="G121" s="76">
        <v>36.074695710376567</v>
      </c>
      <c r="H121" s="77">
        <v>0</v>
      </c>
      <c r="I121" s="76">
        <v>0</v>
      </c>
      <c r="J121" s="77">
        <v>-3.1029485636939911</v>
      </c>
      <c r="K121" s="134">
        <v>0</v>
      </c>
      <c r="L121" s="134">
        <v>0</v>
      </c>
      <c r="M121" s="134">
        <v>0</v>
      </c>
      <c r="N121" s="134">
        <v>0</v>
      </c>
    </row>
    <row r="122" spans="1:14" s="78" customFormat="1" x14ac:dyDescent="0.25">
      <c r="A122" s="76">
        <v>119</v>
      </c>
      <c r="B122" s="76">
        <v>0</v>
      </c>
      <c r="C122" s="76">
        <v>0</v>
      </c>
      <c r="D122" s="131"/>
      <c r="E122" s="91"/>
      <c r="F122" s="76">
        <v>0</v>
      </c>
      <c r="G122" s="76">
        <v>36.100140370521558</v>
      </c>
      <c r="H122" s="77">
        <v>0</v>
      </c>
      <c r="I122" s="76">
        <v>0</v>
      </c>
      <c r="J122" s="77">
        <v>-3.1029485636939911</v>
      </c>
      <c r="K122" s="134">
        <v>0</v>
      </c>
      <c r="L122" s="134">
        <v>0</v>
      </c>
      <c r="M122" s="134">
        <v>0</v>
      </c>
      <c r="N122" s="134">
        <v>0</v>
      </c>
    </row>
    <row r="123" spans="1:14" s="78" customFormat="1" x14ac:dyDescent="0.25">
      <c r="A123" s="76">
        <v>120</v>
      </c>
      <c r="B123" s="76">
        <v>0</v>
      </c>
      <c r="C123" s="76">
        <v>0</v>
      </c>
      <c r="D123" s="131"/>
      <c r="E123" s="91"/>
      <c r="F123" s="76">
        <v>0</v>
      </c>
      <c r="G123" s="76">
        <v>36.125585030666542</v>
      </c>
      <c r="H123" s="77">
        <v>0</v>
      </c>
      <c r="I123" s="76">
        <v>0</v>
      </c>
      <c r="J123" s="77">
        <v>-3.1029485636939911</v>
      </c>
      <c r="K123" s="134">
        <v>0</v>
      </c>
      <c r="L123" s="134">
        <v>0</v>
      </c>
      <c r="M123" s="134">
        <v>0</v>
      </c>
      <c r="N123" s="134">
        <v>0</v>
      </c>
    </row>
    <row r="124" spans="1:14" s="78" customFormat="1" x14ac:dyDescent="0.25">
      <c r="A124" s="76">
        <v>121</v>
      </c>
      <c r="B124" s="76">
        <v>0</v>
      </c>
      <c r="C124" s="76">
        <v>0</v>
      </c>
      <c r="D124" s="131"/>
      <c r="E124" s="91"/>
      <c r="F124" s="76">
        <v>0</v>
      </c>
      <c r="G124" s="76">
        <v>36.151029690811527</v>
      </c>
      <c r="H124" s="77">
        <v>0</v>
      </c>
      <c r="I124" s="76">
        <v>0</v>
      </c>
      <c r="J124" s="77">
        <v>-3.1029485636939911</v>
      </c>
      <c r="K124" s="134">
        <v>0</v>
      </c>
      <c r="L124" s="134">
        <v>0</v>
      </c>
      <c r="M124" s="134">
        <v>0</v>
      </c>
      <c r="N124" s="134">
        <v>0</v>
      </c>
    </row>
    <row r="125" spans="1:14" s="78" customFormat="1" x14ac:dyDescent="0.25">
      <c r="A125" s="76">
        <v>122</v>
      </c>
      <c r="B125" s="76">
        <v>0</v>
      </c>
      <c r="C125" s="76">
        <v>0</v>
      </c>
      <c r="D125" s="131"/>
      <c r="E125" s="91"/>
      <c r="F125" s="76">
        <v>0</v>
      </c>
      <c r="G125" s="76">
        <v>36.176474350956511</v>
      </c>
      <c r="H125" s="77">
        <v>0</v>
      </c>
      <c r="I125" s="76">
        <v>0</v>
      </c>
      <c r="J125" s="77">
        <v>-3.1029485636939911</v>
      </c>
      <c r="K125" s="134">
        <v>0</v>
      </c>
      <c r="L125" s="134">
        <v>0</v>
      </c>
      <c r="M125" s="134">
        <v>0</v>
      </c>
      <c r="N125" s="134">
        <v>0</v>
      </c>
    </row>
    <row r="126" spans="1:14" s="78" customFormat="1" x14ac:dyDescent="0.25">
      <c r="A126" s="76">
        <v>123</v>
      </c>
      <c r="B126" s="76">
        <v>0</v>
      </c>
      <c r="C126" s="76">
        <v>0</v>
      </c>
      <c r="D126" s="131"/>
      <c r="E126" s="91"/>
      <c r="F126" s="76">
        <v>0</v>
      </c>
      <c r="G126" s="76">
        <v>36.201919011101502</v>
      </c>
      <c r="H126" s="77">
        <v>0</v>
      </c>
      <c r="I126" s="76">
        <v>0</v>
      </c>
      <c r="J126" s="77">
        <v>-3.1029485636939911</v>
      </c>
      <c r="K126" s="134">
        <v>0</v>
      </c>
      <c r="L126" s="134">
        <v>0</v>
      </c>
      <c r="M126" s="134">
        <v>0</v>
      </c>
      <c r="N126" s="134">
        <v>0</v>
      </c>
    </row>
    <row r="127" spans="1:14" s="78" customFormat="1" x14ac:dyDescent="0.25">
      <c r="A127" s="76">
        <v>124</v>
      </c>
      <c r="B127" s="76">
        <v>0</v>
      </c>
      <c r="C127" s="76">
        <v>0</v>
      </c>
      <c r="D127" s="131"/>
      <c r="E127" s="91"/>
      <c r="F127" s="76">
        <v>0</v>
      </c>
      <c r="G127" s="76">
        <v>36.227363671246479</v>
      </c>
      <c r="H127" s="77">
        <v>0</v>
      </c>
      <c r="I127" s="76">
        <v>0</v>
      </c>
      <c r="J127" s="77">
        <v>-3.1029485636939911</v>
      </c>
      <c r="K127" s="134">
        <v>0</v>
      </c>
      <c r="L127" s="134">
        <v>0</v>
      </c>
      <c r="M127" s="134">
        <v>0</v>
      </c>
      <c r="N127" s="134">
        <v>0</v>
      </c>
    </row>
    <row r="128" spans="1:14" s="78" customFormat="1" x14ac:dyDescent="0.25">
      <c r="A128" s="76">
        <v>125</v>
      </c>
      <c r="B128" s="76">
        <v>0</v>
      </c>
      <c r="C128" s="76">
        <v>0</v>
      </c>
      <c r="D128" s="131"/>
      <c r="E128" s="91"/>
      <c r="F128" s="76">
        <v>0</v>
      </c>
      <c r="G128" s="76">
        <v>36.252808331391464</v>
      </c>
      <c r="H128" s="77">
        <v>0</v>
      </c>
      <c r="I128" s="76">
        <v>0</v>
      </c>
      <c r="J128" s="77">
        <v>-3.1029485636939911</v>
      </c>
      <c r="K128" s="134">
        <v>0</v>
      </c>
      <c r="L128" s="134">
        <v>0</v>
      </c>
      <c r="M128" s="134">
        <v>0</v>
      </c>
      <c r="N128" s="134">
        <v>0</v>
      </c>
    </row>
    <row r="129" spans="1:14" s="78" customFormat="1" x14ac:dyDescent="0.25">
      <c r="A129" s="76">
        <v>126</v>
      </c>
      <c r="B129" s="76">
        <v>0</v>
      </c>
      <c r="C129" s="76">
        <v>0</v>
      </c>
      <c r="D129" s="131"/>
      <c r="E129" s="91"/>
      <c r="F129" s="76">
        <v>0</v>
      </c>
      <c r="G129" s="76">
        <v>36.278252991536448</v>
      </c>
      <c r="H129" s="77">
        <v>0</v>
      </c>
      <c r="I129" s="76">
        <v>0</v>
      </c>
      <c r="J129" s="77">
        <v>-3.1029485636939911</v>
      </c>
      <c r="K129" s="134">
        <v>0</v>
      </c>
      <c r="L129" s="134">
        <v>0</v>
      </c>
      <c r="M129" s="134">
        <v>0</v>
      </c>
      <c r="N129" s="134">
        <v>0</v>
      </c>
    </row>
    <row r="130" spans="1:14" s="78" customFormat="1" x14ac:dyDescent="0.25">
      <c r="A130" s="76">
        <v>127</v>
      </c>
      <c r="B130" s="76">
        <v>0</v>
      </c>
      <c r="C130" s="76">
        <v>0</v>
      </c>
      <c r="D130" s="131"/>
      <c r="E130" s="91"/>
      <c r="F130" s="76">
        <v>0</v>
      </c>
      <c r="G130" s="76">
        <v>36.303697651681432</v>
      </c>
      <c r="H130" s="77">
        <v>0</v>
      </c>
      <c r="I130" s="76">
        <v>0</v>
      </c>
      <c r="J130" s="77">
        <v>-3.1029485636939911</v>
      </c>
      <c r="K130" s="134">
        <v>0</v>
      </c>
      <c r="L130" s="134">
        <v>0</v>
      </c>
      <c r="M130" s="134">
        <v>0</v>
      </c>
      <c r="N130" s="134">
        <v>0</v>
      </c>
    </row>
    <row r="131" spans="1:14" s="78" customFormat="1" x14ac:dyDescent="0.25">
      <c r="A131" s="76">
        <v>128</v>
      </c>
      <c r="B131" s="76">
        <v>0</v>
      </c>
      <c r="C131" s="76">
        <v>0</v>
      </c>
      <c r="D131" s="131"/>
      <c r="E131" s="91"/>
      <c r="F131" s="76">
        <v>0</v>
      </c>
      <c r="G131" s="76">
        <v>36.329142311826423</v>
      </c>
      <c r="H131" s="77">
        <v>0</v>
      </c>
      <c r="I131" s="76">
        <v>0</v>
      </c>
      <c r="J131" s="77">
        <v>-3.1029485636939911</v>
      </c>
      <c r="K131" s="134">
        <v>0</v>
      </c>
      <c r="L131" s="134">
        <v>0</v>
      </c>
      <c r="M131" s="134">
        <v>0</v>
      </c>
      <c r="N131" s="134">
        <v>0</v>
      </c>
    </row>
    <row r="132" spans="1:14" s="78" customFormat="1" x14ac:dyDescent="0.25">
      <c r="A132" s="76">
        <v>129</v>
      </c>
      <c r="B132" s="76">
        <v>0</v>
      </c>
      <c r="C132" s="76">
        <v>0</v>
      </c>
      <c r="D132" s="131"/>
      <c r="E132" s="91"/>
      <c r="F132" s="76">
        <v>0</v>
      </c>
      <c r="G132" s="76">
        <v>36.354586971971401</v>
      </c>
      <c r="H132" s="77">
        <v>0</v>
      </c>
      <c r="I132" s="76">
        <v>0</v>
      </c>
      <c r="J132" s="77">
        <v>-3.1029485636939911</v>
      </c>
      <c r="K132" s="134">
        <v>0</v>
      </c>
      <c r="L132" s="134">
        <v>0</v>
      </c>
      <c r="M132" s="134">
        <v>0</v>
      </c>
      <c r="N132" s="134">
        <v>0</v>
      </c>
    </row>
    <row r="133" spans="1:14" s="78" customFormat="1" x14ac:dyDescent="0.25">
      <c r="A133" s="76">
        <v>130</v>
      </c>
      <c r="B133" s="76">
        <v>0</v>
      </c>
      <c r="C133" s="76">
        <v>0</v>
      </c>
      <c r="D133" s="131"/>
      <c r="E133" s="91"/>
      <c r="F133" s="76">
        <v>0</v>
      </c>
      <c r="G133" s="76">
        <v>36.380031632116378</v>
      </c>
      <c r="H133" s="77">
        <v>0</v>
      </c>
      <c r="I133" s="76">
        <v>0</v>
      </c>
      <c r="J133" s="77">
        <v>-3.1029485636939911</v>
      </c>
      <c r="K133" s="134">
        <v>0</v>
      </c>
      <c r="L133" s="134">
        <v>0</v>
      </c>
      <c r="M133" s="134">
        <v>0</v>
      </c>
      <c r="N133" s="134">
        <v>0</v>
      </c>
    </row>
    <row r="134" spans="1:14" s="78" customFormat="1" x14ac:dyDescent="0.25">
      <c r="A134" s="76">
        <v>131</v>
      </c>
      <c r="B134" s="76">
        <v>0</v>
      </c>
      <c r="C134" s="76">
        <v>0</v>
      </c>
      <c r="D134" s="131"/>
      <c r="E134" s="91"/>
      <c r="F134" s="76">
        <v>0</v>
      </c>
      <c r="G134" s="76">
        <v>36.405476292261369</v>
      </c>
      <c r="H134" s="77">
        <v>0</v>
      </c>
      <c r="I134" s="76">
        <v>0</v>
      </c>
      <c r="J134" s="77">
        <v>-3.1029485636939911</v>
      </c>
      <c r="K134" s="134">
        <v>0</v>
      </c>
      <c r="L134" s="134">
        <v>0</v>
      </c>
      <c r="M134" s="134">
        <v>0</v>
      </c>
      <c r="N134" s="134">
        <v>0</v>
      </c>
    </row>
    <row r="135" spans="1:14" s="78" customFormat="1" x14ac:dyDescent="0.25">
      <c r="A135" s="76">
        <v>132</v>
      </c>
      <c r="B135" s="76">
        <v>0</v>
      </c>
      <c r="C135" s="76">
        <v>0</v>
      </c>
      <c r="D135" s="131"/>
      <c r="E135" s="91"/>
      <c r="F135" s="76">
        <v>0</v>
      </c>
      <c r="G135" s="76">
        <v>36.430920952406353</v>
      </c>
      <c r="H135" s="77">
        <v>0</v>
      </c>
      <c r="I135" s="76">
        <v>0</v>
      </c>
      <c r="J135" s="77">
        <v>-3.1029485636939911</v>
      </c>
      <c r="K135" s="134">
        <v>0</v>
      </c>
      <c r="L135" s="134">
        <v>0</v>
      </c>
      <c r="M135" s="134">
        <v>0</v>
      </c>
      <c r="N135" s="134">
        <v>0</v>
      </c>
    </row>
    <row r="136" spans="1:14" s="78" customFormat="1" x14ac:dyDescent="0.25">
      <c r="A136" s="76">
        <v>133</v>
      </c>
      <c r="B136" s="76">
        <v>0</v>
      </c>
      <c r="C136" s="76">
        <v>0</v>
      </c>
      <c r="D136" s="131"/>
      <c r="E136" s="91"/>
      <c r="F136" s="76">
        <v>0</v>
      </c>
      <c r="G136" s="76">
        <v>36.456365612551338</v>
      </c>
      <c r="H136" s="77">
        <v>0</v>
      </c>
      <c r="I136" s="76">
        <v>0</v>
      </c>
      <c r="J136" s="77">
        <v>-3.1029485636939911</v>
      </c>
      <c r="K136" s="134">
        <v>0</v>
      </c>
      <c r="L136" s="134">
        <v>0</v>
      </c>
      <c r="M136" s="134">
        <v>0</v>
      </c>
      <c r="N136" s="134">
        <v>0</v>
      </c>
    </row>
    <row r="137" spans="1:14" s="78" customFormat="1" x14ac:dyDescent="0.25">
      <c r="A137" s="76">
        <v>134</v>
      </c>
      <c r="B137" s="76">
        <v>0</v>
      </c>
      <c r="C137" s="76">
        <v>0</v>
      </c>
      <c r="D137" s="131"/>
      <c r="E137" s="91"/>
      <c r="F137" s="76">
        <v>0</v>
      </c>
      <c r="G137" s="76">
        <v>36.481810272696322</v>
      </c>
      <c r="H137" s="77">
        <v>0</v>
      </c>
      <c r="I137" s="76">
        <v>0</v>
      </c>
      <c r="J137" s="77">
        <v>-3.1029485636939911</v>
      </c>
      <c r="K137" s="134">
        <v>0</v>
      </c>
      <c r="L137" s="134">
        <v>0</v>
      </c>
      <c r="M137" s="134">
        <v>0</v>
      </c>
      <c r="N137" s="134">
        <v>0</v>
      </c>
    </row>
    <row r="138" spans="1:14" s="78" customFormat="1" x14ac:dyDescent="0.25">
      <c r="A138" s="76">
        <v>135</v>
      </c>
      <c r="B138" s="76">
        <v>0</v>
      </c>
      <c r="C138" s="76">
        <v>0</v>
      </c>
      <c r="D138" s="131"/>
      <c r="E138" s="91"/>
      <c r="F138" s="76">
        <v>0</v>
      </c>
      <c r="G138" s="76">
        <v>36.507254932841313</v>
      </c>
      <c r="H138" s="77">
        <v>0</v>
      </c>
      <c r="I138" s="76">
        <v>0</v>
      </c>
      <c r="J138" s="77">
        <v>-3.1029485636939911</v>
      </c>
      <c r="K138" s="134">
        <v>0</v>
      </c>
      <c r="L138" s="134">
        <v>0</v>
      </c>
      <c r="M138" s="134">
        <v>0</v>
      </c>
      <c r="N138" s="134">
        <v>0</v>
      </c>
    </row>
    <row r="139" spans="1:14" s="78" customFormat="1" x14ac:dyDescent="0.25">
      <c r="A139" s="76">
        <v>136</v>
      </c>
      <c r="B139" s="76">
        <v>1.097206841222942E-4</v>
      </c>
      <c r="C139" s="76">
        <v>1.097206841222942E-4</v>
      </c>
      <c r="D139" s="131"/>
      <c r="E139" s="91"/>
      <c r="F139" s="76">
        <v>0</v>
      </c>
      <c r="G139" s="76">
        <v>36.584900483117771</v>
      </c>
      <c r="H139" s="77">
        <v>0</v>
      </c>
      <c r="I139" s="76">
        <v>0</v>
      </c>
      <c r="J139" s="77">
        <v>-3.1029485636939911</v>
      </c>
      <c r="K139" s="134">
        <v>1</v>
      </c>
      <c r="L139" s="134">
        <v>0</v>
      </c>
      <c r="M139" s="134">
        <v>0</v>
      </c>
      <c r="N139" s="134">
        <v>0.28020903517403922</v>
      </c>
    </row>
    <row r="140" spans="1:14" s="78" customFormat="1" x14ac:dyDescent="0.25">
      <c r="A140" s="76">
        <v>137</v>
      </c>
      <c r="B140" s="76">
        <v>2.6872912421822548E-3</v>
      </c>
      <c r="C140" s="76">
        <v>2.6872912421822548E-3</v>
      </c>
      <c r="D140" s="131"/>
      <c r="E140" s="91"/>
      <c r="F140" s="76">
        <v>800</v>
      </c>
      <c r="G140" s="76">
        <v>36.610345143262762</v>
      </c>
      <c r="H140" s="77">
        <v>2.5537325237074757</v>
      </c>
      <c r="I140" s="76">
        <v>0</v>
      </c>
      <c r="J140" s="77">
        <v>-6.7199315199413396</v>
      </c>
      <c r="K140" s="134">
        <v>1</v>
      </c>
      <c r="L140" s="134">
        <v>7.949116096458568E-2</v>
      </c>
      <c r="M140" s="134">
        <v>0.25063563052133858</v>
      </c>
      <c r="N140" s="134">
        <v>0.32230953054376088</v>
      </c>
    </row>
    <row r="141" spans="1:14" s="78" customFormat="1" x14ac:dyDescent="0.25">
      <c r="A141" s="76">
        <v>138</v>
      </c>
      <c r="B141" s="76">
        <v>0.1046976236626506</v>
      </c>
      <c r="C141" s="76">
        <v>0.1046976236626506</v>
      </c>
      <c r="D141" s="131"/>
      <c r="E141" s="91"/>
      <c r="F141" s="76">
        <v>800</v>
      </c>
      <c r="G141" s="76">
        <v>36.638630794407028</v>
      </c>
      <c r="H141" s="77">
        <v>2.5536167737621622</v>
      </c>
      <c r="I141" s="76">
        <v>0</v>
      </c>
      <c r="J141" s="77">
        <v>-6.7199315199413396</v>
      </c>
      <c r="K141" s="134">
        <v>1</v>
      </c>
      <c r="L141" s="134">
        <v>7.9487557964878719E-2</v>
      </c>
      <c r="M141" s="134">
        <v>0.25062427026326262</v>
      </c>
      <c r="N141" s="134">
        <v>6.5499424855837179E-2</v>
      </c>
    </row>
    <row r="142" spans="1:14" s="78" customFormat="1" x14ac:dyDescent="0.25">
      <c r="A142" s="76">
        <v>139</v>
      </c>
      <c r="B142" s="76">
        <v>1.5263538002967829</v>
      </c>
      <c r="C142" s="76">
        <v>1.5263538002967829</v>
      </c>
      <c r="D142" s="131"/>
      <c r="E142" s="91"/>
      <c r="F142" s="76">
        <v>800</v>
      </c>
      <c r="G142" s="76">
        <v>36.674320333833698</v>
      </c>
      <c r="H142" s="77">
        <v>2.5534712216389406</v>
      </c>
      <c r="I142" s="76">
        <v>0</v>
      </c>
      <c r="J142" s="77">
        <v>-6.7199315199413396</v>
      </c>
      <c r="K142" s="134">
        <v>1</v>
      </c>
      <c r="L142" s="134">
        <v>7.9483027299608044E-2</v>
      </c>
      <c r="M142" s="134">
        <v>0.25060998507566418</v>
      </c>
      <c r="N142" s="134">
        <v>0.65494228510408403</v>
      </c>
    </row>
    <row r="143" spans="1:14" s="78" customFormat="1" x14ac:dyDescent="0.25">
      <c r="A143" s="76">
        <v>140</v>
      </c>
      <c r="B143" s="76">
        <v>3.9651694774627679</v>
      </c>
      <c r="C143" s="76">
        <v>3.9651694774627679</v>
      </c>
      <c r="D143" s="131"/>
      <c r="E143" s="91"/>
      <c r="F143" s="76">
        <v>800</v>
      </c>
      <c r="G143" s="76">
        <v>36.676774988931413</v>
      </c>
      <c r="H143" s="77">
        <v>2.5534612299793902</v>
      </c>
      <c r="I143" s="76">
        <v>0</v>
      </c>
      <c r="J143" s="77">
        <v>-6.7199315199413396</v>
      </c>
      <c r="K143" s="134">
        <v>1</v>
      </c>
      <c r="L143" s="134">
        <v>7.9482716284805105E-2</v>
      </c>
      <c r="M143" s="134">
        <v>0.25060900444599049</v>
      </c>
      <c r="N143" s="134">
        <v>2.7520477563512</v>
      </c>
    </row>
    <row r="144" spans="1:14" s="78" customFormat="1" x14ac:dyDescent="0.25">
      <c r="A144" s="76">
        <v>141</v>
      </c>
      <c r="B144" s="76">
        <v>8.8312253475189202</v>
      </c>
      <c r="C144" s="76">
        <v>8.8312253475189202</v>
      </c>
      <c r="D144" s="131"/>
      <c r="E144" s="91"/>
      <c r="F144" s="76">
        <v>1051.826167053076</v>
      </c>
      <c r="G144" s="76">
        <v>36.653806290218107</v>
      </c>
      <c r="H144" s="77">
        <v>22.638413892164255</v>
      </c>
      <c r="I144" s="76">
        <v>0</v>
      </c>
      <c r="J144" s="77">
        <v>-6.7199315199413396</v>
      </c>
      <c r="K144" s="134">
        <v>1</v>
      </c>
      <c r="L144" s="134">
        <v>0.70467591495148929</v>
      </c>
      <c r="M144" s="134">
        <v>2.2218431598420461</v>
      </c>
      <c r="N144" s="134">
        <v>9.6344921284978575</v>
      </c>
    </row>
    <row r="145" spans="1:14" s="78" customFormat="1" x14ac:dyDescent="0.25">
      <c r="A145" s="76">
        <v>142</v>
      </c>
      <c r="B145" s="76">
        <v>14.332768249511719</v>
      </c>
      <c r="C145" s="76">
        <v>14.332768249511719</v>
      </c>
      <c r="D145" s="131"/>
      <c r="E145" s="91"/>
      <c r="F145" s="76">
        <v>1707.076888869032</v>
      </c>
      <c r="G145" s="76">
        <v>36.624776851667157</v>
      </c>
      <c r="H145" s="77">
        <v>29.918133107041506</v>
      </c>
      <c r="I145" s="76">
        <v>0</v>
      </c>
      <c r="J145" s="77">
        <v>-6.7199315199413396</v>
      </c>
      <c r="K145" s="134">
        <v>1</v>
      </c>
      <c r="L145" s="134">
        <v>0.93127495244453273</v>
      </c>
      <c r="M145" s="134">
        <v>2.9363099250576119</v>
      </c>
      <c r="N145" s="134">
        <v>11.971643948380869</v>
      </c>
    </row>
    <row r="146" spans="1:14" s="78" customFormat="1" x14ac:dyDescent="0.25">
      <c r="A146" s="76">
        <v>143</v>
      </c>
      <c r="B146" s="76">
        <v>16.810067939758301</v>
      </c>
      <c r="C146" s="76">
        <v>16.810067939758301</v>
      </c>
      <c r="D146" s="131"/>
      <c r="E146" s="91"/>
      <c r="F146" s="76">
        <v>2002.130919911948</v>
      </c>
      <c r="G146" s="76">
        <v>36.687799457133401</v>
      </c>
      <c r="H146" s="77">
        <v>23.994534736715782</v>
      </c>
      <c r="I146" s="76">
        <v>0</v>
      </c>
      <c r="J146" s="77">
        <v>-6.7199315199413396</v>
      </c>
      <c r="K146" s="134">
        <v>1</v>
      </c>
      <c r="L146" s="134">
        <v>0.74688848785837036</v>
      </c>
      <c r="M146" s="134">
        <v>2.3549394022174419</v>
      </c>
      <c r="N146" s="134">
        <v>6.7651137327334956</v>
      </c>
    </row>
    <row r="147" spans="1:14" s="78" customFormat="1" x14ac:dyDescent="0.25">
      <c r="A147" s="76">
        <v>144</v>
      </c>
      <c r="B147" s="76">
        <v>18.51184349060059</v>
      </c>
      <c r="C147" s="76">
        <v>18.51184349060059</v>
      </c>
      <c r="D147" s="131"/>
      <c r="E147" s="91"/>
      <c r="F147" s="76">
        <v>2204.8176348795332</v>
      </c>
      <c r="G147" s="76">
        <v>36.845079939172692</v>
      </c>
      <c r="H147" s="77">
        <v>32.300921327763284</v>
      </c>
      <c r="I147" s="76">
        <v>0</v>
      </c>
      <c r="J147" s="77">
        <v>-6.7199315199413396</v>
      </c>
      <c r="K147" s="134">
        <v>1</v>
      </c>
      <c r="L147" s="134">
        <v>1.00544505453609</v>
      </c>
      <c r="M147" s="134">
        <v>3.1701682569522922</v>
      </c>
      <c r="N147" s="134">
        <v>10.9453397849949</v>
      </c>
    </row>
    <row r="148" spans="1:14" s="78" customFormat="1" x14ac:dyDescent="0.25">
      <c r="A148" s="76">
        <v>145</v>
      </c>
      <c r="B148" s="76">
        <v>21.370381355285641</v>
      </c>
      <c r="C148" s="76">
        <v>21.370381355285641</v>
      </c>
      <c r="D148" s="131"/>
      <c r="E148" s="91"/>
      <c r="F148" s="76">
        <v>1316.6678561562769</v>
      </c>
      <c r="G148" s="76">
        <v>36.919662153582571</v>
      </c>
      <c r="H148" s="77">
        <v>22.20691032632001</v>
      </c>
      <c r="I148" s="76">
        <v>0</v>
      </c>
      <c r="J148" s="77">
        <v>-6.7199315199413396</v>
      </c>
      <c r="K148" s="134">
        <v>2</v>
      </c>
      <c r="L148" s="134">
        <v>0.69124431274143472</v>
      </c>
      <c r="M148" s="134">
        <v>2.1794933180737441</v>
      </c>
      <c r="N148" s="134">
        <v>8.6266053506957476</v>
      </c>
    </row>
    <row r="149" spans="1:14" s="78" customFormat="1" x14ac:dyDescent="0.25">
      <c r="A149" s="76">
        <v>146</v>
      </c>
      <c r="B149" s="76">
        <v>22.178292083740239</v>
      </c>
      <c r="C149" s="76">
        <v>22.178292083740239</v>
      </c>
      <c r="D149" s="131"/>
      <c r="E149" s="91"/>
      <c r="F149" s="76">
        <v>1366.44469771633</v>
      </c>
      <c r="G149" s="76">
        <v>37.031778743229196</v>
      </c>
      <c r="H149" s="77">
        <v>18.269601299226256</v>
      </c>
      <c r="I149" s="76">
        <v>0</v>
      </c>
      <c r="J149" s="77">
        <v>-6.7199315199413396</v>
      </c>
      <c r="K149" s="134">
        <v>2</v>
      </c>
      <c r="L149" s="134">
        <v>0.56868595444256187</v>
      </c>
      <c r="M149" s="134">
        <v>1.793066814357398</v>
      </c>
      <c r="N149" s="134">
        <v>6.023984239457433</v>
      </c>
    </row>
    <row r="150" spans="1:14" s="78" customFormat="1" x14ac:dyDescent="0.25">
      <c r="A150" s="76">
        <v>147</v>
      </c>
      <c r="B150" s="76">
        <v>24.262481880187991</v>
      </c>
      <c r="C150" s="76">
        <v>24.262481880187991</v>
      </c>
      <c r="D150" s="131"/>
      <c r="E150" s="91"/>
      <c r="F150" s="76">
        <v>1494.8554015540001</v>
      </c>
      <c r="G150" s="76">
        <v>37.133765617604823</v>
      </c>
      <c r="H150" s="77">
        <v>29.391494095267738</v>
      </c>
      <c r="I150" s="76">
        <v>0</v>
      </c>
      <c r="J150" s="77">
        <v>-6.7199315199413396</v>
      </c>
      <c r="K150" s="134">
        <v>2</v>
      </c>
      <c r="L150" s="134">
        <v>0.91488202716104905</v>
      </c>
      <c r="M150" s="134">
        <v>2.884623031638788</v>
      </c>
      <c r="N150" s="134">
        <v>12.444979560380601</v>
      </c>
    </row>
    <row r="151" spans="1:14" s="78" customFormat="1" x14ac:dyDescent="0.25">
      <c r="A151" s="76">
        <v>148</v>
      </c>
      <c r="B151" s="76">
        <v>26.668055915832522</v>
      </c>
      <c r="C151" s="76">
        <v>26.668055915832522</v>
      </c>
      <c r="D151" s="131"/>
      <c r="E151" s="91"/>
      <c r="F151" s="76">
        <v>1643.067169780302</v>
      </c>
      <c r="G151" s="76">
        <v>37.193318604788821</v>
      </c>
      <c r="H151" s="77">
        <v>28.583220437116474</v>
      </c>
      <c r="I151" s="76">
        <v>0</v>
      </c>
      <c r="J151" s="77">
        <v>-6.7199315199413396</v>
      </c>
      <c r="K151" s="134">
        <v>2</v>
      </c>
      <c r="L151" s="134">
        <v>0.88972253576284321</v>
      </c>
      <c r="M151" s="134">
        <v>2.8052951552602452</v>
      </c>
      <c r="N151" s="134">
        <v>11.40197310663398</v>
      </c>
    </row>
    <row r="152" spans="1:14" s="78" customFormat="1" x14ac:dyDescent="0.25">
      <c r="A152" s="76">
        <v>149</v>
      </c>
      <c r="B152" s="76">
        <v>28.38027744293213</v>
      </c>
      <c r="C152" s="76">
        <v>28.38027744293213</v>
      </c>
      <c r="D152" s="131"/>
      <c r="E152" s="91"/>
      <c r="F152" s="76">
        <v>1094.242313055727</v>
      </c>
      <c r="G152" s="76">
        <v>37.299290715900632</v>
      </c>
      <c r="H152" s="77">
        <v>23.533934980252099</v>
      </c>
      <c r="I152" s="76">
        <v>0</v>
      </c>
      <c r="J152" s="77">
        <v>-6.7199315199413396</v>
      </c>
      <c r="K152" s="134">
        <v>3</v>
      </c>
      <c r="L152" s="134">
        <v>0.73255119566296523</v>
      </c>
      <c r="M152" s="134">
        <v>2.3097339199253288</v>
      </c>
      <c r="N152" s="134">
        <v>10.062723845360971</v>
      </c>
    </row>
    <row r="153" spans="1:14" s="78" customFormat="1" x14ac:dyDescent="0.25">
      <c r="A153" s="76">
        <v>150</v>
      </c>
      <c r="B153" s="76">
        <v>29.926128196716309</v>
      </c>
      <c r="C153" s="76">
        <v>29.926128196716309</v>
      </c>
      <c r="D153" s="131"/>
      <c r="E153" s="91"/>
      <c r="F153" s="76">
        <v>1153.8448066487199</v>
      </c>
      <c r="G153" s="76">
        <v>37.374990018343198</v>
      </c>
      <c r="H153" s="77">
        <v>18.881224807435707</v>
      </c>
      <c r="I153" s="76">
        <v>0</v>
      </c>
      <c r="J153" s="77">
        <v>-6.7199315199413396</v>
      </c>
      <c r="K153" s="134">
        <v>3</v>
      </c>
      <c r="L153" s="134">
        <v>0.58772422970806149</v>
      </c>
      <c r="M153" s="134">
        <v>1.8530944962695179</v>
      </c>
      <c r="N153" s="134">
        <v>7.1245804167219138</v>
      </c>
    </row>
    <row r="154" spans="1:14" s="78" customFormat="1" x14ac:dyDescent="0.25">
      <c r="A154" s="76">
        <v>151</v>
      </c>
      <c r="B154" s="76">
        <v>29.887714385986332</v>
      </c>
      <c r="C154" s="76">
        <v>29.887714385986332</v>
      </c>
      <c r="D154" s="131"/>
      <c r="E154" s="91"/>
      <c r="F154" s="76">
        <v>1152.3637070650041</v>
      </c>
      <c r="G154" s="76">
        <v>37.456905071283927</v>
      </c>
      <c r="H154" s="77">
        <v>4.1531929336024955</v>
      </c>
      <c r="I154" s="76">
        <v>0</v>
      </c>
      <c r="J154" s="77">
        <v>-6.7199315199413396</v>
      </c>
      <c r="K154" s="134">
        <v>3</v>
      </c>
      <c r="L154" s="134">
        <v>0.12927827207317691</v>
      </c>
      <c r="M154" s="134">
        <v>0.40761439184672682</v>
      </c>
      <c r="N154" s="134">
        <v>-1.9638973367774151</v>
      </c>
    </row>
    <row r="155" spans="1:14" s="78" customFormat="1" x14ac:dyDescent="0.25">
      <c r="A155" s="76">
        <v>152</v>
      </c>
      <c r="B155" s="76">
        <v>28.228955650329588</v>
      </c>
      <c r="C155" s="76">
        <v>28.228955650329588</v>
      </c>
      <c r="D155" s="131"/>
      <c r="E155" s="91"/>
      <c r="F155" s="76">
        <v>1088.4078842455749</v>
      </c>
      <c r="G155" s="76">
        <v>37.54319690626749</v>
      </c>
      <c r="H155" s="77">
        <v>0</v>
      </c>
      <c r="I155" s="76">
        <v>0</v>
      </c>
      <c r="J155" s="77">
        <v>-6.7199315199413396</v>
      </c>
      <c r="K155" s="134">
        <v>3</v>
      </c>
      <c r="L155" s="134">
        <v>0</v>
      </c>
      <c r="M155" s="134">
        <v>0</v>
      </c>
      <c r="N155" s="134">
        <v>-3.9837879098480862</v>
      </c>
    </row>
    <row r="156" spans="1:14" s="78" customFormat="1" x14ac:dyDescent="0.25">
      <c r="A156" s="76">
        <v>153</v>
      </c>
      <c r="B156" s="76">
        <v>25.749360656738279</v>
      </c>
      <c r="C156" s="76">
        <v>25.749360656738279</v>
      </c>
      <c r="D156" s="131"/>
      <c r="E156" s="91"/>
      <c r="F156" s="76">
        <v>1586.464692868801</v>
      </c>
      <c r="G156" s="76">
        <v>37.636209549625697</v>
      </c>
      <c r="H156" s="77">
        <v>0</v>
      </c>
      <c r="I156" s="76">
        <v>0</v>
      </c>
      <c r="J156" s="77">
        <v>-6.7199315199413396</v>
      </c>
      <c r="K156" s="134">
        <v>2</v>
      </c>
      <c r="L156" s="134">
        <v>0</v>
      </c>
      <c r="M156" s="134">
        <v>0</v>
      </c>
      <c r="N156" s="134">
        <v>-6.1170623691965842</v>
      </c>
    </row>
    <row r="157" spans="1:14" s="78" customFormat="1" x14ac:dyDescent="0.25">
      <c r="A157" s="76">
        <v>154</v>
      </c>
      <c r="B157" s="76">
        <v>21.531807518005369</v>
      </c>
      <c r="C157" s="76">
        <v>21.531807518005369</v>
      </c>
      <c r="D157" s="131"/>
      <c r="E157" s="91"/>
      <c r="F157" s="76">
        <v>1326.613614075246</v>
      </c>
      <c r="G157" s="76">
        <v>37.774210567168574</v>
      </c>
      <c r="H157" s="77">
        <v>0</v>
      </c>
      <c r="I157" s="76">
        <v>0</v>
      </c>
      <c r="J157" s="77">
        <v>-6.7199315199413396</v>
      </c>
      <c r="K157" s="134">
        <v>2</v>
      </c>
      <c r="L157" s="134">
        <v>0</v>
      </c>
      <c r="M157" s="134">
        <v>0</v>
      </c>
      <c r="N157" s="134">
        <v>-4.9677072574600398</v>
      </c>
    </row>
    <row r="158" spans="1:14" s="78" customFormat="1" x14ac:dyDescent="0.25">
      <c r="A158" s="76">
        <v>155</v>
      </c>
      <c r="B158" s="76">
        <v>16.99701461791992</v>
      </c>
      <c r="C158" s="76">
        <v>16.99701461791992</v>
      </c>
      <c r="D158" s="131"/>
      <c r="E158" s="91"/>
      <c r="F158" s="76">
        <v>1047.2168196707601</v>
      </c>
      <c r="G158" s="76">
        <v>37.942955588138048</v>
      </c>
      <c r="H158" s="77">
        <v>0</v>
      </c>
      <c r="I158" s="76">
        <v>0</v>
      </c>
      <c r="J158" s="77">
        <v>-6.7199315199413396</v>
      </c>
      <c r="K158" s="134">
        <v>2</v>
      </c>
      <c r="L158" s="134">
        <v>0</v>
      </c>
      <c r="M158" s="134">
        <v>0</v>
      </c>
      <c r="N158" s="134">
        <v>-3.8194960957199902</v>
      </c>
    </row>
    <row r="159" spans="1:14" s="78" customFormat="1" x14ac:dyDescent="0.25">
      <c r="A159" s="76">
        <v>156</v>
      </c>
      <c r="B159" s="76">
        <v>13.65968170166016</v>
      </c>
      <c r="C159" s="76">
        <v>13.65968170166016</v>
      </c>
      <c r="D159" s="131"/>
      <c r="E159" s="91"/>
      <c r="F159" s="76">
        <v>1626.9102057800769</v>
      </c>
      <c r="G159" s="76">
        <v>38.035968231496263</v>
      </c>
      <c r="H159" s="77">
        <v>5.886832203634853</v>
      </c>
      <c r="I159" s="76">
        <v>0</v>
      </c>
      <c r="J159" s="77">
        <v>-6.7199315199413396</v>
      </c>
      <c r="K159" s="134">
        <v>1</v>
      </c>
      <c r="L159" s="134">
        <v>0.18324202786565891</v>
      </c>
      <c r="M159" s="134">
        <v>0.57776211386042264</v>
      </c>
      <c r="N159" s="134">
        <v>-3.0358540312884981</v>
      </c>
    </row>
    <row r="160" spans="1:14" s="78" customFormat="1" x14ac:dyDescent="0.25">
      <c r="A160" s="76">
        <v>157</v>
      </c>
      <c r="B160" s="76">
        <v>12.782615566253661</v>
      </c>
      <c r="C160" s="76">
        <v>12.782615566253661</v>
      </c>
      <c r="D160" s="131"/>
      <c r="E160" s="91"/>
      <c r="F160" s="76">
        <v>1522.4489249097121</v>
      </c>
      <c r="G160" s="76">
        <v>38.172534344538448</v>
      </c>
      <c r="H160" s="77">
        <v>12.538868486889365</v>
      </c>
      <c r="I160" s="76">
        <v>0</v>
      </c>
      <c r="J160" s="77">
        <v>-6.7199315199413396</v>
      </c>
      <c r="K160" s="134">
        <v>1</v>
      </c>
      <c r="L160" s="134">
        <v>0.39030290132267059</v>
      </c>
      <c r="M160" s="134">
        <v>1.23062504787038</v>
      </c>
      <c r="N160" s="134">
        <v>1.7730305408391429</v>
      </c>
    </row>
    <row r="161" spans="1:14" s="78" customFormat="1" x14ac:dyDescent="0.25">
      <c r="A161" s="76">
        <v>158</v>
      </c>
      <c r="B161" s="76">
        <v>13.190379524230959</v>
      </c>
      <c r="C161" s="76">
        <v>13.190379524230959</v>
      </c>
      <c r="D161" s="131"/>
      <c r="E161" s="91"/>
      <c r="F161" s="76">
        <v>1571.014869510157</v>
      </c>
      <c r="G161" s="76">
        <v>38.277066158728317</v>
      </c>
      <c r="H161" s="77">
        <v>17.298368618118644</v>
      </c>
      <c r="I161" s="76">
        <v>0</v>
      </c>
      <c r="J161" s="77">
        <v>-6.7199315199413396</v>
      </c>
      <c r="K161" s="134">
        <v>1</v>
      </c>
      <c r="L161" s="134">
        <v>0.53845396551213665</v>
      </c>
      <c r="M161" s="134">
        <v>1.6977453532597671</v>
      </c>
      <c r="N161" s="134">
        <v>4.5971730891164722</v>
      </c>
    </row>
    <row r="162" spans="1:14" s="78" customFormat="1" x14ac:dyDescent="0.25">
      <c r="A162" s="76">
        <v>159</v>
      </c>
      <c r="B162" s="76">
        <v>15.42160024642944</v>
      </c>
      <c r="C162" s="76">
        <v>15.42160024642944</v>
      </c>
      <c r="D162" s="131"/>
      <c r="E162" s="91"/>
      <c r="F162" s="76">
        <v>1836.760136755405</v>
      </c>
      <c r="G162" s="76">
        <v>38.37088166316498</v>
      </c>
      <c r="H162" s="77">
        <v>28.323291926823973</v>
      </c>
      <c r="I162" s="76">
        <v>0</v>
      </c>
      <c r="J162" s="77">
        <v>-6.7199315199413396</v>
      </c>
      <c r="K162" s="134">
        <v>1</v>
      </c>
      <c r="L162" s="134">
        <v>0.88163162613972068</v>
      </c>
      <c r="M162" s="134">
        <v>2.7797845172185389</v>
      </c>
      <c r="N162" s="134">
        <v>10.410766319425729</v>
      </c>
    </row>
    <row r="163" spans="1:14" s="78" customFormat="1" x14ac:dyDescent="0.25">
      <c r="A163" s="76">
        <v>160</v>
      </c>
      <c r="B163" s="76">
        <v>19.305016899108889</v>
      </c>
      <c r="C163" s="76">
        <v>19.305016899108889</v>
      </c>
      <c r="D163" s="131"/>
      <c r="E163" s="91"/>
      <c r="F163" s="76">
        <v>1189.4170155893621</v>
      </c>
      <c r="G163" s="76">
        <v>38.451185958134737</v>
      </c>
      <c r="H163" s="77">
        <v>31.081073502696206</v>
      </c>
      <c r="I163" s="76">
        <v>0</v>
      </c>
      <c r="J163" s="77">
        <v>-6.7199315199413396</v>
      </c>
      <c r="K163" s="134">
        <v>2</v>
      </c>
      <c r="L163" s="134">
        <v>0.96747431213667412</v>
      </c>
      <c r="M163" s="134">
        <v>3.0504465061669341</v>
      </c>
      <c r="N163" s="134">
        <v>14.28818796150604</v>
      </c>
    </row>
    <row r="164" spans="1:14" s="78" customFormat="1" x14ac:dyDescent="0.25">
      <c r="A164" s="76">
        <v>161</v>
      </c>
      <c r="B164" s="76">
        <v>22.87868518829346</v>
      </c>
      <c r="C164" s="76">
        <v>22.87868518829346</v>
      </c>
      <c r="D164" s="131"/>
      <c r="E164" s="91"/>
      <c r="F164" s="76">
        <v>1409.597183959195</v>
      </c>
      <c r="G164" s="76">
        <v>38.519527665053133</v>
      </c>
      <c r="H164" s="77">
        <v>28.27636977922409</v>
      </c>
      <c r="I164" s="76">
        <v>0</v>
      </c>
      <c r="J164" s="77">
        <v>-6.7199315199413396</v>
      </c>
      <c r="K164" s="134">
        <v>2</v>
      </c>
      <c r="L164" s="134">
        <v>0.88017105971272025</v>
      </c>
      <c r="M164" s="134">
        <v>2.7751793512742071</v>
      </c>
      <c r="N164" s="134">
        <v>12.05045845760355</v>
      </c>
    </row>
    <row r="165" spans="1:14" s="78" customFormat="1" x14ac:dyDescent="0.25">
      <c r="A165" s="76">
        <v>162</v>
      </c>
      <c r="B165" s="76">
        <v>24.72300109863281</v>
      </c>
      <c r="C165" s="76">
        <v>24.72300109863281</v>
      </c>
      <c r="D165" s="131"/>
      <c r="E165" s="91"/>
      <c r="F165" s="76">
        <v>1523.228823721244</v>
      </c>
      <c r="G165" s="76">
        <v>38.555021824349168</v>
      </c>
      <c r="H165" s="77">
        <v>22.233998001572605</v>
      </c>
      <c r="I165" s="76">
        <v>0</v>
      </c>
      <c r="J165" s="77">
        <v>-6.7199315199413396</v>
      </c>
      <c r="K165" s="134">
        <v>2</v>
      </c>
      <c r="L165" s="134">
        <v>0.69208748278123766</v>
      </c>
      <c r="M165" s="134">
        <v>2.1821518332092422</v>
      </c>
      <c r="N165" s="134">
        <v>7.9147453368499354</v>
      </c>
    </row>
    <row r="166" spans="1:14" s="78" customFormat="1" x14ac:dyDescent="0.25">
      <c r="A166" s="76">
        <v>163</v>
      </c>
      <c r="B166" s="76">
        <v>26.194281768798831</v>
      </c>
      <c r="C166" s="76">
        <v>26.194281768798831</v>
      </c>
      <c r="D166" s="131"/>
      <c r="E166" s="91"/>
      <c r="F166" s="76">
        <v>1613.877087483394</v>
      </c>
      <c r="G166" s="76">
        <v>38.622158468563029</v>
      </c>
      <c r="H166" s="77">
        <v>26.869240529862914</v>
      </c>
      <c r="I166" s="76">
        <v>0</v>
      </c>
      <c r="J166" s="77">
        <v>-6.7199315199413396</v>
      </c>
      <c r="K166" s="134">
        <v>2</v>
      </c>
      <c r="L166" s="134">
        <v>0.83637072564462545</v>
      </c>
      <c r="M166" s="134">
        <v>2.6370768979575039</v>
      </c>
      <c r="N166" s="134">
        <v>10.46094796154448</v>
      </c>
    </row>
    <row r="167" spans="1:14" s="78" customFormat="1" x14ac:dyDescent="0.25">
      <c r="A167" s="76">
        <v>164</v>
      </c>
      <c r="B167" s="76">
        <v>28.50858478546143</v>
      </c>
      <c r="C167" s="76">
        <v>28.50858478546143</v>
      </c>
      <c r="D167" s="131"/>
      <c r="E167" s="91"/>
      <c r="F167" s="76">
        <v>1099.189386725235</v>
      </c>
      <c r="G167" s="76">
        <v>38.719568032812063</v>
      </c>
      <c r="H167" s="77">
        <v>30.805071805399603</v>
      </c>
      <c r="I167" s="76">
        <v>0</v>
      </c>
      <c r="J167" s="77">
        <v>-6.7199315199413396</v>
      </c>
      <c r="K167" s="134">
        <v>3</v>
      </c>
      <c r="L167" s="134">
        <v>0.95888308531764477</v>
      </c>
      <c r="M167" s="134">
        <v>3.0233583680065341</v>
      </c>
      <c r="N167" s="134">
        <v>14.291969085122879</v>
      </c>
    </row>
    <row r="168" spans="1:14" s="78" customFormat="1" x14ac:dyDescent="0.25">
      <c r="A168" s="76">
        <v>165</v>
      </c>
      <c r="B168" s="76">
        <v>30.808292770385741</v>
      </c>
      <c r="C168" s="76">
        <v>30.808292770385741</v>
      </c>
      <c r="D168" s="131"/>
      <c r="E168" s="91"/>
      <c r="F168" s="76">
        <v>1187.8579273988221</v>
      </c>
      <c r="G168" s="76">
        <v>38.796179568571127</v>
      </c>
      <c r="H168" s="77">
        <v>22.712754301239006</v>
      </c>
      <c r="I168" s="76">
        <v>0</v>
      </c>
      <c r="J168" s="77">
        <v>-6.7199315199413396</v>
      </c>
      <c r="K168" s="134">
        <v>3</v>
      </c>
      <c r="L168" s="134">
        <v>0.7069899417217459</v>
      </c>
      <c r="M168" s="134">
        <v>2.2291392862486652</v>
      </c>
      <c r="N168" s="134">
        <v>9.339940112869197</v>
      </c>
    </row>
    <row r="169" spans="1:14" s="78" customFormat="1" x14ac:dyDescent="0.25">
      <c r="A169" s="76">
        <v>166</v>
      </c>
      <c r="B169" s="76">
        <v>31.22734260559082</v>
      </c>
      <c r="C169" s="76">
        <v>31.22734260559082</v>
      </c>
      <c r="D169" s="131"/>
      <c r="E169" s="91"/>
      <c r="F169" s="76">
        <v>1204.0149949920651</v>
      </c>
      <c r="G169" s="76">
        <v>38.871878871013713</v>
      </c>
      <c r="H169" s="77">
        <v>12.215632245442947</v>
      </c>
      <c r="I169" s="76">
        <v>0</v>
      </c>
      <c r="J169" s="77">
        <v>-6.7199315199413396</v>
      </c>
      <c r="K169" s="134">
        <v>3</v>
      </c>
      <c r="L169" s="134">
        <v>0.38024138397115798</v>
      </c>
      <c r="M169" s="134">
        <v>1.198901083661061</v>
      </c>
      <c r="N169" s="134">
        <v>2.884289929142148</v>
      </c>
    </row>
    <row r="170" spans="1:14" s="78" customFormat="1" x14ac:dyDescent="0.25">
      <c r="A170" s="76">
        <v>167</v>
      </c>
      <c r="B170" s="76">
        <v>31.60831356048584</v>
      </c>
      <c r="C170" s="76">
        <v>31.60831356048584</v>
      </c>
      <c r="D170" s="131"/>
      <c r="E170" s="91"/>
      <c r="F170" s="76">
        <v>1218.7038767244451</v>
      </c>
      <c r="G170" s="76">
        <v>38.96600889020344</v>
      </c>
      <c r="H170" s="77">
        <v>20.3379007501083</v>
      </c>
      <c r="I170" s="76">
        <v>0</v>
      </c>
      <c r="J170" s="77">
        <v>-6.7199315199413396</v>
      </c>
      <c r="K170" s="134">
        <v>3</v>
      </c>
      <c r="L170" s="134">
        <v>0.6330668255975167</v>
      </c>
      <c r="M170" s="134">
        <v>1.99605970110897</v>
      </c>
      <c r="N170" s="134">
        <v>7.8170860791391457</v>
      </c>
    </row>
    <row r="171" spans="1:14" s="78" customFormat="1" x14ac:dyDescent="0.25">
      <c r="A171" s="76">
        <v>168</v>
      </c>
      <c r="B171" s="76">
        <v>33.3176570892334</v>
      </c>
      <c r="C171" s="76">
        <v>33.3176570892334</v>
      </c>
      <c r="D171" s="131"/>
      <c r="E171" s="91"/>
      <c r="F171" s="76">
        <v>1284.6100688138181</v>
      </c>
      <c r="G171" s="76">
        <v>39.066173808843473</v>
      </c>
      <c r="H171" s="77">
        <v>32.099978429502443</v>
      </c>
      <c r="I171" s="76">
        <v>0</v>
      </c>
      <c r="J171" s="77">
        <v>-6.7199315199413396</v>
      </c>
      <c r="K171" s="134">
        <v>3</v>
      </c>
      <c r="L171" s="134">
        <v>0.99919021612914771</v>
      </c>
      <c r="M171" s="134">
        <v>3.150446751455203</v>
      </c>
      <c r="N171" s="134">
        <v>14.69062010444445</v>
      </c>
    </row>
    <row r="172" spans="1:14" s="78" customFormat="1" x14ac:dyDescent="0.25">
      <c r="A172" s="76">
        <v>169</v>
      </c>
      <c r="B172" s="76">
        <v>35.632570266723633</v>
      </c>
      <c r="C172" s="76">
        <v>35.632570266723633</v>
      </c>
      <c r="D172" s="131"/>
      <c r="E172" s="91"/>
      <c r="F172" s="76">
        <v>1373.8648675011691</v>
      </c>
      <c r="G172" s="76">
        <v>39.200842852561117</v>
      </c>
      <c r="H172" s="77">
        <v>32.95692864478373</v>
      </c>
      <c r="I172" s="76">
        <v>0</v>
      </c>
      <c r="J172" s="77">
        <v>-6.7199315199413396</v>
      </c>
      <c r="K172" s="134">
        <v>3</v>
      </c>
      <c r="L172" s="134">
        <v>1.0258648842352129</v>
      </c>
      <c r="M172" s="134">
        <v>3.2345519799936282</v>
      </c>
      <c r="N172" s="134">
        <v>14.98667297672054</v>
      </c>
    </row>
    <row r="173" spans="1:14" s="78" customFormat="1" x14ac:dyDescent="0.25">
      <c r="A173" s="76">
        <v>170</v>
      </c>
      <c r="B173" s="76">
        <v>37.263524246215823</v>
      </c>
      <c r="C173" s="76">
        <v>37.263524246215823</v>
      </c>
      <c r="D173" s="131"/>
      <c r="E173" s="91"/>
      <c r="F173" s="76">
        <v>1436.748638056112</v>
      </c>
      <c r="G173" s="76">
        <v>39.316304126546733</v>
      </c>
      <c r="H173" s="77">
        <v>26.303565679267127</v>
      </c>
      <c r="I173" s="76">
        <v>0</v>
      </c>
      <c r="J173" s="77">
        <v>-6.7199315199413396</v>
      </c>
      <c r="K173" s="134">
        <v>3</v>
      </c>
      <c r="L173" s="134">
        <v>0.81876271455306193</v>
      </c>
      <c r="M173" s="134">
        <v>2.5815588389858042</v>
      </c>
      <c r="N173" s="134">
        <v>10.76260360989467</v>
      </c>
    </row>
    <row r="174" spans="1:14" s="78" customFormat="1" x14ac:dyDescent="0.25">
      <c r="A174" s="76">
        <v>171</v>
      </c>
      <c r="B174" s="76">
        <v>37.877011871337892</v>
      </c>
      <c r="C174" s="76">
        <v>37.877011871337892</v>
      </c>
      <c r="D174" s="131"/>
      <c r="E174" s="91"/>
      <c r="F174" s="76">
        <v>1460.402533593058</v>
      </c>
      <c r="G174" s="76">
        <v>39.437196165937912</v>
      </c>
      <c r="H174" s="77">
        <v>12.893905685384025</v>
      </c>
      <c r="I174" s="76">
        <v>0</v>
      </c>
      <c r="J174" s="77">
        <v>-6.7199315199413396</v>
      </c>
      <c r="K174" s="134">
        <v>3</v>
      </c>
      <c r="L174" s="134">
        <v>0.40135430111961629</v>
      </c>
      <c r="M174" s="134">
        <v>1.2654701114301501</v>
      </c>
      <c r="N174" s="134">
        <v>2.284565538878407</v>
      </c>
    </row>
    <row r="175" spans="1:14" s="78" customFormat="1" x14ac:dyDescent="0.25">
      <c r="A175" s="76">
        <v>172</v>
      </c>
      <c r="B175" s="76">
        <v>36.635720062255857</v>
      </c>
      <c r="C175" s="76">
        <v>36.635720062255857</v>
      </c>
      <c r="D175" s="131"/>
      <c r="E175" s="91"/>
      <c r="F175" s="76">
        <v>1412.5427470536799</v>
      </c>
      <c r="G175" s="76">
        <v>39.545421833970423</v>
      </c>
      <c r="H175" s="77">
        <v>0</v>
      </c>
      <c r="I175" s="76">
        <v>0</v>
      </c>
      <c r="J175" s="77">
        <v>-6.7199315199413396</v>
      </c>
      <c r="K175" s="134">
        <v>3</v>
      </c>
      <c r="L175" s="134">
        <v>0</v>
      </c>
      <c r="M175" s="134">
        <v>0</v>
      </c>
      <c r="N175" s="134">
        <v>-5.3382923343829161</v>
      </c>
    </row>
    <row r="176" spans="1:14" s="78" customFormat="1" x14ac:dyDescent="0.25">
      <c r="A176" s="76">
        <v>173</v>
      </c>
      <c r="B176" s="76">
        <v>33.777757072448729</v>
      </c>
      <c r="C176" s="76">
        <v>33.777757072448729</v>
      </c>
      <c r="D176" s="131"/>
      <c r="E176" s="91"/>
      <c r="F176" s="76">
        <v>1302.349883756882</v>
      </c>
      <c r="G176" s="76">
        <v>39.637785482947869</v>
      </c>
      <c r="H176" s="77">
        <v>0</v>
      </c>
      <c r="I176" s="76">
        <v>0</v>
      </c>
      <c r="J176" s="77">
        <v>-6.7199315199413396</v>
      </c>
      <c r="K176" s="134">
        <v>3</v>
      </c>
      <c r="L176" s="134">
        <v>0</v>
      </c>
      <c r="M176" s="134">
        <v>0</v>
      </c>
      <c r="N176" s="134">
        <v>-4.8646518692344918</v>
      </c>
    </row>
    <row r="177" spans="1:14" s="78" customFormat="1" x14ac:dyDescent="0.25">
      <c r="A177" s="76">
        <v>174</v>
      </c>
      <c r="B177" s="76">
        <v>29.693341255187988</v>
      </c>
      <c r="C177" s="76">
        <v>29.693341255187988</v>
      </c>
      <c r="D177" s="131"/>
      <c r="E177" s="91"/>
      <c r="F177" s="76">
        <v>1144.8693721463851</v>
      </c>
      <c r="G177" s="76">
        <v>39.781796118641779</v>
      </c>
      <c r="H177" s="77">
        <v>0</v>
      </c>
      <c r="I177" s="76">
        <v>0</v>
      </c>
      <c r="J177" s="77">
        <v>-6.7199315199413396</v>
      </c>
      <c r="K177" s="134">
        <v>3</v>
      </c>
      <c r="L177" s="134">
        <v>0</v>
      </c>
      <c r="M177" s="134">
        <v>0</v>
      </c>
      <c r="N177" s="134">
        <v>-4.2116416597096293</v>
      </c>
    </row>
    <row r="178" spans="1:14" s="78" customFormat="1" x14ac:dyDescent="0.25">
      <c r="A178" s="76">
        <v>175</v>
      </c>
      <c r="B178" s="76">
        <v>26.733255577087402</v>
      </c>
      <c r="C178" s="76">
        <v>26.733255577087402</v>
      </c>
      <c r="D178" s="131"/>
      <c r="E178" s="91"/>
      <c r="F178" s="76">
        <v>1647.0842388620081</v>
      </c>
      <c r="G178" s="76">
        <v>39.891964468488958</v>
      </c>
      <c r="H178" s="77">
        <v>0</v>
      </c>
      <c r="I178" s="76">
        <v>0</v>
      </c>
      <c r="J178" s="77">
        <v>-6.7199315199413396</v>
      </c>
      <c r="K178" s="134">
        <v>2</v>
      </c>
      <c r="L178" s="134">
        <v>0</v>
      </c>
      <c r="M178" s="134">
        <v>0</v>
      </c>
      <c r="N178" s="134">
        <v>-6.3981962119953426</v>
      </c>
    </row>
    <row r="179" spans="1:14" s="78" customFormat="1" x14ac:dyDescent="0.25">
      <c r="A179" s="76">
        <v>176</v>
      </c>
      <c r="B179" s="76">
        <v>24.896079063415531</v>
      </c>
      <c r="C179" s="76">
        <v>24.896079063415531</v>
      </c>
      <c r="D179" s="131"/>
      <c r="E179" s="91"/>
      <c r="F179" s="76">
        <v>1533.8924702444251</v>
      </c>
      <c r="G179" s="76">
        <v>40.044334178168107</v>
      </c>
      <c r="H179" s="77">
        <v>9.445627835606933</v>
      </c>
      <c r="I179" s="76">
        <v>0</v>
      </c>
      <c r="J179" s="77">
        <v>-6.7199315199413396</v>
      </c>
      <c r="K179" s="134">
        <v>2</v>
      </c>
      <c r="L179" s="134">
        <v>0.29401823241916358</v>
      </c>
      <c r="M179" s="134">
        <v>0.92703948681762283</v>
      </c>
      <c r="N179" s="134">
        <v>-0.2495620518609577</v>
      </c>
    </row>
    <row r="180" spans="1:14" s="78" customFormat="1" x14ac:dyDescent="0.25">
      <c r="A180" s="76">
        <v>177</v>
      </c>
      <c r="B180" s="76">
        <v>25.530557823181152</v>
      </c>
      <c r="C180" s="76">
        <v>25.530557823181152</v>
      </c>
      <c r="D180" s="131"/>
      <c r="E180" s="91"/>
      <c r="F180" s="76">
        <v>1572.9838544602089</v>
      </c>
      <c r="G180" s="76">
        <v>40.128803735319842</v>
      </c>
      <c r="H180" s="77">
        <v>22.485710804162963</v>
      </c>
      <c r="I180" s="76">
        <v>0</v>
      </c>
      <c r="J180" s="77">
        <v>-6.7199315199413396</v>
      </c>
      <c r="K180" s="134">
        <v>2</v>
      </c>
      <c r="L180" s="134">
        <v>0.69992265843953583</v>
      </c>
      <c r="M180" s="134">
        <v>2.206856142059856</v>
      </c>
      <c r="N180" s="134">
        <v>7.8899255857934296</v>
      </c>
    </row>
    <row r="181" spans="1:14" s="78" customFormat="1" x14ac:dyDescent="0.25">
      <c r="A181" s="76">
        <v>178</v>
      </c>
      <c r="B181" s="76">
        <v>26.98080310821533</v>
      </c>
      <c r="C181" s="76">
        <v>26.98080310821533</v>
      </c>
      <c r="D181" s="131"/>
      <c r="E181" s="91"/>
      <c r="F181" s="76">
        <v>1662.3360900895659</v>
      </c>
      <c r="G181" s="76">
        <v>40.225584893132883</v>
      </c>
      <c r="H181" s="77">
        <v>26.992933198984261</v>
      </c>
      <c r="I181" s="76">
        <v>0</v>
      </c>
      <c r="J181" s="77">
        <v>-6.7199315199413396</v>
      </c>
      <c r="K181" s="134">
        <v>2</v>
      </c>
      <c r="L181" s="134">
        <v>0.84022096202607299</v>
      </c>
      <c r="M181" s="134">
        <v>2.6492166932682082</v>
      </c>
      <c r="N181" s="134">
        <v>10.360375767236469</v>
      </c>
    </row>
    <row r="182" spans="1:14" s="78" customFormat="1" x14ac:dyDescent="0.25">
      <c r="A182" s="76">
        <v>179</v>
      </c>
      <c r="B182" s="76">
        <v>28.73556575775147</v>
      </c>
      <c r="C182" s="76">
        <v>28.73556575775147</v>
      </c>
      <c r="D182" s="131"/>
      <c r="E182" s="91"/>
      <c r="F182" s="76">
        <v>1107.9409637539561</v>
      </c>
      <c r="G182" s="76">
        <v>40.32459409934755</v>
      </c>
      <c r="H182" s="77">
        <v>21.671587702675218</v>
      </c>
      <c r="I182" s="76">
        <v>0</v>
      </c>
      <c r="J182" s="77">
        <v>-6.7199315199413396</v>
      </c>
      <c r="K182" s="134">
        <v>3</v>
      </c>
      <c r="L182" s="134">
        <v>0.6745810888332574</v>
      </c>
      <c r="M182" s="134">
        <v>2.12695417309126</v>
      </c>
      <c r="N182" s="134">
        <v>8.9471517434454029</v>
      </c>
    </row>
    <row r="183" spans="1:14" s="78" customFormat="1" x14ac:dyDescent="0.25">
      <c r="A183" s="76">
        <v>180</v>
      </c>
      <c r="B183" s="76">
        <v>29.670862388610839</v>
      </c>
      <c r="C183" s="76">
        <v>29.670862388610839</v>
      </c>
      <c r="D183" s="131"/>
      <c r="E183" s="91"/>
      <c r="F183" s="76">
        <v>1144.002667195819</v>
      </c>
      <c r="G183" s="76">
        <v>40.395806706005928</v>
      </c>
      <c r="H183" s="77">
        <v>16.423617761994628</v>
      </c>
      <c r="I183" s="76">
        <v>0</v>
      </c>
      <c r="J183" s="77">
        <v>-6.7199315199413396</v>
      </c>
      <c r="K183" s="134">
        <v>3</v>
      </c>
      <c r="L183" s="134">
        <v>0.51122520899102941</v>
      </c>
      <c r="M183" s="134">
        <v>1.611893083948716</v>
      </c>
      <c r="N183" s="134">
        <v>5.6888203346264508</v>
      </c>
    </row>
    <row r="184" spans="1:14" s="78" customFormat="1" x14ac:dyDescent="0.25">
      <c r="A184" s="76">
        <v>181</v>
      </c>
      <c r="B184" s="76">
        <v>29.971202278137209</v>
      </c>
      <c r="C184" s="76">
        <v>29.971202278137209</v>
      </c>
      <c r="D184" s="131"/>
      <c r="E184" s="91"/>
      <c r="F184" s="76">
        <v>1155.5827025241931</v>
      </c>
      <c r="G184" s="76">
        <v>40.489428696417377</v>
      </c>
      <c r="H184" s="77">
        <v>8.5233364880671623</v>
      </c>
      <c r="I184" s="76">
        <v>0</v>
      </c>
      <c r="J184" s="77">
        <v>-6.7199315199413396</v>
      </c>
      <c r="K184" s="134">
        <v>3</v>
      </c>
      <c r="L184" s="134">
        <v>0.2653096620098036</v>
      </c>
      <c r="M184" s="134">
        <v>0.83652136431691082</v>
      </c>
      <c r="N184" s="134">
        <v>0.78601386942592311</v>
      </c>
    </row>
    <row r="185" spans="1:14" s="78" customFormat="1" x14ac:dyDescent="0.25">
      <c r="A185" s="76">
        <v>182</v>
      </c>
      <c r="B185" s="76">
        <v>28.896001625061039</v>
      </c>
      <c r="C185" s="76">
        <v>28.896001625061039</v>
      </c>
      <c r="D185" s="131"/>
      <c r="E185" s="91"/>
      <c r="F185" s="76">
        <v>1114.126798790099</v>
      </c>
      <c r="G185" s="76">
        <v>40.575722750512043</v>
      </c>
      <c r="H185" s="77">
        <v>0</v>
      </c>
      <c r="I185" s="76">
        <v>0</v>
      </c>
      <c r="J185" s="77">
        <v>-6.7199315199413396</v>
      </c>
      <c r="K185" s="134">
        <v>3</v>
      </c>
      <c r="L185" s="134">
        <v>0</v>
      </c>
      <c r="M185" s="134">
        <v>0</v>
      </c>
      <c r="N185" s="134">
        <v>-3.9589979455604709</v>
      </c>
    </row>
    <row r="186" spans="1:14" s="78" customFormat="1" x14ac:dyDescent="0.25">
      <c r="A186" s="76">
        <v>183</v>
      </c>
      <c r="B186" s="76">
        <v>27.285104370117189</v>
      </c>
      <c r="C186" s="76">
        <v>27.285104370117189</v>
      </c>
      <c r="D186" s="131"/>
      <c r="E186" s="91"/>
      <c r="F186" s="76">
        <v>1681.084641342484</v>
      </c>
      <c r="G186" s="76">
        <v>40.658520181621562</v>
      </c>
      <c r="H186" s="77">
        <v>0</v>
      </c>
      <c r="I186" s="76">
        <v>0</v>
      </c>
      <c r="J186" s="77">
        <v>-6.7199315199413396</v>
      </c>
      <c r="K186" s="134">
        <v>2</v>
      </c>
      <c r="L186" s="134">
        <v>0</v>
      </c>
      <c r="M186" s="134">
        <v>0</v>
      </c>
      <c r="N186" s="134">
        <v>-4.0766480710275994</v>
      </c>
    </row>
    <row r="187" spans="1:14" s="78" customFormat="1" x14ac:dyDescent="0.25">
      <c r="A187" s="76">
        <v>184</v>
      </c>
      <c r="B187" s="76">
        <v>25.738017463684081</v>
      </c>
      <c r="C187" s="76">
        <v>25.738017463684081</v>
      </c>
      <c r="D187" s="131"/>
      <c r="E187" s="91"/>
      <c r="F187" s="76">
        <v>1585.76581822392</v>
      </c>
      <c r="G187" s="76">
        <v>40.782549968241483</v>
      </c>
      <c r="H187" s="77">
        <v>0</v>
      </c>
      <c r="I187" s="76">
        <v>0</v>
      </c>
      <c r="J187" s="77">
        <v>-6.7199315199413396</v>
      </c>
      <c r="K187" s="134">
        <v>2</v>
      </c>
      <c r="L187" s="134">
        <v>0</v>
      </c>
      <c r="M187" s="134">
        <v>0</v>
      </c>
      <c r="N187" s="134">
        <v>-3.7604133574721468</v>
      </c>
    </row>
    <row r="188" spans="1:14" s="78" customFormat="1" x14ac:dyDescent="0.25">
      <c r="A188" s="76">
        <v>185</v>
      </c>
      <c r="B188" s="76">
        <v>24.202408790588379</v>
      </c>
      <c r="C188" s="76">
        <v>24.202408790588379</v>
      </c>
      <c r="D188" s="131"/>
      <c r="E188" s="91"/>
      <c r="F188" s="76">
        <v>1491.154189826384</v>
      </c>
      <c r="G188" s="76">
        <v>40.89221106272511</v>
      </c>
      <c r="H188" s="77">
        <v>0</v>
      </c>
      <c r="I188" s="76">
        <v>0</v>
      </c>
      <c r="J188" s="77">
        <v>-6.7199315199413396</v>
      </c>
      <c r="K188" s="134">
        <v>2</v>
      </c>
      <c r="L188" s="134">
        <v>0</v>
      </c>
      <c r="M188" s="134">
        <v>0</v>
      </c>
      <c r="N188" s="134">
        <v>-3.273029773687179</v>
      </c>
    </row>
    <row r="189" spans="1:14" s="78" customFormat="1" x14ac:dyDescent="0.25">
      <c r="A189" s="76">
        <v>186</v>
      </c>
      <c r="B189" s="76">
        <v>22.65163173675537</v>
      </c>
      <c r="C189" s="76">
        <v>22.65163173675537</v>
      </c>
      <c r="D189" s="131"/>
      <c r="E189" s="91"/>
      <c r="F189" s="76">
        <v>1395.608010050719</v>
      </c>
      <c r="G189" s="76">
        <v>40.988439406603973</v>
      </c>
      <c r="H189" s="77">
        <v>0</v>
      </c>
      <c r="I189" s="76">
        <v>0</v>
      </c>
      <c r="J189" s="77">
        <v>-6.7199315199413396</v>
      </c>
      <c r="K189" s="134">
        <v>2</v>
      </c>
      <c r="L189" s="134">
        <v>0</v>
      </c>
      <c r="M189" s="134">
        <v>0</v>
      </c>
      <c r="N189" s="134">
        <v>-4.4213810472643216</v>
      </c>
    </row>
    <row r="190" spans="1:14" s="78" customFormat="1" x14ac:dyDescent="0.25">
      <c r="A190" s="76">
        <v>187</v>
      </c>
      <c r="B190" s="76">
        <v>20.456940650939941</v>
      </c>
      <c r="C190" s="76">
        <v>20.456940650939941</v>
      </c>
      <c r="D190" s="131"/>
      <c r="E190" s="91"/>
      <c r="F190" s="76">
        <v>1260.3891218687741</v>
      </c>
      <c r="G190" s="76">
        <v>41.105095211029472</v>
      </c>
      <c r="H190" s="77">
        <v>0</v>
      </c>
      <c r="I190" s="76">
        <v>0</v>
      </c>
      <c r="J190" s="77">
        <v>-6.7199315199413396</v>
      </c>
      <c r="K190" s="134">
        <v>2</v>
      </c>
      <c r="L190" s="134">
        <v>0</v>
      </c>
      <c r="M190" s="134">
        <v>0</v>
      </c>
      <c r="N190" s="134">
        <v>-4.6880185349816639</v>
      </c>
    </row>
    <row r="191" spans="1:14" s="78" customFormat="1" x14ac:dyDescent="0.25">
      <c r="A191" s="76">
        <v>188</v>
      </c>
      <c r="B191" s="76">
        <v>18.278320121765141</v>
      </c>
      <c r="C191" s="76">
        <v>18.278320121765141</v>
      </c>
      <c r="D191" s="131"/>
      <c r="E191" s="91"/>
      <c r="F191" s="76">
        <v>1126.1603697544761</v>
      </c>
      <c r="G191" s="76">
        <v>41.239011837375926</v>
      </c>
      <c r="H191" s="77">
        <v>0</v>
      </c>
      <c r="I191" s="76">
        <v>0</v>
      </c>
      <c r="J191" s="77">
        <v>-6.7199315199413396</v>
      </c>
      <c r="K191" s="134">
        <v>2</v>
      </c>
      <c r="L191" s="134">
        <v>0</v>
      </c>
      <c r="M191" s="134">
        <v>0</v>
      </c>
      <c r="N191" s="134">
        <v>-4.1357919990470293</v>
      </c>
    </row>
    <row r="192" spans="1:14" s="78" customFormat="1" x14ac:dyDescent="0.25">
      <c r="A192" s="76">
        <v>189</v>
      </c>
      <c r="B192" s="76">
        <v>16.367536449432372</v>
      </c>
      <c r="C192" s="76">
        <v>16.367536449432372</v>
      </c>
      <c r="D192" s="131"/>
      <c r="E192" s="91"/>
      <c r="F192" s="76">
        <v>1008.4335309301169</v>
      </c>
      <c r="G192" s="76">
        <v>41.318531917866977</v>
      </c>
      <c r="H192" s="77">
        <v>1.6674025041525191</v>
      </c>
      <c r="I192" s="76">
        <v>0</v>
      </c>
      <c r="J192" s="77">
        <v>-6.7199315199413396</v>
      </c>
      <c r="K192" s="134">
        <v>2</v>
      </c>
      <c r="L192" s="134">
        <v>5.190197470560301E-2</v>
      </c>
      <c r="M192" s="134">
        <v>0.1636469262467663</v>
      </c>
      <c r="N192" s="134">
        <v>-2.8953836635048811</v>
      </c>
    </row>
    <row r="193" spans="1:14" s="78" customFormat="1" x14ac:dyDescent="0.25">
      <c r="A193" s="76">
        <v>190</v>
      </c>
      <c r="B193" s="76">
        <v>14.86477870941162</v>
      </c>
      <c r="C193" s="76">
        <v>14.86477870941162</v>
      </c>
      <c r="D193" s="131"/>
      <c r="E193" s="91"/>
      <c r="F193" s="76">
        <v>915.84590794949168</v>
      </c>
      <c r="G193" s="76">
        <v>41.360547999898387</v>
      </c>
      <c r="H193" s="77">
        <v>2.9350921610664606</v>
      </c>
      <c r="I193" s="76">
        <v>0</v>
      </c>
      <c r="J193" s="77">
        <v>-6.7199315199413396</v>
      </c>
      <c r="K193" s="134">
        <v>2</v>
      </c>
      <c r="L193" s="134">
        <v>9.1361910950057357E-2</v>
      </c>
      <c r="M193" s="134">
        <v>0.28806410522553078</v>
      </c>
      <c r="N193" s="134">
        <v>-1.7293421601290719</v>
      </c>
    </row>
    <row r="194" spans="1:14" s="78" customFormat="1" x14ac:dyDescent="0.25">
      <c r="A194" s="76">
        <v>191</v>
      </c>
      <c r="B194" s="76">
        <v>13.788686752319339</v>
      </c>
      <c r="C194" s="76">
        <v>13.788686752319339</v>
      </c>
      <c r="D194" s="131"/>
      <c r="E194" s="91"/>
      <c r="F194" s="76">
        <v>1642.275105058008</v>
      </c>
      <c r="G194" s="76">
        <v>41.412097323949801</v>
      </c>
      <c r="H194" s="77">
        <v>10.461580460871053</v>
      </c>
      <c r="I194" s="76">
        <v>0</v>
      </c>
      <c r="J194" s="77">
        <v>-6.7199315199413396</v>
      </c>
      <c r="K194" s="134">
        <v>1</v>
      </c>
      <c r="L194" s="134">
        <v>0.32564223881667709</v>
      </c>
      <c r="M194" s="134">
        <v>1.0267499789889829</v>
      </c>
      <c r="N194" s="134">
        <v>-9.434145329230062E-2</v>
      </c>
    </row>
    <row r="195" spans="1:14" s="78" customFormat="1" x14ac:dyDescent="0.25">
      <c r="A195" s="76">
        <v>192</v>
      </c>
      <c r="B195" s="76">
        <v>13.52552871704102</v>
      </c>
      <c r="C195" s="76">
        <v>13.52552871704102</v>
      </c>
      <c r="D195" s="131"/>
      <c r="E195" s="91"/>
      <c r="F195" s="76">
        <v>1610.9321716955631</v>
      </c>
      <c r="G195" s="76">
        <v>41.552414939625258</v>
      </c>
      <c r="H195" s="77">
        <v>13.219480718712282</v>
      </c>
      <c r="I195" s="76">
        <v>0</v>
      </c>
      <c r="J195" s="77">
        <v>-6.7199315199413396</v>
      </c>
      <c r="K195" s="134">
        <v>1</v>
      </c>
      <c r="L195" s="134">
        <v>0.41148861907973461</v>
      </c>
      <c r="M195" s="134">
        <v>1.2974236159584029</v>
      </c>
      <c r="N195" s="134">
        <v>1.8395492965728351</v>
      </c>
    </row>
    <row r="196" spans="1:14" s="78" customFormat="1" x14ac:dyDescent="0.25">
      <c r="A196" s="76">
        <v>193</v>
      </c>
      <c r="B196" s="76">
        <v>13.13494787216186</v>
      </c>
      <c r="C196" s="76">
        <v>13.13494787216186</v>
      </c>
      <c r="D196" s="131"/>
      <c r="E196" s="91"/>
      <c r="F196" s="76">
        <v>1564.4127888435551</v>
      </c>
      <c r="G196" s="76">
        <v>41.69646665636661</v>
      </c>
      <c r="H196" s="77">
        <v>9.3090886194187554</v>
      </c>
      <c r="I196" s="76">
        <v>0</v>
      </c>
      <c r="J196" s="77">
        <v>-6.7199315199413396</v>
      </c>
      <c r="K196" s="134">
        <v>1</v>
      </c>
      <c r="L196" s="134">
        <v>0.28976811588924772</v>
      </c>
      <c r="M196" s="134">
        <v>0.9136388693987979</v>
      </c>
      <c r="N196" s="134">
        <v>-0.46480884035751469</v>
      </c>
    </row>
    <row r="197" spans="1:14" s="78" customFormat="1" x14ac:dyDescent="0.25">
      <c r="A197" s="76">
        <v>194</v>
      </c>
      <c r="B197" s="76">
        <v>12.442195034027099</v>
      </c>
      <c r="C197" s="76">
        <v>12.442195034027099</v>
      </c>
      <c r="D197" s="131"/>
      <c r="E197" s="91"/>
      <c r="F197" s="76">
        <v>1481.9037899473669</v>
      </c>
      <c r="G197" s="76">
        <v>41.826433883410637</v>
      </c>
      <c r="H197" s="77">
        <v>11.991406391986295</v>
      </c>
      <c r="I197" s="76">
        <v>-5.0593932703606921</v>
      </c>
      <c r="J197" s="77">
        <v>-1.660538249580648</v>
      </c>
      <c r="K197" s="134">
        <v>1</v>
      </c>
      <c r="L197" s="134">
        <v>0.37326180672723119</v>
      </c>
      <c r="M197" s="134">
        <v>1.1768944766109599</v>
      </c>
      <c r="N197" s="134">
        <v>1.6378168469411549</v>
      </c>
    </row>
    <row r="198" spans="1:14" s="78" customFormat="1" x14ac:dyDescent="0.25">
      <c r="A198" s="76">
        <v>195</v>
      </c>
      <c r="B198" s="76">
        <v>12.69155263900757</v>
      </c>
      <c r="C198" s="76">
        <v>12.69155263900757</v>
      </c>
      <c r="D198" s="131"/>
      <c r="E198" s="91"/>
      <c r="F198" s="76">
        <v>1511.6030495122729</v>
      </c>
      <c r="G198" s="76">
        <v>41.93547273997104</v>
      </c>
      <c r="H198" s="77">
        <v>13.655254319256837</v>
      </c>
      <c r="I198" s="76">
        <v>-4.8996035358893888</v>
      </c>
      <c r="J198" s="77">
        <v>-1.8203279840519511</v>
      </c>
      <c r="K198" s="134">
        <v>1</v>
      </c>
      <c r="L198" s="134">
        <v>0.42505313654717641</v>
      </c>
      <c r="M198" s="134">
        <v>1.340192539533247</v>
      </c>
      <c r="N198" s="134">
        <v>2.5711670662827011</v>
      </c>
    </row>
    <row r="199" spans="1:14" s="78" customFormat="1" x14ac:dyDescent="0.25">
      <c r="A199" s="76">
        <v>196</v>
      </c>
      <c r="B199" s="76">
        <v>12.70962734222412</v>
      </c>
      <c r="C199" s="76">
        <v>12.70962734222412</v>
      </c>
      <c r="D199" s="131"/>
      <c r="E199" s="91"/>
      <c r="F199" s="76">
        <v>1513.7558023927361</v>
      </c>
      <c r="G199" s="76">
        <v>42.023424597887001</v>
      </c>
      <c r="H199" s="77">
        <v>13.046235235968473</v>
      </c>
      <c r="I199" s="76">
        <v>-5.0593932703606921</v>
      </c>
      <c r="J199" s="77">
        <v>-1.660538249580648</v>
      </c>
      <c r="K199" s="134">
        <v>1</v>
      </c>
      <c r="L199" s="134">
        <v>0.40609593036729957</v>
      </c>
      <c r="M199" s="134">
        <v>1.280420468448096</v>
      </c>
      <c r="N199" s="134">
        <v>2.1735983051754868</v>
      </c>
    </row>
    <row r="200" spans="1:14" s="78" customFormat="1" x14ac:dyDescent="0.25">
      <c r="A200" s="76">
        <v>197</v>
      </c>
      <c r="B200" s="76">
        <v>12.90046443939209</v>
      </c>
      <c r="C200" s="76">
        <v>12.90046443939209</v>
      </c>
      <c r="D200" s="131"/>
      <c r="E200" s="91"/>
      <c r="F200" s="76">
        <v>1536.485089048535</v>
      </c>
      <c r="G200" s="76">
        <v>42.109595952081023</v>
      </c>
      <c r="H200" s="77">
        <v>13.853916675246023</v>
      </c>
      <c r="I200" s="76">
        <v>-4.8996035358893888</v>
      </c>
      <c r="J200" s="77">
        <v>-1.8203279840519511</v>
      </c>
      <c r="K200" s="134">
        <v>1</v>
      </c>
      <c r="L200" s="134">
        <v>0.43123698750687423</v>
      </c>
      <c r="M200" s="134">
        <v>1.359690221609174</v>
      </c>
      <c r="N200" s="134">
        <v>2.590298560766656</v>
      </c>
    </row>
    <row r="201" spans="1:14" s="78" customFormat="1" x14ac:dyDescent="0.25">
      <c r="A201" s="76">
        <v>198</v>
      </c>
      <c r="B201" s="76">
        <v>13.06118068695068</v>
      </c>
      <c r="C201" s="76">
        <v>13.06118068695068</v>
      </c>
      <c r="D201" s="131"/>
      <c r="E201" s="91"/>
      <c r="F201" s="76">
        <v>1555.626889648177</v>
      </c>
      <c r="G201" s="76">
        <v>42.209549323347581</v>
      </c>
      <c r="H201" s="77">
        <v>13.634353331632557</v>
      </c>
      <c r="I201" s="76">
        <v>-5.0593932703606921</v>
      </c>
      <c r="J201" s="77">
        <v>-1.660538249580648</v>
      </c>
      <c r="K201" s="134">
        <v>1</v>
      </c>
      <c r="L201" s="134">
        <v>0.42440254226757329</v>
      </c>
      <c r="M201" s="134">
        <v>1.3381412157696591</v>
      </c>
      <c r="N201" s="134">
        <v>2.3654990104093101</v>
      </c>
    </row>
    <row r="202" spans="1:14" s="78" customFormat="1" x14ac:dyDescent="0.25">
      <c r="A202" s="76">
        <v>199</v>
      </c>
      <c r="B202" s="76">
        <v>13.114905834198</v>
      </c>
      <c r="C202" s="76">
        <v>13.114905834198</v>
      </c>
      <c r="D202" s="131"/>
      <c r="E202" s="91"/>
      <c r="F202" s="76">
        <v>1562.025720329061</v>
      </c>
      <c r="G202" s="76">
        <v>42.344835735843283</v>
      </c>
      <c r="H202" s="77">
        <v>13.449513216340794</v>
      </c>
      <c r="I202" s="76">
        <v>-5.0593932703606921</v>
      </c>
      <c r="J202" s="77">
        <v>-1.660538249580648</v>
      </c>
      <c r="K202" s="134">
        <v>1</v>
      </c>
      <c r="L202" s="134">
        <v>0.41864894230322042</v>
      </c>
      <c r="M202" s="134">
        <v>1.3200001150820539</v>
      </c>
      <c r="N202" s="134">
        <v>2.219595047992494</v>
      </c>
    </row>
    <row r="203" spans="1:14" s="78" customFormat="1" x14ac:dyDescent="0.25">
      <c r="A203" s="76">
        <v>200</v>
      </c>
      <c r="B203" s="76">
        <v>13.09740028381348</v>
      </c>
      <c r="C203" s="76">
        <v>13.09740028381348</v>
      </c>
      <c r="D203" s="131"/>
      <c r="E203" s="91"/>
      <c r="F203" s="76">
        <v>1559.9407553056881</v>
      </c>
      <c r="G203" s="76">
        <v>42.463316702656947</v>
      </c>
      <c r="H203" s="77">
        <v>13.131729048669039</v>
      </c>
      <c r="I203" s="76">
        <v>-5.0593932703606921</v>
      </c>
      <c r="J203" s="77">
        <v>-1.660538249580648</v>
      </c>
      <c r="K203" s="134">
        <v>1</v>
      </c>
      <c r="L203" s="134">
        <v>0.4087571340618002</v>
      </c>
      <c r="M203" s="134">
        <v>1.288811243696856</v>
      </c>
      <c r="N203" s="134">
        <v>2.0263788638025941</v>
      </c>
    </row>
    <row r="204" spans="1:14" s="78" customFormat="1" x14ac:dyDescent="0.25">
      <c r="A204" s="76">
        <v>201</v>
      </c>
      <c r="B204" s="76">
        <v>13.082557296752929</v>
      </c>
      <c r="C204" s="76">
        <v>13.082557296752929</v>
      </c>
      <c r="D204" s="131"/>
      <c r="E204" s="91"/>
      <c r="F204" s="76">
        <v>1558.1729097833329</v>
      </c>
      <c r="G204" s="76">
        <v>42.584638660469921</v>
      </c>
      <c r="H204" s="77">
        <v>13.941591848588065</v>
      </c>
      <c r="I204" s="76">
        <v>-6.5696083607483402</v>
      </c>
      <c r="J204" s="77">
        <v>-0.15032315919299941</v>
      </c>
      <c r="K204" s="134">
        <v>1</v>
      </c>
      <c r="L204" s="134">
        <v>0.43396609137818032</v>
      </c>
      <c r="M204" s="134">
        <v>1.368295086115402</v>
      </c>
      <c r="N204" s="134">
        <v>2.5545628643243372</v>
      </c>
    </row>
    <row r="205" spans="1:14" s="78" customFormat="1" x14ac:dyDescent="0.25">
      <c r="A205" s="76">
        <v>202</v>
      </c>
      <c r="B205" s="76">
        <v>13.68927879333496</v>
      </c>
      <c r="C205" s="76">
        <v>13.68927879333496</v>
      </c>
      <c r="D205" s="131"/>
      <c r="E205" s="91"/>
      <c r="F205" s="76">
        <v>1630.4353106513929</v>
      </c>
      <c r="G205" s="76">
        <v>42.74598968135836</v>
      </c>
      <c r="H205" s="77">
        <v>17.826609238743828</v>
      </c>
      <c r="I205" s="76">
        <v>-2.656667338074393</v>
      </c>
      <c r="J205" s="77">
        <v>-4.0632641818669466</v>
      </c>
      <c r="K205" s="134">
        <v>1</v>
      </c>
      <c r="L205" s="134">
        <v>0.55489674478221773</v>
      </c>
      <c r="M205" s="134">
        <v>1.7495894362983331</v>
      </c>
      <c r="N205" s="134">
        <v>4.7175466156732044</v>
      </c>
    </row>
    <row r="206" spans="1:14" s="78" customFormat="1" x14ac:dyDescent="0.25">
      <c r="A206" s="76">
        <v>203</v>
      </c>
      <c r="B206" s="76">
        <v>15.487672805786129</v>
      </c>
      <c r="C206" s="76">
        <v>15.487672805786129</v>
      </c>
      <c r="D206" s="131"/>
      <c r="E206" s="91"/>
      <c r="F206" s="76">
        <v>1844.6295822876791</v>
      </c>
      <c r="G206" s="76">
        <v>42.863453749538969</v>
      </c>
      <c r="H206" s="77">
        <v>25.488748300997717</v>
      </c>
      <c r="I206" s="76">
        <v>-7.1325338370985829</v>
      </c>
      <c r="J206" s="77">
        <v>0.41260231715724333</v>
      </c>
      <c r="K206" s="134">
        <v>1</v>
      </c>
      <c r="L206" s="134">
        <v>0.79339953388654405</v>
      </c>
      <c r="M206" s="134">
        <v>2.501588730344273</v>
      </c>
      <c r="N206" s="134">
        <v>8.6222650765145001</v>
      </c>
    </row>
    <row r="207" spans="1:14" s="78" customFormat="1" x14ac:dyDescent="0.25">
      <c r="A207" s="76">
        <v>204</v>
      </c>
      <c r="B207" s="76">
        <v>18.037965011596679</v>
      </c>
      <c r="C207" s="76">
        <v>18.037965011596679</v>
      </c>
      <c r="D207" s="131"/>
      <c r="E207" s="91"/>
      <c r="F207" s="76">
        <v>2148.3772469825522</v>
      </c>
      <c r="G207" s="76">
        <v>42.983045738725522</v>
      </c>
      <c r="H207" s="77">
        <v>29.489769683422352</v>
      </c>
      <c r="I207" s="76">
        <v>-7.5480263027545291</v>
      </c>
      <c r="J207" s="77">
        <v>0.82809478281318949</v>
      </c>
      <c r="K207" s="134">
        <v>1</v>
      </c>
      <c r="L207" s="134">
        <v>0.91794109482939912</v>
      </c>
      <c r="M207" s="134">
        <v>2.8942682719970949</v>
      </c>
      <c r="N207" s="134">
        <v>9.5700702675055886</v>
      </c>
    </row>
    <row r="208" spans="1:14" s="78" customFormat="1" x14ac:dyDescent="0.25">
      <c r="A208" s="76">
        <v>205</v>
      </c>
      <c r="B208" s="76">
        <v>19.93777408599853</v>
      </c>
      <c r="C208" s="76">
        <v>19.93777408599853</v>
      </c>
      <c r="D208" s="131"/>
      <c r="E208" s="91"/>
      <c r="F208" s="76">
        <v>1228.4023305857841</v>
      </c>
      <c r="G208" s="76">
        <v>43.074539771261449</v>
      </c>
      <c r="H208" s="77">
        <v>22.34417395600547</v>
      </c>
      <c r="I208" s="76">
        <v>-7.5480263027545291</v>
      </c>
      <c r="J208" s="77">
        <v>0.82809478281318949</v>
      </c>
      <c r="K208" s="134">
        <v>2</v>
      </c>
      <c r="L208" s="134">
        <v>0.6955169784104569</v>
      </c>
      <c r="M208" s="134">
        <v>2.19296503292817</v>
      </c>
      <c r="N208" s="134">
        <v>9.0330180915780041</v>
      </c>
    </row>
    <row r="209" spans="1:14" s="78" customFormat="1" x14ac:dyDescent="0.25">
      <c r="A209" s="76">
        <v>206</v>
      </c>
      <c r="B209" s="76">
        <v>22.648807525634769</v>
      </c>
      <c r="C209" s="76">
        <v>22.648807525634769</v>
      </c>
      <c r="D209" s="131"/>
      <c r="E209" s="91"/>
      <c r="F209" s="76">
        <v>1395.434005294338</v>
      </c>
      <c r="G209" s="76">
        <v>43.208124021627413</v>
      </c>
      <c r="H209" s="77">
        <v>30.34651981660658</v>
      </c>
      <c r="I209" s="76">
        <v>-8.2543652132150918</v>
      </c>
      <c r="J209" s="77">
        <v>1.5344336932737519</v>
      </c>
      <c r="K209" s="134">
        <v>2</v>
      </c>
      <c r="L209" s="134">
        <v>0.94460953489159705</v>
      </c>
      <c r="M209" s="134">
        <v>2.9783538635132061</v>
      </c>
      <c r="N209" s="134">
        <v>13.39095346779219</v>
      </c>
    </row>
    <row r="210" spans="1:14" s="78" customFormat="1" x14ac:dyDescent="0.25">
      <c r="A210" s="76">
        <v>207</v>
      </c>
      <c r="B210" s="76">
        <v>25.651572227478031</v>
      </c>
      <c r="C210" s="76">
        <v>25.651572227478031</v>
      </c>
      <c r="D210" s="131"/>
      <c r="E210" s="91"/>
      <c r="F210" s="76">
        <v>1580.4397708344011</v>
      </c>
      <c r="G210" s="76">
        <v>43.387402192192539</v>
      </c>
      <c r="H210" s="77">
        <v>31.846282074565856</v>
      </c>
      <c r="I210" s="76">
        <v>-8.170258236724754</v>
      </c>
      <c r="J210" s="77">
        <v>1.450326716783414</v>
      </c>
      <c r="K210" s="134">
        <v>2</v>
      </c>
      <c r="L210" s="134">
        <v>0.99129329756027784</v>
      </c>
      <c r="M210" s="134">
        <v>3.1255477672075558</v>
      </c>
      <c r="N210" s="134">
        <v>13.725789946206479</v>
      </c>
    </row>
    <row r="211" spans="1:14" s="78" customFormat="1" x14ac:dyDescent="0.25">
      <c r="A211" s="76">
        <v>208</v>
      </c>
      <c r="B211" s="76">
        <v>28.339316177368161</v>
      </c>
      <c r="C211" s="76">
        <v>28.339316177368161</v>
      </c>
      <c r="D211" s="131"/>
      <c r="E211" s="91"/>
      <c r="F211" s="76">
        <v>1092.662992696138</v>
      </c>
      <c r="G211" s="76">
        <v>43.535314073569452</v>
      </c>
      <c r="H211" s="77">
        <v>34.916393025872829</v>
      </c>
      <c r="I211" s="76">
        <v>-10.725439491328521</v>
      </c>
      <c r="J211" s="77">
        <v>4.0055079713871811</v>
      </c>
      <c r="K211" s="134">
        <v>3</v>
      </c>
      <c r="L211" s="134">
        <v>1.0868579980697799</v>
      </c>
      <c r="M211" s="134">
        <v>3.4268632679140159</v>
      </c>
      <c r="N211" s="134">
        <v>16.67705466957117</v>
      </c>
    </row>
    <row r="212" spans="1:14" s="78" customFormat="1" x14ac:dyDescent="0.25">
      <c r="A212" s="76">
        <v>209</v>
      </c>
      <c r="B212" s="76">
        <v>31.753574180603032</v>
      </c>
      <c r="C212" s="76">
        <v>31.753574180603032</v>
      </c>
      <c r="D212" s="131"/>
      <c r="E212" s="91"/>
      <c r="F212" s="76">
        <v>1224.304608333661</v>
      </c>
      <c r="G212" s="76">
        <v>43.675833833811538</v>
      </c>
      <c r="H212" s="77">
        <v>35.071865864128945</v>
      </c>
      <c r="I212" s="76">
        <v>-7.9328555637075224</v>
      </c>
      <c r="J212" s="77">
        <v>1.2129240437661819</v>
      </c>
      <c r="K212" s="134">
        <v>3</v>
      </c>
      <c r="L212" s="134">
        <v>1.09169746982209</v>
      </c>
      <c r="M212" s="134">
        <v>3.4421221223490508</v>
      </c>
      <c r="N212" s="134">
        <v>16.588686381695052</v>
      </c>
    </row>
    <row r="213" spans="1:14" s="78" customFormat="1" x14ac:dyDescent="0.25">
      <c r="A213" s="76">
        <v>210</v>
      </c>
      <c r="B213" s="76">
        <v>33.784212875366208</v>
      </c>
      <c r="C213" s="76">
        <v>33.784212875366208</v>
      </c>
      <c r="D213" s="131"/>
      <c r="E213" s="91"/>
      <c r="F213" s="76">
        <v>1302.5987965002921</v>
      </c>
      <c r="G213" s="76">
        <v>43.840543066829802</v>
      </c>
      <c r="H213" s="77">
        <v>31.422430323835798</v>
      </c>
      <c r="I213" s="76">
        <v>-5.0067302260443434</v>
      </c>
      <c r="J213" s="77">
        <v>-1.713201293896996</v>
      </c>
      <c r="K213" s="134">
        <v>3</v>
      </c>
      <c r="L213" s="134">
        <v>0.97809987678123311</v>
      </c>
      <c r="M213" s="134">
        <v>3.0839489114912282</v>
      </c>
      <c r="N213" s="134">
        <v>14.28452279523011</v>
      </c>
    </row>
    <row r="214" spans="1:14" s="78" customFormat="1" x14ac:dyDescent="0.25">
      <c r="A214" s="76">
        <v>211</v>
      </c>
      <c r="B214" s="76">
        <v>36.202038574218747</v>
      </c>
      <c r="C214" s="76">
        <v>36.202038574218747</v>
      </c>
      <c r="D214" s="131"/>
      <c r="E214" s="91"/>
      <c r="F214" s="76">
        <v>1395.8215350939511</v>
      </c>
      <c r="G214" s="76">
        <v>43.999148697286763</v>
      </c>
      <c r="H214" s="77">
        <v>34.25165625738795</v>
      </c>
      <c r="I214" s="76">
        <v>-5.0067302260443434</v>
      </c>
      <c r="J214" s="77">
        <v>-1.713201293896996</v>
      </c>
      <c r="K214" s="134">
        <v>3</v>
      </c>
      <c r="L214" s="134">
        <v>1.0661664428766791</v>
      </c>
      <c r="M214" s="134">
        <v>3.3616227943901689</v>
      </c>
      <c r="N214" s="134">
        <v>15.74796895657407</v>
      </c>
    </row>
    <row r="215" spans="1:14" s="78" customFormat="1" x14ac:dyDescent="0.25">
      <c r="A215" s="76">
        <v>212</v>
      </c>
      <c r="B215" s="76">
        <v>37.833061981201169</v>
      </c>
      <c r="C215" s="76">
        <v>37.833061981201169</v>
      </c>
      <c r="D215" s="131"/>
      <c r="E215" s="91"/>
      <c r="F215" s="76">
        <v>1458.7079825253859</v>
      </c>
      <c r="G215" s="76">
        <v>44.197657760557192</v>
      </c>
      <c r="H215" s="77">
        <v>28.229810003644989</v>
      </c>
      <c r="I215" s="76">
        <v>-5.0067302260443434</v>
      </c>
      <c r="J215" s="77">
        <v>-1.713201293896996</v>
      </c>
      <c r="K215" s="134">
        <v>3</v>
      </c>
      <c r="L215" s="134">
        <v>0.87872177299977183</v>
      </c>
      <c r="M215" s="134">
        <v>2.7706097502682812</v>
      </c>
      <c r="N215" s="134">
        <v>11.91714935348781</v>
      </c>
    </row>
    <row r="216" spans="1:14" s="78" customFormat="1" x14ac:dyDescent="0.25">
      <c r="A216" s="76">
        <v>213</v>
      </c>
      <c r="B216" s="76">
        <v>39.366858291625967</v>
      </c>
      <c r="C216" s="76">
        <v>39.366858291625967</v>
      </c>
      <c r="D216" s="131"/>
      <c r="E216" s="91"/>
      <c r="F216" s="76">
        <v>1517.8456997605481</v>
      </c>
      <c r="G216" s="76">
        <v>44.303926530178522</v>
      </c>
      <c r="H216" s="77">
        <v>33.935002595026802</v>
      </c>
      <c r="I216" s="76">
        <v>-5.0067302260443434</v>
      </c>
      <c r="J216" s="77">
        <v>-1.713201293896996</v>
      </c>
      <c r="K216" s="134">
        <v>3</v>
      </c>
      <c r="L216" s="134">
        <v>1.056309824373723</v>
      </c>
      <c r="M216" s="134">
        <v>3.330544876250348</v>
      </c>
      <c r="N216" s="134">
        <v>15.21961618707123</v>
      </c>
    </row>
    <row r="217" spans="1:14" s="78" customFormat="1" x14ac:dyDescent="0.25">
      <c r="A217" s="76">
        <v>214</v>
      </c>
      <c r="B217" s="76">
        <v>41.356435012817393</v>
      </c>
      <c r="C217" s="76">
        <v>41.356435012817393</v>
      </c>
      <c r="D217" s="131"/>
      <c r="E217" s="91"/>
      <c r="F217" s="76">
        <v>1594.5566846258671</v>
      </c>
      <c r="G217" s="76">
        <v>44.3822898584759</v>
      </c>
      <c r="H217" s="77">
        <v>36.517934065467337</v>
      </c>
      <c r="I217" s="76">
        <v>-6.6767350509032841</v>
      </c>
      <c r="J217" s="77">
        <v>-4.3196469038055518E-2</v>
      </c>
      <c r="K217" s="134">
        <v>3</v>
      </c>
      <c r="L217" s="134">
        <v>1.1367098738586241</v>
      </c>
      <c r="M217" s="134">
        <v>3.5840462322762421</v>
      </c>
      <c r="N217" s="134">
        <v>16.5570112130507</v>
      </c>
    </row>
    <row r="218" spans="1:14" s="78" customFormat="1" x14ac:dyDescent="0.25">
      <c r="A218" s="76">
        <v>215</v>
      </c>
      <c r="B218" s="76">
        <v>42.88108673095703</v>
      </c>
      <c r="C218" s="76">
        <v>42.88108673095703</v>
      </c>
      <c r="D218" s="131"/>
      <c r="E218" s="91"/>
      <c r="F218" s="76">
        <v>1653.3418189860311</v>
      </c>
      <c r="G218" s="76">
        <v>44.543303818451342</v>
      </c>
      <c r="H218" s="77">
        <v>30.035389771180991</v>
      </c>
      <c r="I218" s="76">
        <v>-5.8996375928188787</v>
      </c>
      <c r="J218" s="77">
        <v>-0.82029392712246096</v>
      </c>
      <c r="K218" s="134">
        <v>3</v>
      </c>
      <c r="L218" s="134">
        <v>0.93492485245432333</v>
      </c>
      <c r="M218" s="134">
        <v>2.947818059788482</v>
      </c>
      <c r="N218" s="134">
        <v>12.34698981352463</v>
      </c>
    </row>
    <row r="219" spans="1:14" s="78" customFormat="1" x14ac:dyDescent="0.25">
      <c r="A219" s="76">
        <v>216</v>
      </c>
      <c r="B219" s="76">
        <v>44.130686950683597</v>
      </c>
      <c r="C219" s="76">
        <v>44.130686950683597</v>
      </c>
      <c r="D219" s="131"/>
      <c r="E219" s="91"/>
      <c r="F219" s="76">
        <v>1701.5219482176101</v>
      </c>
      <c r="G219" s="76">
        <v>44.660621960559062</v>
      </c>
      <c r="H219" s="77">
        <v>38.517659514934209</v>
      </c>
      <c r="I219" s="76">
        <v>-6.6767350509032841</v>
      </c>
      <c r="J219" s="77">
        <v>-4.3196469038055518E-2</v>
      </c>
      <c r="K219" s="134">
        <v>3</v>
      </c>
      <c r="L219" s="134">
        <v>1.19895621176318</v>
      </c>
      <c r="M219" s="134">
        <v>3.7803089356893071</v>
      </c>
      <c r="N219" s="134">
        <v>17.42582345593793</v>
      </c>
    </row>
    <row r="220" spans="1:14" s="78" customFormat="1" x14ac:dyDescent="0.25">
      <c r="A220" s="76">
        <v>217</v>
      </c>
      <c r="B220" s="76">
        <v>46.473565673828134</v>
      </c>
      <c r="C220" s="76">
        <v>46.473565673828134</v>
      </c>
      <c r="D220" s="131"/>
      <c r="E220" s="91"/>
      <c r="F220" s="76">
        <v>1320.7141593021281</v>
      </c>
      <c r="G220" s="76">
        <v>44.827004840997738</v>
      </c>
      <c r="H220" s="77">
        <v>45.490366483736295</v>
      </c>
      <c r="I220" s="76">
        <v>-50.971096295925719</v>
      </c>
      <c r="J220" s="77">
        <v>44.251164775984378</v>
      </c>
      <c r="K220" s="134">
        <v>4</v>
      </c>
      <c r="L220" s="134">
        <v>1.415998743379316</v>
      </c>
      <c r="M220" s="134">
        <v>4.4646440378749821</v>
      </c>
      <c r="N220" s="134">
        <v>22.482326836515941</v>
      </c>
    </row>
    <row r="221" spans="1:14" s="78" customFormat="1" x14ac:dyDescent="0.25">
      <c r="A221" s="76">
        <v>218</v>
      </c>
      <c r="B221" s="76">
        <v>48.42630310058594</v>
      </c>
      <c r="C221" s="76">
        <v>48.42630310058594</v>
      </c>
      <c r="D221" s="131"/>
      <c r="E221" s="91"/>
      <c r="F221" s="76">
        <v>1376.2082435524919</v>
      </c>
      <c r="G221" s="76">
        <v>45.001514542074311</v>
      </c>
      <c r="H221" s="77">
        <v>38.175196214235555</v>
      </c>
      <c r="I221" s="76">
        <v>-5.0067302260443434</v>
      </c>
      <c r="J221" s="77">
        <v>-1.713201293896996</v>
      </c>
      <c r="K221" s="134">
        <v>4</v>
      </c>
      <c r="L221" s="134">
        <v>1.1882962052403441</v>
      </c>
      <c r="M221" s="134">
        <v>3.7466979351228038</v>
      </c>
      <c r="N221" s="134">
        <v>18.136268614359409</v>
      </c>
    </row>
    <row r="222" spans="1:14" s="78" customFormat="1" x14ac:dyDescent="0.25">
      <c r="A222" s="76">
        <v>219</v>
      </c>
      <c r="B222" s="76">
        <v>50.103905105590819</v>
      </c>
      <c r="C222" s="76">
        <v>50.103905105590819</v>
      </c>
      <c r="D222" s="131"/>
      <c r="E222" s="91"/>
      <c r="F222" s="76">
        <v>1423.8833614299081</v>
      </c>
      <c r="G222" s="76">
        <v>45.200531795329738</v>
      </c>
      <c r="H222" s="77">
        <v>37.631684718497162</v>
      </c>
      <c r="I222" s="76">
        <v>-5.9006082581617534</v>
      </c>
      <c r="J222" s="77">
        <v>-0.81932326177958625</v>
      </c>
      <c r="K222" s="134">
        <v>4</v>
      </c>
      <c r="L222" s="134">
        <v>1.1713780826911899</v>
      </c>
      <c r="M222" s="134">
        <v>3.6933550947253222</v>
      </c>
      <c r="N222" s="134">
        <v>17.710534491799969</v>
      </c>
    </row>
    <row r="223" spans="1:14" s="78" customFormat="1" x14ac:dyDescent="0.25">
      <c r="A223" s="76">
        <v>220</v>
      </c>
      <c r="B223" s="76">
        <v>51.600291442871097</v>
      </c>
      <c r="C223" s="76">
        <v>51.600291442871097</v>
      </c>
      <c r="D223" s="131"/>
      <c r="E223" s="91"/>
      <c r="F223" s="76">
        <v>1466.4085818380611</v>
      </c>
      <c r="G223" s="76">
        <v>45.395341446436923</v>
      </c>
      <c r="H223" s="77">
        <v>36.729401033622558</v>
      </c>
      <c r="I223" s="76">
        <v>-5.9006082581617534</v>
      </c>
      <c r="J223" s="77">
        <v>-0.81932326177958625</v>
      </c>
      <c r="K223" s="134">
        <v>4</v>
      </c>
      <c r="L223" s="134">
        <v>1.143292299640599</v>
      </c>
      <c r="M223" s="134">
        <v>3.6048006207668082</v>
      </c>
      <c r="N223" s="134">
        <v>17.067005098381781</v>
      </c>
    </row>
    <row r="224" spans="1:14" s="78" customFormat="1" x14ac:dyDescent="0.25">
      <c r="A224" s="76">
        <v>221</v>
      </c>
      <c r="B224" s="76">
        <v>52.690879058837893</v>
      </c>
      <c r="C224" s="76">
        <v>52.690879058837893</v>
      </c>
      <c r="D224" s="131"/>
      <c r="E224" s="91"/>
      <c r="F224" s="76">
        <v>1497.4015664623939</v>
      </c>
      <c r="G224" s="76">
        <v>45.551345665925517</v>
      </c>
      <c r="H224" s="77">
        <v>24.885599927540845</v>
      </c>
      <c r="I224" s="76">
        <v>-6.1810123927227707</v>
      </c>
      <c r="J224" s="77">
        <v>-0.53891912721856894</v>
      </c>
      <c r="K224" s="134">
        <v>4</v>
      </c>
      <c r="L224" s="134">
        <v>0.77462506788632945</v>
      </c>
      <c r="M224" s="134">
        <v>2.4423928390455969</v>
      </c>
      <c r="N224" s="134">
        <v>9.7327771469647981</v>
      </c>
    </row>
    <row r="225" spans="1:14" s="78" customFormat="1" x14ac:dyDescent="0.25">
      <c r="A225" s="76">
        <v>222</v>
      </c>
      <c r="B225" s="76">
        <v>52.800963211059567</v>
      </c>
      <c r="C225" s="76">
        <v>52.800963211059567</v>
      </c>
      <c r="D225" s="131"/>
      <c r="E225" s="91"/>
      <c r="F225" s="76">
        <v>1500.530005101562</v>
      </c>
      <c r="G225" s="76">
        <v>45.696810421544022</v>
      </c>
      <c r="H225" s="77">
        <v>22.772320228134578</v>
      </c>
      <c r="I225" s="76">
        <v>-6.2271905215103747</v>
      </c>
      <c r="J225" s="77">
        <v>-0.49274099843096503</v>
      </c>
      <c r="K225" s="134">
        <v>4</v>
      </c>
      <c r="L225" s="134">
        <v>0.70884407665518312</v>
      </c>
      <c r="M225" s="134">
        <v>2.2349853736937919</v>
      </c>
      <c r="N225" s="134">
        <v>8.4067771448531392</v>
      </c>
    </row>
    <row r="226" spans="1:14" s="78" customFormat="1" x14ac:dyDescent="0.25">
      <c r="A226" s="76">
        <v>223</v>
      </c>
      <c r="B226" s="76">
        <v>53.429204940795898</v>
      </c>
      <c r="C226" s="76">
        <v>53.429204940795898</v>
      </c>
      <c r="D226" s="131"/>
      <c r="E226" s="91"/>
      <c r="F226" s="76">
        <v>1518.383762090011</v>
      </c>
      <c r="G226" s="76">
        <v>45.855863806006347</v>
      </c>
      <c r="H226" s="77">
        <v>26.1943089699481</v>
      </c>
      <c r="I226" s="76">
        <v>-4.6889070326874478</v>
      </c>
      <c r="J226" s="77">
        <v>-2.0310244872538918</v>
      </c>
      <c r="K226" s="134">
        <v>4</v>
      </c>
      <c r="L226" s="134">
        <v>0.81536183267278939</v>
      </c>
      <c r="M226" s="134">
        <v>2.570835858417305</v>
      </c>
      <c r="N226" s="134">
        <v>10.472449057038739</v>
      </c>
    </row>
    <row r="227" spans="1:14" s="78" customFormat="1" x14ac:dyDescent="0.25">
      <c r="A227" s="76">
        <v>224</v>
      </c>
      <c r="B227" s="76">
        <v>53.673435211181641</v>
      </c>
      <c r="C227" s="76">
        <v>53.673435211181641</v>
      </c>
      <c r="D227" s="131"/>
      <c r="E227" s="91"/>
      <c r="F227" s="76">
        <v>1525.3244470052271</v>
      </c>
      <c r="G227" s="76">
        <v>45.970600171405529</v>
      </c>
      <c r="H227" s="77">
        <v>21.343041249218885</v>
      </c>
      <c r="I227" s="76">
        <v>-3.644217340848082</v>
      </c>
      <c r="J227" s="77">
        <v>-3.0757141790932581</v>
      </c>
      <c r="K227" s="134">
        <v>4</v>
      </c>
      <c r="L227" s="134">
        <v>0.66435427816550374</v>
      </c>
      <c r="M227" s="134">
        <v>2.0947090390558332</v>
      </c>
      <c r="N227" s="134">
        <v>7.4191254031018108</v>
      </c>
    </row>
    <row r="228" spans="1:14" s="78" customFormat="1" x14ac:dyDescent="0.25">
      <c r="A228" s="76">
        <v>225</v>
      </c>
      <c r="B228" s="76">
        <v>53.964289093017577</v>
      </c>
      <c r="C228" s="76">
        <v>53.964289093017577</v>
      </c>
      <c r="D228" s="131"/>
      <c r="E228" s="91"/>
      <c r="F228" s="76">
        <v>1533.5901101722141</v>
      </c>
      <c r="G228" s="76">
        <v>46.086019427144002</v>
      </c>
      <c r="H228" s="77">
        <v>24.861676418682897</v>
      </c>
      <c r="I228" s="76">
        <v>-5.3333124893929647</v>
      </c>
      <c r="J228" s="77">
        <v>-1.386619030548375</v>
      </c>
      <c r="K228" s="134">
        <v>4</v>
      </c>
      <c r="L228" s="134">
        <v>0.77388039025239164</v>
      </c>
      <c r="M228" s="134">
        <v>2.4400448704657909</v>
      </c>
      <c r="N228" s="134">
        <v>9.5900614283368295</v>
      </c>
    </row>
    <row r="229" spans="1:14" s="78" customFormat="1" x14ac:dyDescent="0.25">
      <c r="A229" s="76">
        <v>226</v>
      </c>
      <c r="B229" s="76">
        <v>54.466582107543942</v>
      </c>
      <c r="C229" s="76">
        <v>54.466582107543942</v>
      </c>
      <c r="D229" s="131"/>
      <c r="E229" s="91"/>
      <c r="F229" s="76">
        <v>1547.864579685903</v>
      </c>
      <c r="G229" s="76">
        <v>46.225464197452403</v>
      </c>
      <c r="H229" s="77">
        <v>27.192471451673811</v>
      </c>
      <c r="I229" s="76">
        <v>-3.79502900057004</v>
      </c>
      <c r="J229" s="77">
        <v>-2.9249025193713001</v>
      </c>
      <c r="K229" s="134">
        <v>4</v>
      </c>
      <c r="L229" s="134">
        <v>0.84643207740949211</v>
      </c>
      <c r="M229" s="134">
        <v>2.6688003400721292</v>
      </c>
      <c r="N229" s="134">
        <v>10.989157690061431</v>
      </c>
    </row>
    <row r="230" spans="1:14" s="78" customFormat="1" x14ac:dyDescent="0.25">
      <c r="A230" s="76">
        <v>227</v>
      </c>
      <c r="B230" s="76">
        <v>55.057389450073252</v>
      </c>
      <c r="C230" s="76">
        <v>55.057389450073252</v>
      </c>
      <c r="D230" s="131"/>
      <c r="E230" s="91"/>
      <c r="F230" s="76">
        <v>1564.654503406724</v>
      </c>
      <c r="G230" s="76">
        <v>46.387535117431312</v>
      </c>
      <c r="H230" s="77">
        <v>28.03403840042311</v>
      </c>
      <c r="I230" s="76">
        <v>-3.79502900057004</v>
      </c>
      <c r="J230" s="77">
        <v>-2.9249025193713001</v>
      </c>
      <c r="K230" s="134">
        <v>4</v>
      </c>
      <c r="L230" s="134">
        <v>0.87262790377911725</v>
      </c>
      <c r="M230" s="134">
        <v>2.7513957806155571</v>
      </c>
      <c r="N230" s="134">
        <v>11.452361307130561</v>
      </c>
    </row>
    <row r="231" spans="1:14" s="78" customFormat="1" x14ac:dyDescent="0.25">
      <c r="A231" s="76">
        <v>228</v>
      </c>
      <c r="B231" s="76">
        <v>55.631687545776373</v>
      </c>
      <c r="C231" s="76">
        <v>55.631687545776373</v>
      </c>
      <c r="D231" s="131"/>
      <c r="E231" s="91"/>
      <c r="F231" s="76">
        <v>1580.975257273099</v>
      </c>
      <c r="G231" s="76">
        <v>46.541238267841891</v>
      </c>
      <c r="H231" s="77">
        <v>27.371046988336506</v>
      </c>
      <c r="I231" s="76">
        <v>-3.79502900057004</v>
      </c>
      <c r="J231" s="77">
        <v>-2.9249025193713001</v>
      </c>
      <c r="K231" s="134">
        <v>4</v>
      </c>
      <c r="L231" s="134">
        <v>0.85199067706603837</v>
      </c>
      <c r="M231" s="134">
        <v>2.6863266047892189</v>
      </c>
      <c r="N231" s="134">
        <v>10.981358623284329</v>
      </c>
    </row>
    <row r="232" spans="1:14" s="78" customFormat="1" x14ac:dyDescent="0.25">
      <c r="A232" s="76">
        <v>229</v>
      </c>
      <c r="B232" s="76">
        <v>56.112960433959962</v>
      </c>
      <c r="C232" s="76">
        <v>56.112960433959962</v>
      </c>
      <c r="D232" s="131"/>
      <c r="E232" s="91"/>
      <c r="F232" s="76">
        <v>1594.652364004555</v>
      </c>
      <c r="G232" s="76">
        <v>46.644098080848678</v>
      </c>
      <c r="H232" s="77">
        <v>26.839488293800144</v>
      </c>
      <c r="I232" s="76">
        <v>-4.9620950673363158</v>
      </c>
      <c r="J232" s="77">
        <v>-1.7578364526050241</v>
      </c>
      <c r="K232" s="134">
        <v>4</v>
      </c>
      <c r="L232" s="134">
        <v>0.83544461464280129</v>
      </c>
      <c r="M232" s="134">
        <v>2.634156869968753</v>
      </c>
      <c r="N232" s="134">
        <v>10.59916481928081</v>
      </c>
    </row>
    <row r="233" spans="1:14" s="78" customFormat="1" x14ac:dyDescent="0.25">
      <c r="A233" s="76">
        <v>230</v>
      </c>
      <c r="B233" s="76">
        <v>56.559401702880862</v>
      </c>
      <c r="C233" s="76">
        <v>56.559401702880862</v>
      </c>
      <c r="D233" s="131"/>
      <c r="E233" s="91"/>
      <c r="F233" s="76">
        <v>1607.339604516696</v>
      </c>
      <c r="G233" s="76">
        <v>46.745706033829798</v>
      </c>
      <c r="H233" s="77">
        <v>26.344214032283936</v>
      </c>
      <c r="I233" s="76">
        <v>-5.3333124893929647</v>
      </c>
      <c r="J233" s="77">
        <v>-1.386619030548375</v>
      </c>
      <c r="K233" s="134">
        <v>4</v>
      </c>
      <c r="L233" s="134">
        <v>0.82002799380318225</v>
      </c>
      <c r="M233" s="134">
        <v>2.5855482644614338</v>
      </c>
      <c r="N233" s="134">
        <v>10.241595201638351</v>
      </c>
    </row>
    <row r="234" spans="1:14" s="78" customFormat="1" x14ac:dyDescent="0.25">
      <c r="A234" s="76">
        <v>231</v>
      </c>
      <c r="B234" s="76">
        <v>56.834680175781251</v>
      </c>
      <c r="C234" s="76">
        <v>56.834680175781251</v>
      </c>
      <c r="D234" s="131"/>
      <c r="E234" s="91"/>
      <c r="F234" s="76">
        <v>1615.162636204479</v>
      </c>
      <c r="G234" s="76">
        <v>46.847313986810931</v>
      </c>
      <c r="H234" s="77">
        <v>21.884366671834936</v>
      </c>
      <c r="I234" s="76">
        <v>-4.3991230296122463</v>
      </c>
      <c r="J234" s="77">
        <v>-2.3208084903290929</v>
      </c>
      <c r="K234" s="134">
        <v>4</v>
      </c>
      <c r="L234" s="134">
        <v>0.68120435385037759</v>
      </c>
      <c r="M234" s="134">
        <v>2.1478373276902412</v>
      </c>
      <c r="N234" s="134">
        <v>7.4048743452980874</v>
      </c>
    </row>
    <row r="235" spans="1:14" s="78" customFormat="1" x14ac:dyDescent="0.25">
      <c r="A235" s="76">
        <v>232</v>
      </c>
      <c r="B235" s="76">
        <v>56.551870727539061</v>
      </c>
      <c r="C235" s="76">
        <v>56.551870727539061</v>
      </c>
      <c r="D235" s="131"/>
      <c r="E235" s="91"/>
      <c r="F235" s="76">
        <v>1607.1255846621179</v>
      </c>
      <c r="G235" s="76">
        <v>46.93689793857272</v>
      </c>
      <c r="H235" s="77">
        <v>11.745744065835876</v>
      </c>
      <c r="I235" s="76">
        <v>-22.740357287446439</v>
      </c>
      <c r="J235" s="77">
        <v>16.020425767505099</v>
      </c>
      <c r="K235" s="134">
        <v>4</v>
      </c>
      <c r="L235" s="134">
        <v>0.36561496692326961</v>
      </c>
      <c r="M235" s="134">
        <v>1.1527839907090689</v>
      </c>
      <c r="N235" s="134">
        <v>0.96189149597377721</v>
      </c>
    </row>
    <row r="236" spans="1:14" s="78" customFormat="1" x14ac:dyDescent="0.25">
      <c r="A236" s="76">
        <v>233</v>
      </c>
      <c r="B236" s="76">
        <v>55.555884552001963</v>
      </c>
      <c r="C236" s="76">
        <v>55.555884552001963</v>
      </c>
      <c r="D236" s="131"/>
      <c r="E236" s="91"/>
      <c r="F236" s="76">
        <v>1578.821041521762</v>
      </c>
      <c r="G236" s="76">
        <v>47.015018279042543</v>
      </c>
      <c r="H236" s="77">
        <v>10.22603070041108</v>
      </c>
      <c r="I236" s="76">
        <v>-76.01083948675678</v>
      </c>
      <c r="J236" s="77">
        <v>63.801335754411902</v>
      </c>
      <c r="K236" s="134">
        <v>4</v>
      </c>
      <c r="L236" s="134">
        <v>0.31831017731451561</v>
      </c>
      <c r="M236" s="134">
        <v>1.003631989072667</v>
      </c>
      <c r="N236" s="134">
        <v>0.113135590634938</v>
      </c>
    </row>
    <row r="237" spans="1:14" s="78" customFormat="1" x14ac:dyDescent="0.25">
      <c r="A237" s="76">
        <v>234</v>
      </c>
      <c r="B237" s="76">
        <v>54.248105239868167</v>
      </c>
      <c r="C237" s="76">
        <v>54.248105239868167</v>
      </c>
      <c r="D237" s="131"/>
      <c r="E237" s="91"/>
      <c r="F237" s="76">
        <v>1541.6557706901719</v>
      </c>
      <c r="G237" s="76">
        <v>47.092679158582392</v>
      </c>
      <c r="H237" s="77">
        <v>0</v>
      </c>
      <c r="I237" s="76">
        <v>-35.190515587231012</v>
      </c>
      <c r="J237" s="77">
        <v>28.470584067289671</v>
      </c>
      <c r="K237" s="134">
        <v>4</v>
      </c>
      <c r="L237" s="134">
        <v>0</v>
      </c>
      <c r="M237" s="134">
        <v>0</v>
      </c>
      <c r="N237" s="134">
        <v>-5.9125649079495499</v>
      </c>
    </row>
    <row r="238" spans="1:14" s="78" customFormat="1" x14ac:dyDescent="0.25">
      <c r="A238" s="76">
        <v>235</v>
      </c>
      <c r="B238" s="76">
        <v>51.359251403808592</v>
      </c>
      <c r="C238" s="76">
        <v>51.359251403808592</v>
      </c>
      <c r="D238" s="131"/>
      <c r="E238" s="91"/>
      <c r="F238" s="76">
        <v>1459.5585588640779</v>
      </c>
      <c r="G238" s="76">
        <v>47.137945247907822</v>
      </c>
      <c r="H238" s="77">
        <v>0</v>
      </c>
      <c r="I238" s="76">
        <v>-34.384428044676461</v>
      </c>
      <c r="J238" s="77">
        <v>27.664496524735121</v>
      </c>
      <c r="K238" s="134">
        <v>4</v>
      </c>
      <c r="L238" s="134">
        <v>0</v>
      </c>
      <c r="M238" s="134">
        <v>0</v>
      </c>
      <c r="N238" s="134">
        <v>-5.5449094831422761</v>
      </c>
    </row>
    <row r="239" spans="1:14" s="78" customFormat="1" x14ac:dyDescent="0.25">
      <c r="A239" s="76">
        <v>236</v>
      </c>
      <c r="B239" s="76">
        <v>50.008868789672853</v>
      </c>
      <c r="C239" s="76">
        <v>50.008868789672853</v>
      </c>
      <c r="D239" s="131"/>
      <c r="E239" s="91"/>
      <c r="F239" s="76">
        <v>1421.1825613888329</v>
      </c>
      <c r="G239" s="76">
        <v>47.181762740848363</v>
      </c>
      <c r="H239" s="77">
        <v>9.5873703692541898</v>
      </c>
      <c r="I239" s="76">
        <v>-17.579967381584311</v>
      </c>
      <c r="J239" s="77">
        <v>10.86003586164297</v>
      </c>
      <c r="K239" s="134">
        <v>4</v>
      </c>
      <c r="L239" s="134">
        <v>0.29843031491139133</v>
      </c>
      <c r="M239" s="134">
        <v>0.94095078291561685</v>
      </c>
      <c r="N239" s="134">
        <v>0.41493465550744818</v>
      </c>
    </row>
    <row r="240" spans="1:14" s="78" customFormat="1" x14ac:dyDescent="0.25">
      <c r="A240" s="76">
        <v>237</v>
      </c>
      <c r="B240" s="76">
        <v>49.461663818359384</v>
      </c>
      <c r="C240" s="76">
        <v>49.461663818359384</v>
      </c>
      <c r="D240" s="131"/>
      <c r="E240" s="91"/>
      <c r="F240" s="76">
        <v>1405.6317564704741</v>
      </c>
      <c r="G240" s="76">
        <v>47.265651013483897</v>
      </c>
      <c r="H240" s="77">
        <v>12.29696011979099</v>
      </c>
      <c r="I240" s="76">
        <v>-6.4488526148415382</v>
      </c>
      <c r="J240" s="77">
        <v>-0.27107890509980148</v>
      </c>
      <c r="K240" s="134">
        <v>4</v>
      </c>
      <c r="L240" s="134">
        <v>0.38277291266129743</v>
      </c>
      <c r="M240" s="134">
        <v>1.206882993621071</v>
      </c>
      <c r="N240" s="134">
        <v>2.2064960469272248</v>
      </c>
    </row>
    <row r="241" spans="1:14" s="78" customFormat="1" x14ac:dyDescent="0.25">
      <c r="A241" s="76">
        <v>238</v>
      </c>
      <c r="B241" s="76">
        <v>48.967922210693359</v>
      </c>
      <c r="C241" s="76">
        <v>48.967922210693359</v>
      </c>
      <c r="D241" s="131"/>
      <c r="E241" s="91"/>
      <c r="F241" s="76">
        <v>1391.6003060571841</v>
      </c>
      <c r="G241" s="76">
        <v>47.355692364352038</v>
      </c>
      <c r="H241" s="77">
        <v>8.9439984869314682</v>
      </c>
      <c r="I241" s="76">
        <v>-32.323277269021659</v>
      </c>
      <c r="J241" s="77">
        <v>25.603345749080319</v>
      </c>
      <c r="K241" s="134">
        <v>4</v>
      </c>
      <c r="L241" s="134">
        <v>0.27840379397271597</v>
      </c>
      <c r="M241" s="134">
        <v>0.87780716239597367</v>
      </c>
      <c r="N241" s="134">
        <v>0.13364085320432759</v>
      </c>
    </row>
    <row r="242" spans="1:14" s="78" customFormat="1" x14ac:dyDescent="0.25">
      <c r="A242" s="76">
        <v>239</v>
      </c>
      <c r="B242" s="76">
        <v>47.847206878662107</v>
      </c>
      <c r="C242" s="76">
        <v>47.847206878662107</v>
      </c>
      <c r="D242" s="131"/>
      <c r="E242" s="91"/>
      <c r="F242" s="76">
        <v>1359.75113360614</v>
      </c>
      <c r="G242" s="76">
        <v>47.458940841991769</v>
      </c>
      <c r="H242" s="77">
        <v>4.2458708160105196</v>
      </c>
      <c r="I242" s="76">
        <v>-62.63707773313714</v>
      </c>
      <c r="J242" s="77">
        <v>55.917146213195799</v>
      </c>
      <c r="K242" s="134">
        <v>4</v>
      </c>
      <c r="L242" s="134">
        <v>0.132163097480678</v>
      </c>
      <c r="M242" s="134">
        <v>0.41671024635657772</v>
      </c>
      <c r="N242" s="134">
        <v>-2.7369020112494939</v>
      </c>
    </row>
    <row r="243" spans="1:14" s="78" customFormat="1" x14ac:dyDescent="0.25">
      <c r="A243" s="76">
        <v>240</v>
      </c>
      <c r="B243" s="76">
        <v>46.284252548217772</v>
      </c>
      <c r="C243" s="76">
        <v>46.284252548217772</v>
      </c>
      <c r="D243" s="131"/>
      <c r="E243" s="91"/>
      <c r="F243" s="76">
        <v>1315.33414333154</v>
      </c>
      <c r="G243" s="76">
        <v>47.538421419397579</v>
      </c>
      <c r="H243" s="77">
        <v>0</v>
      </c>
      <c r="I243" s="76">
        <v>-29.735992848524418</v>
      </c>
      <c r="J243" s="77">
        <v>23.016061328583081</v>
      </c>
      <c r="K243" s="134">
        <v>4</v>
      </c>
      <c r="L243" s="134">
        <v>0</v>
      </c>
      <c r="M243" s="134">
        <v>0</v>
      </c>
      <c r="N243" s="134">
        <v>-4.9197151334313576</v>
      </c>
    </row>
    <row r="244" spans="1:14" s="78" customFormat="1" x14ac:dyDescent="0.25">
      <c r="A244" s="76">
        <v>241</v>
      </c>
      <c r="B244" s="76">
        <v>43.584682083129877</v>
      </c>
      <c r="C244" s="76">
        <v>43.584682083129877</v>
      </c>
      <c r="D244" s="131"/>
      <c r="E244" s="91"/>
      <c r="F244" s="76">
        <v>1238.616101890548</v>
      </c>
      <c r="G244" s="76">
        <v>47.645652636025488</v>
      </c>
      <c r="H244" s="77">
        <v>0</v>
      </c>
      <c r="I244" s="76">
        <v>-44.850265498146896</v>
      </c>
      <c r="J244" s="77">
        <v>38.130333978205563</v>
      </c>
      <c r="K244" s="134">
        <v>4</v>
      </c>
      <c r="L244" s="134">
        <v>0</v>
      </c>
      <c r="M244" s="134">
        <v>0</v>
      </c>
      <c r="N244" s="134">
        <v>-4.5971396885270961</v>
      </c>
    </row>
    <row r="245" spans="1:14" s="78" customFormat="1" x14ac:dyDescent="0.25">
      <c r="A245" s="76">
        <v>242</v>
      </c>
      <c r="B245" s="76">
        <v>40.528971862792972</v>
      </c>
      <c r="C245" s="76">
        <v>40.528971862792972</v>
      </c>
      <c r="D245" s="131"/>
      <c r="E245" s="91"/>
      <c r="F245" s="76">
        <v>1562.652655742718</v>
      </c>
      <c r="G245" s="76">
        <v>47.762977862000852</v>
      </c>
      <c r="H245" s="77">
        <v>0</v>
      </c>
      <c r="I245" s="76">
        <v>-23.59817624594951</v>
      </c>
      <c r="J245" s="77">
        <v>16.87824472600817</v>
      </c>
      <c r="K245" s="134">
        <v>3</v>
      </c>
      <c r="L245" s="134">
        <v>0</v>
      </c>
      <c r="M245" s="134">
        <v>0</v>
      </c>
      <c r="N245" s="134">
        <v>-6.0080454809106252</v>
      </c>
    </row>
    <row r="246" spans="1:14" s="78" customFormat="1" x14ac:dyDescent="0.25">
      <c r="A246" s="76">
        <v>243</v>
      </c>
      <c r="B246" s="76">
        <v>37.940379333496097</v>
      </c>
      <c r="C246" s="76">
        <v>37.940379333496097</v>
      </c>
      <c r="D246" s="131"/>
      <c r="E246" s="91"/>
      <c r="F246" s="76">
        <v>1462.8457570077651</v>
      </c>
      <c r="G246" s="76">
        <v>47.89144917631414</v>
      </c>
      <c r="H246" s="77">
        <v>0</v>
      </c>
      <c r="I246" s="76">
        <v>-11.58248670857655</v>
      </c>
      <c r="J246" s="77">
        <v>4.8625551886352074</v>
      </c>
      <c r="K246" s="134">
        <v>3</v>
      </c>
      <c r="L246" s="134">
        <v>0</v>
      </c>
      <c r="M246" s="134">
        <v>0</v>
      </c>
      <c r="N246" s="134">
        <v>-5.5594607404196701</v>
      </c>
    </row>
    <row r="247" spans="1:14" s="78" customFormat="1" x14ac:dyDescent="0.25">
      <c r="A247" s="76">
        <v>244</v>
      </c>
      <c r="B247" s="76">
        <v>36.19873123168945</v>
      </c>
      <c r="C247" s="76">
        <v>36.19873123168945</v>
      </c>
      <c r="D247" s="131"/>
      <c r="E247" s="91"/>
      <c r="F247" s="76">
        <v>1395.694015757799</v>
      </c>
      <c r="G247" s="76">
        <v>47.967305403061118</v>
      </c>
      <c r="H247" s="77">
        <v>0</v>
      </c>
      <c r="I247" s="76">
        <v>-25.486606012322731</v>
      </c>
      <c r="J247" s="77">
        <v>18.766674492381391</v>
      </c>
      <c r="K247" s="134">
        <v>3</v>
      </c>
      <c r="L247" s="134">
        <v>0</v>
      </c>
      <c r="M247" s="134">
        <v>0</v>
      </c>
      <c r="N247" s="134">
        <v>-5.2649225674893882</v>
      </c>
    </row>
    <row r="248" spans="1:14" s="78" customFormat="1" x14ac:dyDescent="0.25">
      <c r="A248" s="76">
        <v>245</v>
      </c>
      <c r="B248" s="76">
        <v>33.565273666381827</v>
      </c>
      <c r="C248" s="76">
        <v>33.565273666381827</v>
      </c>
      <c r="D248" s="131"/>
      <c r="E248" s="91"/>
      <c r="F248" s="76">
        <v>1294.1572811930721</v>
      </c>
      <c r="G248" s="76">
        <v>48.092007905636969</v>
      </c>
      <c r="H248" s="77">
        <v>0</v>
      </c>
      <c r="I248" s="76">
        <v>-26.77724735921224</v>
      </c>
      <c r="J248" s="77">
        <v>20.057315839270899</v>
      </c>
      <c r="K248" s="134">
        <v>3</v>
      </c>
      <c r="L248" s="134">
        <v>0</v>
      </c>
      <c r="M248" s="134">
        <v>0</v>
      </c>
      <c r="N248" s="134">
        <v>-4.8300085587289434</v>
      </c>
    </row>
    <row r="249" spans="1:14" s="78" customFormat="1" x14ac:dyDescent="0.25">
      <c r="A249" s="76">
        <v>246</v>
      </c>
      <c r="B249" s="76">
        <v>30.348660087585451</v>
      </c>
      <c r="C249" s="76">
        <v>30.348660087585451</v>
      </c>
      <c r="D249" s="131"/>
      <c r="E249" s="91"/>
      <c r="F249" s="76">
        <v>1170.1361298936799</v>
      </c>
      <c r="G249" s="76">
        <v>48.199239122264878</v>
      </c>
      <c r="H249" s="77">
        <v>0</v>
      </c>
      <c r="I249" s="76">
        <v>-15.971303303914951</v>
      </c>
      <c r="J249" s="77">
        <v>9.2513717839736067</v>
      </c>
      <c r="K249" s="134">
        <v>3</v>
      </c>
      <c r="L249" s="134">
        <v>0</v>
      </c>
      <c r="M249" s="134">
        <v>0</v>
      </c>
      <c r="N249" s="134">
        <v>-4.3146389739229711</v>
      </c>
    </row>
    <row r="250" spans="1:14" s="78" customFormat="1" x14ac:dyDescent="0.25">
      <c r="A250" s="76">
        <v>247</v>
      </c>
      <c r="B250" s="76">
        <v>27.116350173950199</v>
      </c>
      <c r="C250" s="76">
        <v>27.116350173950199</v>
      </c>
      <c r="D250" s="131"/>
      <c r="E250" s="91"/>
      <c r="F250" s="76">
        <v>1670.687390025786</v>
      </c>
      <c r="G250" s="76">
        <v>48.265566355904532</v>
      </c>
      <c r="H250" s="77">
        <v>0</v>
      </c>
      <c r="I250" s="76">
        <v>-7.9256083284752723</v>
      </c>
      <c r="J250" s="77">
        <v>1.2056768085339331</v>
      </c>
      <c r="K250" s="134">
        <v>2</v>
      </c>
      <c r="L250" s="134">
        <v>0</v>
      </c>
      <c r="M250" s="134">
        <v>0</v>
      </c>
      <c r="N250" s="134">
        <v>-6.5090912667374532</v>
      </c>
    </row>
    <row r="251" spans="1:14" s="78" customFormat="1" x14ac:dyDescent="0.25">
      <c r="A251" s="76">
        <v>248</v>
      </c>
      <c r="B251" s="76">
        <v>24.044495201110841</v>
      </c>
      <c r="C251" s="76">
        <v>24.044495201110841</v>
      </c>
      <c r="D251" s="131"/>
      <c r="E251" s="91"/>
      <c r="F251" s="76">
        <v>1481.4248478994141</v>
      </c>
      <c r="G251" s="76">
        <v>48.391250655865143</v>
      </c>
      <c r="H251" s="77">
        <v>0</v>
      </c>
      <c r="I251" s="76">
        <v>-16.878483123956389</v>
      </c>
      <c r="J251" s="77">
        <v>10.158551604015051</v>
      </c>
      <c r="K251" s="134">
        <v>2</v>
      </c>
      <c r="L251" s="134">
        <v>0</v>
      </c>
      <c r="M251" s="134">
        <v>0</v>
      </c>
      <c r="N251" s="134">
        <v>-5.6419664224522847</v>
      </c>
    </row>
    <row r="252" spans="1:14" s="78" customFormat="1" x14ac:dyDescent="0.25">
      <c r="A252" s="76">
        <v>249</v>
      </c>
      <c r="B252" s="76">
        <v>21.755221366882321</v>
      </c>
      <c r="C252" s="76">
        <v>21.755221366882321</v>
      </c>
      <c r="D252" s="131"/>
      <c r="E252" s="91"/>
      <c r="F252" s="76">
        <v>1340.3785454794149</v>
      </c>
      <c r="G252" s="76">
        <v>48.467106882612107</v>
      </c>
      <c r="H252" s="77">
        <v>6.2751070772820565</v>
      </c>
      <c r="I252" s="76">
        <v>-47.180803177585403</v>
      </c>
      <c r="J252" s="77">
        <v>40.460871657644063</v>
      </c>
      <c r="K252" s="134">
        <v>2</v>
      </c>
      <c r="L252" s="134">
        <v>0.1953280314674713</v>
      </c>
      <c r="M252" s="134">
        <v>0.61586928321693712</v>
      </c>
      <c r="N252" s="134">
        <v>-1.3402340487742339</v>
      </c>
    </row>
    <row r="253" spans="1:14" s="78" customFormat="1" x14ac:dyDescent="0.25">
      <c r="A253" s="76">
        <v>250</v>
      </c>
      <c r="B253" s="76">
        <v>21.1845251083374</v>
      </c>
      <c r="C253" s="76">
        <v>21.1845251083374</v>
      </c>
      <c r="D253" s="131"/>
      <c r="E253" s="91"/>
      <c r="F253" s="76">
        <v>1305.2169165518669</v>
      </c>
      <c r="G253" s="76">
        <v>48.585511710924372</v>
      </c>
      <c r="H253" s="77">
        <v>8.1632126521814765</v>
      </c>
      <c r="I253" s="76">
        <v>-31.718414037498022</v>
      </c>
      <c r="J253" s="77">
        <v>24.998482517556681</v>
      </c>
      <c r="K253" s="134">
        <v>2</v>
      </c>
      <c r="L253" s="134">
        <v>0.25409992820259453</v>
      </c>
      <c r="M253" s="134">
        <v>0.80117707362278057</v>
      </c>
      <c r="N253" s="134">
        <v>1.364277633840868E-2</v>
      </c>
    </row>
    <row r="254" spans="1:14" s="78" customFormat="1" x14ac:dyDescent="0.25">
      <c r="A254" s="76">
        <v>251</v>
      </c>
      <c r="B254" s="76">
        <v>20.129869651794429</v>
      </c>
      <c r="C254" s="76">
        <v>20.129869651794429</v>
      </c>
      <c r="D254" s="131"/>
      <c r="E254" s="91"/>
      <c r="F254" s="76">
        <v>1240.2376859118631</v>
      </c>
      <c r="G254" s="76">
        <v>48.69585905472762</v>
      </c>
      <c r="H254" s="77">
        <v>6.4846108388484867</v>
      </c>
      <c r="I254" s="76">
        <v>-9.7902249312443868</v>
      </c>
      <c r="J254" s="77">
        <v>3.0702934113030471</v>
      </c>
      <c r="K254" s="134">
        <v>2</v>
      </c>
      <c r="L254" s="134">
        <v>0.20184934765025839</v>
      </c>
      <c r="M254" s="134">
        <v>0.63643099314126483</v>
      </c>
      <c r="N254" s="134">
        <v>-0.77823853368761509</v>
      </c>
    </row>
    <row r="255" spans="1:14" s="78" customFormat="1" x14ac:dyDescent="0.25">
      <c r="A255" s="76">
        <v>252</v>
      </c>
      <c r="B255" s="76">
        <v>19.528892898559569</v>
      </c>
      <c r="C255" s="76">
        <v>19.528892898559569</v>
      </c>
      <c r="D255" s="131"/>
      <c r="E255" s="91"/>
      <c r="F255" s="76">
        <v>1203.2104209264489</v>
      </c>
      <c r="G255" s="76">
        <v>48.806206398530868</v>
      </c>
      <c r="H255" s="77">
        <v>7.1232376096909942</v>
      </c>
      <c r="I255" s="76">
        <v>-55.23462255336495</v>
      </c>
      <c r="J255" s="77">
        <v>48.51469103342361</v>
      </c>
      <c r="K255" s="134">
        <v>2</v>
      </c>
      <c r="L255" s="134">
        <v>0.22172816540664389</v>
      </c>
      <c r="M255" s="134">
        <v>0.69910890552714833</v>
      </c>
      <c r="N255" s="134">
        <v>-0.22224030384358159</v>
      </c>
    </row>
    <row r="256" spans="1:14" s="78" customFormat="1" x14ac:dyDescent="0.25">
      <c r="A256" s="76">
        <v>253</v>
      </c>
      <c r="B256" s="76">
        <v>18.180965232849118</v>
      </c>
      <c r="C256" s="76">
        <v>18.180965232849118</v>
      </c>
      <c r="D256" s="131"/>
      <c r="E256" s="91"/>
      <c r="F256" s="76">
        <v>1120.1621589249969</v>
      </c>
      <c r="G256" s="76">
        <v>48.888104786063082</v>
      </c>
      <c r="H256" s="77">
        <v>5.4298236539016163</v>
      </c>
      <c r="I256" s="76">
        <v>-38.044588445727733</v>
      </c>
      <c r="J256" s="77">
        <v>31.324656925786389</v>
      </c>
      <c r="K256" s="134">
        <v>2</v>
      </c>
      <c r="L256" s="134">
        <v>0.16901652074939449</v>
      </c>
      <c r="M256" s="134">
        <v>0.53290908992284092</v>
      </c>
      <c r="N256" s="134">
        <v>-0.94979274767416044</v>
      </c>
    </row>
    <row r="257" spans="1:14" s="78" customFormat="1" x14ac:dyDescent="0.25">
      <c r="A257" s="76">
        <v>254</v>
      </c>
      <c r="B257" s="76">
        <v>17.685577201843259</v>
      </c>
      <c r="C257" s="76">
        <v>17.685577201843259</v>
      </c>
      <c r="D257" s="131"/>
      <c r="E257" s="91"/>
      <c r="F257" s="76">
        <v>1089.640406135188</v>
      </c>
      <c r="G257" s="76">
        <v>48.963286948295099</v>
      </c>
      <c r="H257" s="77">
        <v>9.5517321226677243</v>
      </c>
      <c r="I257" s="76">
        <v>-0.20619663731751409</v>
      </c>
      <c r="J257" s="77">
        <v>-6.5137348826238259</v>
      </c>
      <c r="K257" s="134">
        <v>2</v>
      </c>
      <c r="L257" s="134">
        <v>0.297320987458496</v>
      </c>
      <c r="M257" s="134">
        <v>0.93745307345663786</v>
      </c>
      <c r="N257" s="134">
        <v>1.7297432940121971</v>
      </c>
    </row>
    <row r="258" spans="1:14" s="78" customFormat="1" x14ac:dyDescent="0.25">
      <c r="A258" s="76">
        <v>255</v>
      </c>
      <c r="B258" s="76">
        <v>17.732223129272459</v>
      </c>
      <c r="C258" s="76">
        <v>17.732223129272459</v>
      </c>
      <c r="D258" s="131"/>
      <c r="E258" s="91"/>
      <c r="F258" s="76">
        <v>1092.514346110594</v>
      </c>
      <c r="G258" s="76">
        <v>49.021244048879737</v>
      </c>
      <c r="H258" s="77">
        <v>8.6385860798977507</v>
      </c>
      <c r="I258" s="76">
        <v>-0.30579449459739649</v>
      </c>
      <c r="J258" s="77">
        <v>-6.4141370253439431</v>
      </c>
      <c r="K258" s="134">
        <v>2</v>
      </c>
      <c r="L258" s="134">
        <v>0.26889708699274889</v>
      </c>
      <c r="M258" s="134">
        <v>0.8478325152881373</v>
      </c>
      <c r="N258" s="134">
        <v>1.1558810231740191</v>
      </c>
    </row>
    <row r="259" spans="1:14" s="78" customFormat="1" x14ac:dyDescent="0.25">
      <c r="A259" s="76">
        <v>256</v>
      </c>
      <c r="B259" s="76">
        <v>17.006916046142582</v>
      </c>
      <c r="C259" s="76">
        <v>17.006916046142582</v>
      </c>
      <c r="D259" s="131"/>
      <c r="E259" s="91"/>
      <c r="F259" s="76">
        <v>1047.826864576092</v>
      </c>
      <c r="G259" s="76">
        <v>49.105218420288431</v>
      </c>
      <c r="H259" s="77">
        <v>5.115991490911167</v>
      </c>
      <c r="I259" s="76">
        <v>-43.922612010925349</v>
      </c>
      <c r="J259" s="77">
        <v>37.202680490984008</v>
      </c>
      <c r="K259" s="134">
        <v>2</v>
      </c>
      <c r="L259" s="134">
        <v>0.15924772830439701</v>
      </c>
      <c r="M259" s="134">
        <v>0.50210808734376389</v>
      </c>
      <c r="N259" s="134">
        <v>-0.85633065986061085</v>
      </c>
    </row>
    <row r="260" spans="1:14" s="78" customFormat="1" x14ac:dyDescent="0.25">
      <c r="A260" s="76">
        <v>257</v>
      </c>
      <c r="B260" s="76">
        <v>15.64498720169067</v>
      </c>
      <c r="C260" s="76">
        <v>15.64498720169067</v>
      </c>
      <c r="D260" s="131"/>
      <c r="E260" s="91"/>
      <c r="F260" s="76">
        <v>963.9159646230429</v>
      </c>
      <c r="G260" s="76">
        <v>49.180400582520448</v>
      </c>
      <c r="H260" s="77">
        <v>4.4642088330286009</v>
      </c>
      <c r="I260" s="76">
        <v>-43.922612010925349</v>
      </c>
      <c r="J260" s="77">
        <v>37.202680490984008</v>
      </c>
      <c r="K260" s="134">
        <v>2</v>
      </c>
      <c r="L260" s="134">
        <v>0.1389594014374744</v>
      </c>
      <c r="M260" s="134">
        <v>0.43813899273235679</v>
      </c>
      <c r="N260" s="134">
        <v>-0.93233166324893035</v>
      </c>
    </row>
    <row r="261" spans="1:14" s="78" customFormat="1" x14ac:dyDescent="0.25">
      <c r="A261" s="76">
        <v>258</v>
      </c>
      <c r="B261" s="76">
        <v>15.051131343841551</v>
      </c>
      <c r="C261" s="76">
        <v>15.051131343841551</v>
      </c>
      <c r="D261" s="131"/>
      <c r="E261" s="91"/>
      <c r="F261" s="76">
        <v>927.32743088465668</v>
      </c>
      <c r="G261" s="76">
        <v>49.239656752720023</v>
      </c>
      <c r="H261" s="77">
        <v>10.400782454418955</v>
      </c>
      <c r="I261" s="76">
        <v>-16.68118340304439</v>
      </c>
      <c r="J261" s="77">
        <v>9.9612518831030457</v>
      </c>
      <c r="K261" s="134">
        <v>2</v>
      </c>
      <c r="L261" s="134">
        <v>0.3237497523983292</v>
      </c>
      <c r="M261" s="134">
        <v>1.0207829693119319</v>
      </c>
      <c r="N261" s="134">
        <v>2.8102145428797409</v>
      </c>
    </row>
    <row r="262" spans="1:14" s="78" customFormat="1" x14ac:dyDescent="0.25">
      <c r="A262" s="76">
        <v>259</v>
      </c>
      <c r="B262" s="76">
        <v>16.537281227111819</v>
      </c>
      <c r="C262" s="76">
        <v>16.537281227111819</v>
      </c>
      <c r="D262" s="131"/>
      <c r="E262" s="91"/>
      <c r="F262" s="76">
        <v>1018.8918137658439</v>
      </c>
      <c r="G262" s="76">
        <v>49.30463963211254</v>
      </c>
      <c r="H262" s="77">
        <v>18.598277913394227</v>
      </c>
      <c r="I262" s="76">
        <v>-14.904360008131659</v>
      </c>
      <c r="J262" s="77">
        <v>8.1844284881903206</v>
      </c>
      <c r="K262" s="134">
        <v>2</v>
      </c>
      <c r="L262" s="134">
        <v>0.57891681668031503</v>
      </c>
      <c r="M262" s="134">
        <v>1.8253247229930329</v>
      </c>
      <c r="N262" s="134">
        <v>7.4181040379296617</v>
      </c>
    </row>
    <row r="263" spans="1:14" s="78" customFormat="1" x14ac:dyDescent="0.25">
      <c r="A263" s="76">
        <v>260</v>
      </c>
      <c r="B263" s="76">
        <v>18.81292991638184</v>
      </c>
      <c r="C263" s="76">
        <v>18.81292991638184</v>
      </c>
      <c r="D263" s="131"/>
      <c r="E263" s="91"/>
      <c r="F263" s="76">
        <v>1159.0986463558911</v>
      </c>
      <c r="G263" s="76">
        <v>49.325600868348928</v>
      </c>
      <c r="H263" s="77">
        <v>21.648119534288647</v>
      </c>
      <c r="I263" s="76">
        <v>-24.984775464703709</v>
      </c>
      <c r="J263" s="77">
        <v>18.264843944762369</v>
      </c>
      <c r="K263" s="134">
        <v>2</v>
      </c>
      <c r="L263" s="134">
        <v>0.67385058478342341</v>
      </c>
      <c r="M263" s="134">
        <v>2.124650893822134</v>
      </c>
      <c r="N263" s="134">
        <v>8.8558200005979355</v>
      </c>
    </row>
    <row r="264" spans="1:14" s="78" customFormat="1" x14ac:dyDescent="0.25">
      <c r="A264" s="76">
        <v>261</v>
      </c>
      <c r="B264" s="76">
        <v>21.094497871398929</v>
      </c>
      <c r="C264" s="76">
        <v>21.094497871398929</v>
      </c>
      <c r="D264" s="131"/>
      <c r="E264" s="91"/>
      <c r="F264" s="76">
        <v>1299.670175617076</v>
      </c>
      <c r="G264" s="76">
        <v>49.379962781727649</v>
      </c>
      <c r="H264" s="77">
        <v>25.908826772842943</v>
      </c>
      <c r="I264" s="76">
        <v>-10.06573624003398</v>
      </c>
      <c r="J264" s="77">
        <v>3.34580472009264</v>
      </c>
      <c r="K264" s="134">
        <v>2</v>
      </c>
      <c r="L264" s="134">
        <v>0.80647550214602615</v>
      </c>
      <c r="M264" s="134">
        <v>2.542817258266421</v>
      </c>
      <c r="N264" s="134">
        <v>11.02896697480611</v>
      </c>
    </row>
    <row r="265" spans="1:14" s="78" customFormat="1" x14ac:dyDescent="0.25">
      <c r="A265" s="76">
        <v>262</v>
      </c>
      <c r="B265" s="76">
        <v>24.15061721801758</v>
      </c>
      <c r="C265" s="76">
        <v>24.15061721801758</v>
      </c>
      <c r="D265" s="131"/>
      <c r="E265" s="91"/>
      <c r="F265" s="76">
        <v>1487.9632173448899</v>
      </c>
      <c r="G265" s="76">
        <v>49.472287970484118</v>
      </c>
      <c r="H265" s="77">
        <v>33.162393208397134</v>
      </c>
      <c r="I265" s="76">
        <v>-13.8741657257202</v>
      </c>
      <c r="J265" s="77">
        <v>7.1542342057788639</v>
      </c>
      <c r="K265" s="134">
        <v>2</v>
      </c>
      <c r="L265" s="134">
        <v>1.0322604705180709</v>
      </c>
      <c r="M265" s="134">
        <v>3.254717263543478</v>
      </c>
      <c r="N265" s="134">
        <v>14.886861148837831</v>
      </c>
    </row>
    <row r="266" spans="1:14" s="78" customFormat="1" x14ac:dyDescent="0.25">
      <c r="A266" s="76">
        <v>263</v>
      </c>
      <c r="B266" s="76">
        <v>27.580531501770022</v>
      </c>
      <c r="C266" s="76">
        <v>27.580531501770022</v>
      </c>
      <c r="D266" s="131"/>
      <c r="E266" s="91"/>
      <c r="F266" s="76">
        <v>1699.286441376694</v>
      </c>
      <c r="G266" s="76">
        <v>49.552089580018389</v>
      </c>
      <c r="H266" s="77">
        <v>43.221296070865378</v>
      </c>
      <c r="I266" s="76">
        <v>-14.277203904886679</v>
      </c>
      <c r="J266" s="77">
        <v>7.5572723849453434</v>
      </c>
      <c r="K266" s="134">
        <v>2</v>
      </c>
      <c r="L266" s="134">
        <v>1.3453683857537491</v>
      </c>
      <c r="M266" s="134">
        <v>4.2419465202815694</v>
      </c>
      <c r="N266" s="134">
        <v>20.36739313401965</v>
      </c>
    </row>
    <row r="267" spans="1:14" s="78" customFormat="1" x14ac:dyDescent="0.25">
      <c r="A267" s="76">
        <v>264</v>
      </c>
      <c r="B267" s="76">
        <v>31.51139850616455</v>
      </c>
      <c r="C267" s="76">
        <v>31.51139850616455</v>
      </c>
      <c r="D267" s="131"/>
      <c r="E267" s="91"/>
      <c r="F267" s="76">
        <v>1214.9671777642709</v>
      </c>
      <c r="G267" s="76">
        <v>49.65448086109857</v>
      </c>
      <c r="H267" s="77">
        <v>37.215376154011267</v>
      </c>
      <c r="I267" s="76">
        <v>-31.333246309683759</v>
      </c>
      <c r="J267" s="77">
        <v>24.613314789742411</v>
      </c>
      <c r="K267" s="134">
        <v>3</v>
      </c>
      <c r="L267" s="134">
        <v>1.158419462004306</v>
      </c>
      <c r="M267" s="134">
        <v>3.652496563699577</v>
      </c>
      <c r="N267" s="134">
        <v>17.88628218282777</v>
      </c>
    </row>
    <row r="268" spans="1:14" s="78" customFormat="1" x14ac:dyDescent="0.25">
      <c r="A268" s="76">
        <v>265</v>
      </c>
      <c r="B268" s="76">
        <v>33.666714096069327</v>
      </c>
      <c r="C268" s="76">
        <v>33.666714096069327</v>
      </c>
      <c r="D268" s="131"/>
      <c r="E268" s="91"/>
      <c r="F268" s="76">
        <v>1298.0684624928961</v>
      </c>
      <c r="G268" s="76">
        <v>49.790769700252731</v>
      </c>
      <c r="H268" s="77">
        <v>34.624952290980829</v>
      </c>
      <c r="I268" s="76">
        <v>-6.0220322271747504</v>
      </c>
      <c r="J268" s="77">
        <v>-0.69789929276659013</v>
      </c>
      <c r="K268" s="134">
        <v>3</v>
      </c>
      <c r="L268" s="134">
        <v>1.07778619350377</v>
      </c>
      <c r="M268" s="134">
        <v>3.3982598681173881</v>
      </c>
      <c r="N268" s="134">
        <v>16.237782140770189</v>
      </c>
    </row>
    <row r="269" spans="1:14" s="78" customFormat="1" x14ac:dyDescent="0.25">
      <c r="A269" s="76">
        <v>266</v>
      </c>
      <c r="B269" s="76">
        <v>36.822694015502933</v>
      </c>
      <c r="C269" s="76">
        <v>36.822694015502933</v>
      </c>
      <c r="D269" s="131"/>
      <c r="E269" s="91"/>
      <c r="F269" s="76">
        <v>1419.751796066455</v>
      </c>
      <c r="G269" s="76">
        <v>49.928728553692999</v>
      </c>
      <c r="H269" s="77">
        <v>42.864912208002096</v>
      </c>
      <c r="I269" s="76">
        <v>-8.6567293002497721</v>
      </c>
      <c r="J269" s="77">
        <v>1.936797780308432</v>
      </c>
      <c r="K269" s="134">
        <v>3</v>
      </c>
      <c r="L269" s="134">
        <v>1.3342750677398021</v>
      </c>
      <c r="M269" s="134">
        <v>4.2069692885835961</v>
      </c>
      <c r="N269" s="134">
        <v>20.858415137280151</v>
      </c>
    </row>
    <row r="270" spans="1:14" s="78" customFormat="1" x14ac:dyDescent="0.25">
      <c r="A270" s="76">
        <v>267</v>
      </c>
      <c r="B270" s="76">
        <v>39.388475799560553</v>
      </c>
      <c r="C270" s="76">
        <v>39.388475799560553</v>
      </c>
      <c r="D270" s="131"/>
      <c r="E270" s="91"/>
      <c r="F270" s="76">
        <v>1518.679193792887</v>
      </c>
      <c r="G270" s="76">
        <v>50.081724283338147</v>
      </c>
      <c r="H270" s="77">
        <v>42.230014668085289</v>
      </c>
      <c r="I270" s="76">
        <v>-9.431170654510785</v>
      </c>
      <c r="J270" s="77">
        <v>2.7112391345694449</v>
      </c>
      <c r="K270" s="134">
        <v>3</v>
      </c>
      <c r="L270" s="134">
        <v>1.314512331402687</v>
      </c>
      <c r="M270" s="134">
        <v>4.1446573809126734</v>
      </c>
      <c r="N270" s="134">
        <v>20.276934332656829</v>
      </c>
    </row>
    <row r="271" spans="1:14" s="78" customFormat="1" x14ac:dyDescent="0.25">
      <c r="A271" s="76">
        <v>268</v>
      </c>
      <c r="B271" s="76">
        <v>41.909218597412107</v>
      </c>
      <c r="C271" s="76">
        <v>41.909218597412107</v>
      </c>
      <c r="D271" s="131"/>
      <c r="E271" s="91"/>
      <c r="F271" s="76">
        <v>1615.8700487902049</v>
      </c>
      <c r="G271" s="76">
        <v>50.151820474867819</v>
      </c>
      <c r="H271" s="77">
        <v>34.568143941098803</v>
      </c>
      <c r="I271" s="76">
        <v>-9.8301805517838741</v>
      </c>
      <c r="J271" s="77">
        <v>3.110249031842534</v>
      </c>
      <c r="K271" s="134">
        <v>3</v>
      </c>
      <c r="L271" s="134">
        <v>1.0760178948888279</v>
      </c>
      <c r="M271" s="134">
        <v>3.392684422584475</v>
      </c>
      <c r="N271" s="134">
        <v>15.348837421142379</v>
      </c>
    </row>
    <row r="272" spans="1:14" s="78" customFormat="1" x14ac:dyDescent="0.25">
      <c r="A272" s="76">
        <v>269</v>
      </c>
      <c r="B272" s="76">
        <v>42.892303466796882</v>
      </c>
      <c r="C272" s="76">
        <v>42.892303466796882</v>
      </c>
      <c r="D272" s="131"/>
      <c r="E272" s="91"/>
      <c r="F272" s="76">
        <v>1653.7742963286159</v>
      </c>
      <c r="G272" s="76">
        <v>50.224794648448629</v>
      </c>
      <c r="H272" s="77">
        <v>30.611226420252819</v>
      </c>
      <c r="I272" s="76">
        <v>-9.9886287875769941</v>
      </c>
      <c r="J272" s="77">
        <v>3.268697267635654</v>
      </c>
      <c r="K272" s="134">
        <v>3</v>
      </c>
      <c r="L272" s="134">
        <v>0.95284917433836391</v>
      </c>
      <c r="M272" s="134">
        <v>3.0043334466888609</v>
      </c>
      <c r="N272" s="134">
        <v>12.76339222630792</v>
      </c>
    </row>
    <row r="273" spans="1:14" s="78" customFormat="1" x14ac:dyDescent="0.25">
      <c r="A273" s="76">
        <v>270</v>
      </c>
      <c r="B273" s="76">
        <v>44.692741012573237</v>
      </c>
      <c r="C273" s="76">
        <v>44.692741012573237</v>
      </c>
      <c r="D273" s="131"/>
      <c r="E273" s="91"/>
      <c r="F273" s="76">
        <v>1723.192748934101</v>
      </c>
      <c r="G273" s="76">
        <v>50.328927650740809</v>
      </c>
      <c r="H273" s="77">
        <v>39.34585847954677</v>
      </c>
      <c r="I273" s="76">
        <v>-12.70345640503337</v>
      </c>
      <c r="J273" s="77">
        <v>5.9835248850920344</v>
      </c>
      <c r="K273" s="134">
        <v>3</v>
      </c>
      <c r="L273" s="134">
        <v>1.2247359269821969</v>
      </c>
      <c r="M273" s="134">
        <v>3.861592377774866</v>
      </c>
      <c r="N273" s="134">
        <v>17.92034145872525</v>
      </c>
    </row>
    <row r="274" spans="1:14" s="78" customFormat="1" x14ac:dyDescent="0.25">
      <c r="A274" s="76">
        <v>271</v>
      </c>
      <c r="B274" s="76">
        <v>45.964542388916023</v>
      </c>
      <c r="C274" s="76">
        <v>45.964542388916023</v>
      </c>
      <c r="D274" s="131"/>
      <c r="E274" s="91"/>
      <c r="F274" s="76">
        <v>1306.2484248560941</v>
      </c>
      <c r="G274" s="76">
        <v>50.42568729498457</v>
      </c>
      <c r="H274" s="77">
        <v>22.959112629550322</v>
      </c>
      <c r="I274" s="76">
        <v>-12.18802702279177</v>
      </c>
      <c r="J274" s="77">
        <v>5.4680955028504306</v>
      </c>
      <c r="K274" s="134">
        <v>4</v>
      </c>
      <c r="L274" s="134">
        <v>0.7146584462925889</v>
      </c>
      <c r="M274" s="134">
        <v>2.2533180811605331</v>
      </c>
      <c r="N274" s="134">
        <v>9.2272794610537918</v>
      </c>
    </row>
    <row r="275" spans="1:14" s="78" customFormat="1" x14ac:dyDescent="0.25">
      <c r="A275" s="76">
        <v>272</v>
      </c>
      <c r="B275" s="76">
        <v>46.031270217895511</v>
      </c>
      <c r="C275" s="76">
        <v>46.031270217895511</v>
      </c>
      <c r="D275" s="131"/>
      <c r="E275" s="91"/>
      <c r="F275" s="76">
        <v>1308.144737034316</v>
      </c>
      <c r="G275" s="76">
        <v>50.558352229700319</v>
      </c>
      <c r="H275" s="77">
        <v>12.444693038146539</v>
      </c>
      <c r="I275" s="76">
        <v>-13.64876611053635</v>
      </c>
      <c r="J275" s="77">
        <v>6.9288345905950086</v>
      </c>
      <c r="K275" s="134">
        <v>4</v>
      </c>
      <c r="L275" s="134">
        <v>0.38737146050597149</v>
      </c>
      <c r="M275" s="134">
        <v>1.221382214975328</v>
      </c>
      <c r="N275" s="134">
        <v>2.718108060991435</v>
      </c>
    </row>
    <row r="276" spans="1:14" s="78" customFormat="1" x14ac:dyDescent="0.25">
      <c r="A276" s="76">
        <v>273</v>
      </c>
      <c r="B276" s="76">
        <v>45.516894531250003</v>
      </c>
      <c r="C276" s="76">
        <v>45.516894531250003</v>
      </c>
      <c r="D276" s="131"/>
      <c r="E276" s="91"/>
      <c r="F276" s="76">
        <v>1293.5268947684269</v>
      </c>
      <c r="G276" s="76">
        <v>50.682911677992031</v>
      </c>
      <c r="H276" s="77">
        <v>8.278146620816079</v>
      </c>
      <c r="I276" s="76">
        <v>-39.671528829185831</v>
      </c>
      <c r="J276" s="77">
        <v>32.951597309244491</v>
      </c>
      <c r="K276" s="134">
        <v>4</v>
      </c>
      <c r="L276" s="134">
        <v>0.25767752864281918</v>
      </c>
      <c r="M276" s="134">
        <v>0.81245724781080886</v>
      </c>
      <c r="N276" s="134">
        <v>0.15123398908567709</v>
      </c>
    </row>
    <row r="277" spans="1:14" s="78" customFormat="1" x14ac:dyDescent="0.25">
      <c r="A277" s="76">
        <v>274</v>
      </c>
      <c r="B277" s="76">
        <v>44.45483474731445</v>
      </c>
      <c r="C277" s="76">
        <v>44.45483474731445</v>
      </c>
      <c r="D277" s="131"/>
      <c r="E277" s="91"/>
      <c r="F277" s="76">
        <v>1263.344631489693</v>
      </c>
      <c r="G277" s="76">
        <v>50.807471126283737</v>
      </c>
      <c r="H277" s="77">
        <v>3.2852415017992609</v>
      </c>
      <c r="I277" s="76">
        <v>-67.317491356918268</v>
      </c>
      <c r="J277" s="77">
        <v>60.597559836976927</v>
      </c>
      <c r="K277" s="134">
        <v>4</v>
      </c>
      <c r="L277" s="134">
        <v>0.1022611642381135</v>
      </c>
      <c r="M277" s="134">
        <v>0.32242945084277169</v>
      </c>
      <c r="N277" s="134">
        <v>-2.898055509416094</v>
      </c>
    </row>
    <row r="278" spans="1:14" s="78" customFormat="1" x14ac:dyDescent="0.25">
      <c r="A278" s="76">
        <v>275</v>
      </c>
      <c r="B278" s="76">
        <v>42.537970352172849</v>
      </c>
      <c r="C278" s="76">
        <v>42.537970352172849</v>
      </c>
      <c r="D278" s="131"/>
      <c r="E278" s="91"/>
      <c r="F278" s="76">
        <v>1208.870008950641</v>
      </c>
      <c r="G278" s="76">
        <v>50.923415277197478</v>
      </c>
      <c r="H278" s="77">
        <v>0</v>
      </c>
      <c r="I278" s="76">
        <v>-36.51707879538975</v>
      </c>
      <c r="J278" s="77">
        <v>29.79714727544841</v>
      </c>
      <c r="K278" s="134">
        <v>4</v>
      </c>
      <c r="L278" s="134">
        <v>0</v>
      </c>
      <c r="M278" s="134">
        <v>0</v>
      </c>
      <c r="N278" s="134">
        <v>-4.4738160838483623</v>
      </c>
    </row>
    <row r="279" spans="1:14" s="78" customFormat="1" x14ac:dyDescent="0.25">
      <c r="A279" s="76">
        <v>276</v>
      </c>
      <c r="B279" s="76">
        <v>39.021421051025392</v>
      </c>
      <c r="C279" s="76">
        <v>39.021421051025392</v>
      </c>
      <c r="D279" s="131"/>
      <c r="E279" s="91"/>
      <c r="F279" s="76">
        <v>1504.526871361832</v>
      </c>
      <c r="G279" s="76">
        <v>51.059545378782857</v>
      </c>
      <c r="H279" s="77">
        <v>0</v>
      </c>
      <c r="I279" s="76">
        <v>-38.331962563336091</v>
      </c>
      <c r="J279" s="77">
        <v>31.612031043394751</v>
      </c>
      <c r="K279" s="134">
        <v>3</v>
      </c>
      <c r="L279" s="134">
        <v>0</v>
      </c>
      <c r="M279" s="134">
        <v>0</v>
      </c>
      <c r="N279" s="134">
        <v>-5.7451863640759884</v>
      </c>
    </row>
    <row r="280" spans="1:14" s="78" customFormat="1" x14ac:dyDescent="0.25">
      <c r="A280" s="76">
        <v>277</v>
      </c>
      <c r="B280" s="76">
        <v>35.841101074218749</v>
      </c>
      <c r="C280" s="76">
        <v>35.841101074218749</v>
      </c>
      <c r="D280" s="131"/>
      <c r="E280" s="91"/>
      <c r="F280" s="76">
        <v>1381.905071956382</v>
      </c>
      <c r="G280" s="76">
        <v>51.173296348209583</v>
      </c>
      <c r="H280" s="77">
        <v>0</v>
      </c>
      <c r="I280" s="76">
        <v>-35.533339344307031</v>
      </c>
      <c r="J280" s="77">
        <v>28.81340782436569</v>
      </c>
      <c r="K280" s="134">
        <v>3</v>
      </c>
      <c r="L280" s="134">
        <v>0</v>
      </c>
      <c r="M280" s="134">
        <v>0</v>
      </c>
      <c r="N280" s="134">
        <v>-5.2051368796324482</v>
      </c>
    </row>
    <row r="281" spans="1:14" s="78" customFormat="1" x14ac:dyDescent="0.25">
      <c r="A281" s="76">
        <v>278</v>
      </c>
      <c r="B281" s="76">
        <v>33.141448783874509</v>
      </c>
      <c r="C281" s="76">
        <v>33.141448783874509</v>
      </c>
      <c r="D281" s="131"/>
      <c r="E281" s="91"/>
      <c r="F281" s="76">
        <v>1277.8161048004899</v>
      </c>
      <c r="G281" s="76">
        <v>51.297058352417963</v>
      </c>
      <c r="H281" s="77">
        <v>0</v>
      </c>
      <c r="I281" s="76">
        <v>-31.515344779259539</v>
      </c>
      <c r="J281" s="77">
        <v>24.795413259318199</v>
      </c>
      <c r="K281" s="134">
        <v>3</v>
      </c>
      <c r="L281" s="134">
        <v>0</v>
      </c>
      <c r="M281" s="134">
        <v>0</v>
      </c>
      <c r="N281" s="134">
        <v>-4.7611361503235736</v>
      </c>
    </row>
    <row r="282" spans="1:14" s="78" customFormat="1" x14ac:dyDescent="0.25">
      <c r="A282" s="76">
        <v>279</v>
      </c>
      <c r="B282" s="76">
        <v>28.487258529663091</v>
      </c>
      <c r="C282" s="76">
        <v>28.487258529663091</v>
      </c>
      <c r="D282" s="131"/>
      <c r="E282" s="91"/>
      <c r="F282" s="76">
        <v>1098.3671223368581</v>
      </c>
      <c r="G282" s="76">
        <v>51.435657380023308</v>
      </c>
      <c r="H282" s="77">
        <v>0</v>
      </c>
      <c r="I282" s="76">
        <v>-29.79181393537052</v>
      </c>
      <c r="J282" s="77">
        <v>23.07188241542918</v>
      </c>
      <c r="K282" s="134">
        <v>3</v>
      </c>
      <c r="L282" s="134">
        <v>0</v>
      </c>
      <c r="M282" s="134">
        <v>0</v>
      </c>
      <c r="N282" s="134">
        <v>-4.0237524950388401</v>
      </c>
    </row>
    <row r="283" spans="1:14" s="78" customFormat="1" x14ac:dyDescent="0.25">
      <c r="A283" s="76">
        <v>280</v>
      </c>
      <c r="B283" s="76">
        <v>23.912226295471189</v>
      </c>
      <c r="C283" s="76">
        <v>23.912226295471189</v>
      </c>
      <c r="D283" s="131"/>
      <c r="E283" s="91"/>
      <c r="F283" s="76">
        <v>1473.2755213371329</v>
      </c>
      <c r="G283" s="76">
        <v>51.515303165274723</v>
      </c>
      <c r="H283" s="77">
        <v>0</v>
      </c>
      <c r="I283" s="76">
        <v>-28.760370863504061</v>
      </c>
      <c r="J283" s="77">
        <v>22.040439343562721</v>
      </c>
      <c r="K283" s="134">
        <v>2</v>
      </c>
      <c r="L283" s="134">
        <v>0</v>
      </c>
      <c r="M283" s="134">
        <v>0</v>
      </c>
      <c r="N283" s="134">
        <v>-5.6057219216440863</v>
      </c>
    </row>
    <row r="284" spans="1:14" s="78" customFormat="1" x14ac:dyDescent="0.25">
      <c r="A284" s="76">
        <v>281</v>
      </c>
      <c r="B284" s="76">
        <v>21.35169162750244</v>
      </c>
      <c r="C284" s="76">
        <v>21.35169162750244</v>
      </c>
      <c r="D284" s="131"/>
      <c r="E284" s="91"/>
      <c r="F284" s="76">
        <v>1315.51634821623</v>
      </c>
      <c r="G284" s="76">
        <v>51.589745714824097</v>
      </c>
      <c r="H284" s="77">
        <v>7.5253241626520406</v>
      </c>
      <c r="I284" s="76">
        <v>-80.346829151960137</v>
      </c>
      <c r="J284" s="77">
        <v>63.801335754411902</v>
      </c>
      <c r="K284" s="134">
        <v>2</v>
      </c>
      <c r="L284" s="134">
        <v>0.23424409125494669</v>
      </c>
      <c r="M284" s="134">
        <v>0.73857161972684693</v>
      </c>
      <c r="N284" s="134">
        <v>-0.41147768996021461</v>
      </c>
    </row>
    <row r="285" spans="1:14" s="78" customFormat="1" x14ac:dyDescent="0.25">
      <c r="A285" s="76">
        <v>282</v>
      </c>
      <c r="B285" s="76">
        <v>21.8695104598999</v>
      </c>
      <c r="C285" s="76">
        <v>21.8695104598999</v>
      </c>
      <c r="D285" s="131"/>
      <c r="E285" s="91"/>
      <c r="F285" s="76">
        <v>1347.4201032590231</v>
      </c>
      <c r="G285" s="76">
        <v>51.704418182846759</v>
      </c>
      <c r="H285" s="77">
        <v>25.601345925614368</v>
      </c>
      <c r="I285" s="76">
        <v>-26.62958839129989</v>
      </c>
      <c r="J285" s="77">
        <v>19.90965687135855</v>
      </c>
      <c r="K285" s="134">
        <v>2</v>
      </c>
      <c r="L285" s="134">
        <v>0.7969044099139041</v>
      </c>
      <c r="M285" s="134">
        <v>2.5126396044585402</v>
      </c>
      <c r="N285" s="134">
        <v>10.721709846082639</v>
      </c>
    </row>
    <row r="286" spans="1:14" s="78" customFormat="1" x14ac:dyDescent="0.25">
      <c r="A286" s="76">
        <v>283</v>
      </c>
      <c r="B286" s="76">
        <v>25.48793277740479</v>
      </c>
      <c r="C286" s="76">
        <v>25.48793277740479</v>
      </c>
      <c r="D286" s="131"/>
      <c r="E286" s="91"/>
      <c r="F286" s="76">
        <v>1570.357648277555</v>
      </c>
      <c r="G286" s="76">
        <v>51.799490230342982</v>
      </c>
      <c r="H286" s="77">
        <v>41.80230487585083</v>
      </c>
      <c r="I286" s="76">
        <v>-22.77506118993254</v>
      </c>
      <c r="J286" s="77">
        <v>16.055129669991199</v>
      </c>
      <c r="K286" s="134">
        <v>2</v>
      </c>
      <c r="L286" s="134">
        <v>1.3011988196605571</v>
      </c>
      <c r="M286" s="134">
        <v>4.1026798783897362</v>
      </c>
      <c r="N286" s="134">
        <v>19.90699299409761</v>
      </c>
    </row>
    <row r="287" spans="1:14" s="78" customFormat="1" x14ac:dyDescent="0.25">
      <c r="A287" s="76">
        <v>284</v>
      </c>
      <c r="B287" s="76">
        <v>29.62521934509277</v>
      </c>
      <c r="C287" s="76">
        <v>29.62521934509277</v>
      </c>
      <c r="D287" s="131"/>
      <c r="E287" s="91"/>
      <c r="F287" s="76">
        <v>1825.2633584199041</v>
      </c>
      <c r="G287" s="76">
        <v>51.925548554352808</v>
      </c>
      <c r="H287" s="77">
        <v>48.339532081823307</v>
      </c>
      <c r="I287" s="76">
        <v>-49.95563248980357</v>
      </c>
      <c r="J287" s="77">
        <v>43.235700969862229</v>
      </c>
      <c r="K287" s="134">
        <v>2</v>
      </c>
      <c r="L287" s="134">
        <v>1.5046859802256749</v>
      </c>
      <c r="M287" s="134">
        <v>4.7442748956515528</v>
      </c>
      <c r="N287" s="134">
        <v>23.094200936863029</v>
      </c>
    </row>
    <row r="288" spans="1:14" s="78" customFormat="1" x14ac:dyDescent="0.25">
      <c r="A288" s="76">
        <v>285</v>
      </c>
      <c r="B288" s="76">
        <v>33.246844100952153</v>
      </c>
      <c r="C288" s="76">
        <v>33.246844100952153</v>
      </c>
      <c r="D288" s="131"/>
      <c r="E288" s="91"/>
      <c r="F288" s="76">
        <v>2048.3982114589421</v>
      </c>
      <c r="G288" s="76">
        <v>51.939342738723127</v>
      </c>
      <c r="H288" s="77">
        <v>44.634952872037232</v>
      </c>
      <c r="I288" s="76">
        <v>-63.761491188069023</v>
      </c>
      <c r="J288" s="77">
        <v>57.041559668127682</v>
      </c>
      <c r="K288" s="134">
        <v>2</v>
      </c>
      <c r="L288" s="134">
        <v>1.389371905812103</v>
      </c>
      <c r="M288" s="134">
        <v>4.3806896190255591</v>
      </c>
      <c r="N288" s="134">
        <v>19.861831111405738</v>
      </c>
    </row>
    <row r="289" spans="1:14" s="78" customFormat="1" x14ac:dyDescent="0.25">
      <c r="A289" s="76">
        <v>286</v>
      </c>
      <c r="B289" s="76">
        <v>35.590398025512698</v>
      </c>
      <c r="C289" s="76">
        <v>35.590398025512698</v>
      </c>
      <c r="D289" s="131"/>
      <c r="E289" s="91"/>
      <c r="F289" s="76">
        <v>1372.238856238165</v>
      </c>
      <c r="G289" s="76">
        <v>52.043297783728661</v>
      </c>
      <c r="H289" s="77">
        <v>39.347791523748548</v>
      </c>
      <c r="I289" s="76">
        <v>-60.660772958280418</v>
      </c>
      <c r="J289" s="77">
        <v>53.940841438339078</v>
      </c>
      <c r="K289" s="134">
        <v>3</v>
      </c>
      <c r="L289" s="134">
        <v>1.2247960977034329</v>
      </c>
      <c r="M289" s="134">
        <v>3.8617820960589229</v>
      </c>
      <c r="N289" s="134">
        <v>18.894101923071471</v>
      </c>
    </row>
    <row r="290" spans="1:14" s="78" customFormat="1" x14ac:dyDescent="0.25">
      <c r="A290" s="76">
        <v>287</v>
      </c>
      <c r="B290" s="76">
        <v>39.188042068481437</v>
      </c>
      <c r="C290" s="76">
        <v>39.188042068481437</v>
      </c>
      <c r="D290" s="131"/>
      <c r="E290" s="91"/>
      <c r="F290" s="76">
        <v>1510.951183735501</v>
      </c>
      <c r="G290" s="76">
        <v>52.185723771475693</v>
      </c>
      <c r="H290" s="77">
        <v>56.624100943083974</v>
      </c>
      <c r="I290" s="76">
        <v>0</v>
      </c>
      <c r="J290" s="77">
        <v>-6.7199315199413396</v>
      </c>
      <c r="K290" s="134">
        <v>3</v>
      </c>
      <c r="L290" s="134">
        <v>1.7625634167853159</v>
      </c>
      <c r="M290" s="134">
        <v>5.5573624531241013</v>
      </c>
      <c r="N290" s="134">
        <v>28.756050800746799</v>
      </c>
    </row>
    <row r="291" spans="1:14" s="78" customFormat="1" x14ac:dyDescent="0.25">
      <c r="A291" s="76">
        <v>288</v>
      </c>
      <c r="B291" s="76">
        <v>43.880683135986331</v>
      </c>
      <c r="C291" s="76">
        <v>43.880683135986331</v>
      </c>
      <c r="D291" s="131"/>
      <c r="E291" s="91"/>
      <c r="F291" s="76">
        <v>1691.8826924697701</v>
      </c>
      <c r="G291" s="76">
        <v>52.339236268620603</v>
      </c>
      <c r="H291" s="77">
        <v>55.521862372303708</v>
      </c>
      <c r="I291" s="76">
        <v>0</v>
      </c>
      <c r="J291" s="77">
        <v>-6.7199315199413396</v>
      </c>
      <c r="K291" s="134">
        <v>3</v>
      </c>
      <c r="L291" s="134">
        <v>1.728253549625044</v>
      </c>
      <c r="M291" s="134">
        <v>5.4491834419677643</v>
      </c>
      <c r="N291" s="134">
        <v>27.813584282468401</v>
      </c>
    </row>
    <row r="292" spans="1:14" s="78" customFormat="1" x14ac:dyDescent="0.25">
      <c r="A292" s="76">
        <v>289</v>
      </c>
      <c r="B292" s="76">
        <v>45.869472503662109</v>
      </c>
      <c r="C292" s="76">
        <v>45.869472503662109</v>
      </c>
      <c r="D292" s="131"/>
      <c r="E292" s="91"/>
      <c r="F292" s="76">
        <v>1303.5466708211379</v>
      </c>
      <c r="G292" s="76">
        <v>52.372333098478407</v>
      </c>
      <c r="H292" s="77">
        <v>34.91746485072629</v>
      </c>
      <c r="I292" s="76">
        <v>0</v>
      </c>
      <c r="J292" s="77">
        <v>-6.7199315199413396</v>
      </c>
      <c r="K292" s="134">
        <v>4</v>
      </c>
      <c r="L292" s="134">
        <v>1.0868913612357189</v>
      </c>
      <c r="M292" s="134">
        <v>3.4269684619762208</v>
      </c>
      <c r="N292" s="134">
        <v>16.419041242877881</v>
      </c>
    </row>
    <row r="293" spans="1:14" s="78" customFormat="1" x14ac:dyDescent="0.25">
      <c r="A293" s="76">
        <v>290</v>
      </c>
      <c r="B293" s="76">
        <v>48.006986236572267</v>
      </c>
      <c r="C293" s="76">
        <v>48.006986236572267</v>
      </c>
      <c r="D293" s="131"/>
      <c r="E293" s="91"/>
      <c r="F293" s="76">
        <v>1364.291840937211</v>
      </c>
      <c r="G293" s="76">
        <v>52.514463825270411</v>
      </c>
      <c r="H293" s="77">
        <v>43.941424233280998</v>
      </c>
      <c r="I293" s="76">
        <v>0</v>
      </c>
      <c r="J293" s="77">
        <v>-6.7199315199413396</v>
      </c>
      <c r="K293" s="134">
        <v>4</v>
      </c>
      <c r="L293" s="134">
        <v>1.3677841333476299</v>
      </c>
      <c r="M293" s="134">
        <v>4.3126233724450787</v>
      </c>
      <c r="N293" s="134">
        <v>21.597372891449311</v>
      </c>
    </row>
    <row r="294" spans="1:14" s="78" customFormat="1" x14ac:dyDescent="0.25">
      <c r="A294" s="76">
        <v>291</v>
      </c>
      <c r="B294" s="76">
        <v>49.662968826293948</v>
      </c>
      <c r="C294" s="76">
        <v>49.662968826293948</v>
      </c>
      <c r="D294" s="131"/>
      <c r="E294" s="91"/>
      <c r="F294" s="76">
        <v>1411.3525650734459</v>
      </c>
      <c r="G294" s="76">
        <v>52.67293240771366</v>
      </c>
      <c r="H294" s="77">
        <v>25.224556498428097</v>
      </c>
      <c r="I294" s="76">
        <v>0</v>
      </c>
      <c r="J294" s="77">
        <v>-6.7199315199413396</v>
      </c>
      <c r="K294" s="134">
        <v>4</v>
      </c>
      <c r="L294" s="134">
        <v>0.78517591888042093</v>
      </c>
      <c r="M294" s="134">
        <v>2.4756596722299671</v>
      </c>
      <c r="N294" s="134">
        <v>10.299722366153</v>
      </c>
    </row>
    <row r="295" spans="1:14" s="78" customFormat="1" x14ac:dyDescent="0.25">
      <c r="A295" s="76">
        <v>292</v>
      </c>
      <c r="B295" s="76">
        <v>49.493046569824223</v>
      </c>
      <c r="C295" s="76">
        <v>49.493046569824223</v>
      </c>
      <c r="D295" s="131"/>
      <c r="E295" s="91"/>
      <c r="F295" s="76">
        <v>1406.5236106593341</v>
      </c>
      <c r="G295" s="76">
        <v>52.762630687862803</v>
      </c>
      <c r="H295" s="77">
        <v>10.989247940460574</v>
      </c>
      <c r="I295" s="76">
        <v>0</v>
      </c>
      <c r="J295" s="77">
        <v>-6.7199315199413396</v>
      </c>
      <c r="K295" s="134">
        <v>4</v>
      </c>
      <c r="L295" s="134">
        <v>0.34206717767242412</v>
      </c>
      <c r="M295" s="134">
        <v>1.078537811201153</v>
      </c>
      <c r="N295" s="134">
        <v>1.4187087146241559</v>
      </c>
    </row>
    <row r="296" spans="1:14" s="78" customFormat="1" x14ac:dyDescent="0.25">
      <c r="A296" s="76">
        <v>293</v>
      </c>
      <c r="B296" s="76">
        <v>49.015130233764651</v>
      </c>
      <c r="C296" s="76">
        <v>49.015130233764651</v>
      </c>
      <c r="D296" s="131"/>
      <c r="E296" s="91"/>
      <c r="F296" s="76">
        <v>1392.9418924751601</v>
      </c>
      <c r="G296" s="76">
        <v>52.875828513644777</v>
      </c>
      <c r="H296" s="77">
        <v>8.9726204802546636</v>
      </c>
      <c r="I296" s="76">
        <v>0</v>
      </c>
      <c r="J296" s="77">
        <v>-6.7199315199413396</v>
      </c>
      <c r="K296" s="134">
        <v>4</v>
      </c>
      <c r="L296" s="134">
        <v>0.27929472340924061</v>
      </c>
      <c r="M296" s="134">
        <v>0.88061626290933548</v>
      </c>
      <c r="N296" s="134">
        <v>0.19213191570924809</v>
      </c>
    </row>
    <row r="297" spans="1:14" s="78" customFormat="1" x14ac:dyDescent="0.25">
      <c r="A297" s="76">
        <v>294</v>
      </c>
      <c r="B297" s="76">
        <v>48.159003067016599</v>
      </c>
      <c r="C297" s="76">
        <v>48.159003067016599</v>
      </c>
      <c r="D297" s="131"/>
      <c r="E297" s="91"/>
      <c r="F297" s="76">
        <v>1368.61194802409</v>
      </c>
      <c r="G297" s="76">
        <v>52.960779102567223</v>
      </c>
      <c r="H297" s="77">
        <v>7.2365673531556443</v>
      </c>
      <c r="I297" s="76">
        <v>0</v>
      </c>
      <c r="J297" s="77">
        <v>-6.7199315199413396</v>
      </c>
      <c r="K297" s="134">
        <v>4</v>
      </c>
      <c r="L297" s="134">
        <v>0.2252558304209677</v>
      </c>
      <c r="M297" s="134">
        <v>0.71023163331731121</v>
      </c>
      <c r="N297" s="134">
        <v>-0.81184057607381199</v>
      </c>
    </row>
    <row r="298" spans="1:14" s="78" customFormat="1" x14ac:dyDescent="0.25">
      <c r="A298" s="76">
        <v>295</v>
      </c>
      <c r="B298" s="76">
        <v>47.549473190307623</v>
      </c>
      <c r="C298" s="76">
        <v>47.549473190307623</v>
      </c>
      <c r="D298" s="131"/>
      <c r="E298" s="91"/>
      <c r="F298" s="76">
        <v>1351.2899558977019</v>
      </c>
      <c r="G298" s="76">
        <v>53.03057708863372</v>
      </c>
      <c r="H298" s="77">
        <v>10.448859570519966</v>
      </c>
      <c r="I298" s="76">
        <v>0</v>
      </c>
      <c r="J298" s="77">
        <v>-6.7199315199413396</v>
      </c>
      <c r="K298" s="134">
        <v>4</v>
      </c>
      <c r="L298" s="134">
        <v>0.32524627004033752</v>
      </c>
      <c r="M298" s="134">
        <v>1.0255014894371841</v>
      </c>
      <c r="N298" s="134">
        <v>1.306786161496021</v>
      </c>
    </row>
    <row r="299" spans="1:14" s="78" customFormat="1" x14ac:dyDescent="0.25">
      <c r="A299" s="76">
        <v>296</v>
      </c>
      <c r="B299" s="76">
        <v>47.122156906127927</v>
      </c>
      <c r="C299" s="76">
        <v>47.122156906127927</v>
      </c>
      <c r="D299" s="131"/>
      <c r="E299" s="91"/>
      <c r="F299" s="76">
        <v>1339.1462208768639</v>
      </c>
      <c r="G299" s="76">
        <v>53.100375074700217</v>
      </c>
      <c r="H299" s="77">
        <v>11.040835187412339</v>
      </c>
      <c r="I299" s="76">
        <v>0</v>
      </c>
      <c r="J299" s="77">
        <v>-6.7199315199413396</v>
      </c>
      <c r="K299" s="134">
        <v>4</v>
      </c>
      <c r="L299" s="134">
        <v>0.34367295670883208</v>
      </c>
      <c r="M299" s="134">
        <v>1.083600832502948</v>
      </c>
      <c r="N299" s="134">
        <v>1.7312329878266211</v>
      </c>
    </row>
    <row r="300" spans="1:14" s="78" customFormat="1" x14ac:dyDescent="0.25">
      <c r="A300" s="76">
        <v>297</v>
      </c>
      <c r="B300" s="76">
        <v>46.759469604492189</v>
      </c>
      <c r="C300" s="76">
        <v>46.759469604492189</v>
      </c>
      <c r="D300" s="131"/>
      <c r="E300" s="91"/>
      <c r="F300" s="76">
        <v>1328.8391517349939</v>
      </c>
      <c r="G300" s="76">
        <v>53.170173060766707</v>
      </c>
      <c r="H300" s="77">
        <v>12.564133249065081</v>
      </c>
      <c r="I300" s="76">
        <v>0</v>
      </c>
      <c r="J300" s="77">
        <v>-6.7199315199413396</v>
      </c>
      <c r="K300" s="134">
        <v>4</v>
      </c>
      <c r="L300" s="134">
        <v>0.39108932874143809</v>
      </c>
      <c r="M300" s="134">
        <v>1.233104653521754</v>
      </c>
      <c r="N300" s="134">
        <v>2.7326806218036568</v>
      </c>
    </row>
    <row r="301" spans="1:14" s="78" customFormat="1" x14ac:dyDescent="0.25">
      <c r="A301" s="76">
        <v>298</v>
      </c>
      <c r="B301" s="76">
        <v>46.632989501953134</v>
      </c>
      <c r="C301" s="76">
        <v>46.632989501953134</v>
      </c>
      <c r="D301" s="131"/>
      <c r="E301" s="91"/>
      <c r="F301" s="76">
        <v>1325.244762970729</v>
      </c>
      <c r="G301" s="76">
        <v>53.245651372020149</v>
      </c>
      <c r="H301" s="77">
        <v>15.521833182184327</v>
      </c>
      <c r="I301" s="76">
        <v>0</v>
      </c>
      <c r="J301" s="77">
        <v>-6.7199315199413396</v>
      </c>
      <c r="K301" s="134">
        <v>4</v>
      </c>
      <c r="L301" s="134">
        <v>0.48315496180436951</v>
      </c>
      <c r="M301" s="134">
        <v>1.5233875945691771</v>
      </c>
      <c r="N301" s="134">
        <v>4.5985743414277733</v>
      </c>
    </row>
    <row r="302" spans="1:14" s="78" customFormat="1" x14ac:dyDescent="0.25">
      <c r="A302" s="76">
        <v>299</v>
      </c>
      <c r="B302" s="76">
        <v>46.701000976562497</v>
      </c>
      <c r="C302" s="76">
        <v>46.701000976562497</v>
      </c>
      <c r="D302" s="131"/>
      <c r="E302" s="91"/>
      <c r="F302" s="76">
        <v>1327.1775545740679</v>
      </c>
      <c r="G302" s="76">
        <v>53.193426751241986</v>
      </c>
      <c r="H302" s="77">
        <v>16.730723564248223</v>
      </c>
      <c r="I302" s="76">
        <v>0</v>
      </c>
      <c r="J302" s="77">
        <v>-6.7199315199413396</v>
      </c>
      <c r="K302" s="134">
        <v>4</v>
      </c>
      <c r="L302" s="134">
        <v>0.52078462703245276</v>
      </c>
      <c r="M302" s="134">
        <v>1.6420339290333239</v>
      </c>
      <c r="N302" s="134">
        <v>5.343709102060731</v>
      </c>
    </row>
    <row r="303" spans="1:14" s="78" customFormat="1" x14ac:dyDescent="0.25">
      <c r="A303" s="76">
        <v>300</v>
      </c>
      <c r="B303" s="76">
        <v>46.796805191040043</v>
      </c>
      <c r="C303" s="76">
        <v>46.796805191040043</v>
      </c>
      <c r="D303" s="131"/>
      <c r="E303" s="91"/>
      <c r="F303" s="76">
        <v>1329.9001772251761</v>
      </c>
      <c r="G303" s="76">
        <v>53.276955026038152</v>
      </c>
      <c r="H303" s="77">
        <v>16.749871694126124</v>
      </c>
      <c r="I303" s="76">
        <v>0</v>
      </c>
      <c r="J303" s="77">
        <v>-6.7199315199413396</v>
      </c>
      <c r="K303" s="134">
        <v>4</v>
      </c>
      <c r="L303" s="134">
        <v>0.52138065933425592</v>
      </c>
      <c r="M303" s="134">
        <v>1.6439132188809089</v>
      </c>
      <c r="N303" s="134">
        <v>5.3464193406784819</v>
      </c>
    </row>
    <row r="304" spans="1:14" s="78" customFormat="1" x14ac:dyDescent="0.25">
      <c r="A304" s="76">
        <v>301</v>
      </c>
      <c r="B304" s="76">
        <v>46.918886947631833</v>
      </c>
      <c r="C304" s="76">
        <v>46.918886947631833</v>
      </c>
      <c r="D304" s="131"/>
      <c r="E304" s="91"/>
      <c r="F304" s="76">
        <v>1333.369571109323</v>
      </c>
      <c r="G304" s="76">
        <v>53.362801983926289</v>
      </c>
      <c r="H304" s="77">
        <v>17.601474594257677</v>
      </c>
      <c r="I304" s="76">
        <v>0</v>
      </c>
      <c r="J304" s="77">
        <v>-6.7199315199413396</v>
      </c>
      <c r="K304" s="134">
        <v>4</v>
      </c>
      <c r="L304" s="134">
        <v>0.54788887919824802</v>
      </c>
      <c r="M304" s="134">
        <v>1.7274936361120761</v>
      </c>
      <c r="N304" s="134">
        <v>5.8636667700465761</v>
      </c>
    </row>
    <row r="305" spans="1:14" s="78" customFormat="1" x14ac:dyDescent="0.25">
      <c r="A305" s="76">
        <v>302</v>
      </c>
      <c r="B305" s="76">
        <v>46.912242507934572</v>
      </c>
      <c r="C305" s="76">
        <v>46.912242507934572</v>
      </c>
      <c r="D305" s="131"/>
      <c r="E305" s="91"/>
      <c r="F305" s="76">
        <v>1333.1807453658801</v>
      </c>
      <c r="G305" s="76">
        <v>53.4526347978682</v>
      </c>
      <c r="H305" s="77">
        <v>10.901352223547585</v>
      </c>
      <c r="I305" s="76">
        <v>0</v>
      </c>
      <c r="J305" s="77">
        <v>-6.7199315199413396</v>
      </c>
      <c r="K305" s="134">
        <v>4</v>
      </c>
      <c r="L305" s="134">
        <v>0.33933120884390933</v>
      </c>
      <c r="M305" s="134">
        <v>1.069911301484846</v>
      </c>
      <c r="N305" s="134">
        <v>1.6699262107723369</v>
      </c>
    </row>
    <row r="306" spans="1:14" s="78" customFormat="1" x14ac:dyDescent="0.25">
      <c r="A306" s="76">
        <v>303</v>
      </c>
      <c r="B306" s="76">
        <v>46.041595458984382</v>
      </c>
      <c r="C306" s="76">
        <v>46.041595458984382</v>
      </c>
      <c r="D306" s="131"/>
      <c r="E306" s="91"/>
      <c r="F306" s="76">
        <v>1308.4381660386659</v>
      </c>
      <c r="G306" s="76">
        <v>53.522432783934697</v>
      </c>
      <c r="H306" s="77">
        <v>3.2124055021439615</v>
      </c>
      <c r="I306" s="76">
        <v>0</v>
      </c>
      <c r="J306" s="77">
        <v>-6.7199315199413396</v>
      </c>
      <c r="K306" s="134">
        <v>4</v>
      </c>
      <c r="L306" s="134">
        <v>9.9993965884775243E-2</v>
      </c>
      <c r="M306" s="134">
        <v>0.31528097443469633</v>
      </c>
      <c r="N306" s="134">
        <v>-3.1236693155778559</v>
      </c>
    </row>
    <row r="307" spans="1:14" s="78" customFormat="1" x14ac:dyDescent="0.25">
      <c r="A307" s="76">
        <v>304</v>
      </c>
      <c r="B307" s="76">
        <v>44.959444808959958</v>
      </c>
      <c r="C307" s="76">
        <v>44.959444808959958</v>
      </c>
      <c r="D307" s="131"/>
      <c r="E307" s="91"/>
      <c r="F307" s="76">
        <v>1277.684948262865</v>
      </c>
      <c r="G307" s="76">
        <v>53.595650888326233</v>
      </c>
      <c r="H307" s="77">
        <v>5.8074565252745662</v>
      </c>
      <c r="I307" s="76">
        <v>0</v>
      </c>
      <c r="J307" s="77">
        <v>-6.7199315199413396</v>
      </c>
      <c r="K307" s="134">
        <v>4</v>
      </c>
      <c r="L307" s="134">
        <v>0.1807712660428622</v>
      </c>
      <c r="M307" s="134">
        <v>0.56997180183314455</v>
      </c>
      <c r="N307" s="134">
        <v>-1.3293537990707609</v>
      </c>
    </row>
    <row r="308" spans="1:14" s="78" customFormat="1" x14ac:dyDescent="0.25">
      <c r="A308" s="76">
        <v>305</v>
      </c>
      <c r="B308" s="76">
        <v>44.271913528442383</v>
      </c>
      <c r="C308" s="76">
        <v>44.271913528442383</v>
      </c>
      <c r="D308" s="131"/>
      <c r="E308" s="91"/>
      <c r="F308" s="76">
        <v>1258.1462646267601</v>
      </c>
      <c r="G308" s="76">
        <v>53.656262992692533</v>
      </c>
      <c r="H308" s="77">
        <v>7.3638850269510332</v>
      </c>
      <c r="I308" s="76">
        <v>0</v>
      </c>
      <c r="J308" s="77">
        <v>-6.7199315199413396</v>
      </c>
      <c r="K308" s="134">
        <v>4</v>
      </c>
      <c r="L308" s="134">
        <v>0.22921890392508429</v>
      </c>
      <c r="M308" s="134">
        <v>0.72272720407579072</v>
      </c>
      <c r="N308" s="134">
        <v>-0.25961648408499111</v>
      </c>
    </row>
    <row r="309" spans="1:14" s="78" customFormat="1" x14ac:dyDescent="0.25">
      <c r="A309" s="76">
        <v>306</v>
      </c>
      <c r="B309" s="76">
        <v>43.378023910522458</v>
      </c>
      <c r="C309" s="76">
        <v>43.378023910522458</v>
      </c>
      <c r="D309" s="131"/>
      <c r="E309" s="91"/>
      <c r="F309" s="76">
        <v>1232.743163786042</v>
      </c>
      <c r="G309" s="76">
        <v>53.72374229566703</v>
      </c>
      <c r="H309" s="77">
        <v>3.1964093502359328</v>
      </c>
      <c r="I309" s="76">
        <v>0</v>
      </c>
      <c r="J309" s="77">
        <v>-6.7199315199413396</v>
      </c>
      <c r="K309" s="134">
        <v>4</v>
      </c>
      <c r="L309" s="134">
        <v>9.9496046594352044E-2</v>
      </c>
      <c r="M309" s="134">
        <v>0.31371103491199198</v>
      </c>
      <c r="N309" s="134">
        <v>-2.8003062922023649</v>
      </c>
    </row>
    <row r="310" spans="1:14" s="78" customFormat="1" x14ac:dyDescent="0.25">
      <c r="A310" s="76">
        <v>307</v>
      </c>
      <c r="B310" s="76">
        <v>42.149662399291991</v>
      </c>
      <c r="C310" s="76">
        <v>42.149662399291991</v>
      </c>
      <c r="D310" s="131"/>
      <c r="E310" s="91"/>
      <c r="F310" s="76">
        <v>1197.8348365014519</v>
      </c>
      <c r="G310" s="76">
        <v>53.796960400058559</v>
      </c>
      <c r="H310" s="77">
        <v>0</v>
      </c>
      <c r="I310" s="76">
        <v>0</v>
      </c>
      <c r="J310" s="77">
        <v>-6.7199315199413396</v>
      </c>
      <c r="K310" s="134">
        <v>4</v>
      </c>
      <c r="L310" s="134">
        <v>0</v>
      </c>
      <c r="M310" s="134">
        <v>0</v>
      </c>
      <c r="N310" s="134">
        <v>-3.9793259710315372</v>
      </c>
    </row>
    <row r="311" spans="1:14" s="78" customFormat="1" x14ac:dyDescent="0.25">
      <c r="A311" s="76">
        <v>308</v>
      </c>
      <c r="B311" s="76">
        <v>40.90592727661133</v>
      </c>
      <c r="C311" s="76">
        <v>40.90592727661133</v>
      </c>
      <c r="D311" s="131"/>
      <c r="E311" s="91"/>
      <c r="F311" s="76">
        <v>1162.4896125417861</v>
      </c>
      <c r="G311" s="76">
        <v>53.855824405655092</v>
      </c>
      <c r="H311" s="77">
        <v>2.1800433812789803</v>
      </c>
      <c r="I311" s="76">
        <v>0</v>
      </c>
      <c r="J311" s="77">
        <v>-6.7199315199413396</v>
      </c>
      <c r="K311" s="134">
        <v>4</v>
      </c>
      <c r="L311" s="134">
        <v>6.7859173865022021E-2</v>
      </c>
      <c r="M311" s="134">
        <v>0.21395997519641441</v>
      </c>
      <c r="N311" s="134">
        <v>-3.1445618088385419</v>
      </c>
    </row>
    <row r="312" spans="1:14" s="78" customFormat="1" x14ac:dyDescent="0.25">
      <c r="A312" s="76">
        <v>309</v>
      </c>
      <c r="B312" s="76">
        <v>39.952312088012697</v>
      </c>
      <c r="C312" s="76">
        <v>39.952312088012697</v>
      </c>
      <c r="D312" s="131"/>
      <c r="E312" s="91"/>
      <c r="F312" s="76">
        <v>1135.389193973795</v>
      </c>
      <c r="G312" s="76">
        <v>53.909720284721203</v>
      </c>
      <c r="H312" s="77">
        <v>6.4526869910001823</v>
      </c>
      <c r="I312" s="76">
        <v>0</v>
      </c>
      <c r="J312" s="77">
        <v>-6.7199315199413396</v>
      </c>
      <c r="K312" s="134">
        <v>4</v>
      </c>
      <c r="L312" s="134">
        <v>0.20085563992857641</v>
      </c>
      <c r="M312" s="134">
        <v>0.63329783269480155</v>
      </c>
      <c r="N312" s="134">
        <v>-0.33734642719492691</v>
      </c>
    </row>
    <row r="313" spans="1:14" s="78" customFormat="1" x14ac:dyDescent="0.25">
      <c r="A313" s="76">
        <v>310</v>
      </c>
      <c r="B313" s="76">
        <v>39.583305358886719</v>
      </c>
      <c r="C313" s="76">
        <v>39.583305358886719</v>
      </c>
      <c r="D313" s="131"/>
      <c r="E313" s="91"/>
      <c r="F313" s="76">
        <v>1124.902535483785</v>
      </c>
      <c r="G313" s="76">
        <v>53.957877362370283</v>
      </c>
      <c r="H313" s="77">
        <v>11.501433632201309</v>
      </c>
      <c r="I313" s="76">
        <v>0</v>
      </c>
      <c r="J313" s="77">
        <v>-6.7199315199413396</v>
      </c>
      <c r="K313" s="134">
        <v>4</v>
      </c>
      <c r="L313" s="134">
        <v>0.35801020807515871</v>
      </c>
      <c r="M313" s="134">
        <v>1.128806186060975</v>
      </c>
      <c r="N313" s="134">
        <v>2.835150730696919</v>
      </c>
    </row>
    <row r="314" spans="1:14" s="78" customFormat="1" x14ac:dyDescent="0.25">
      <c r="A314" s="76">
        <v>311</v>
      </c>
      <c r="B314" s="76">
        <v>39.488755035400388</v>
      </c>
      <c r="C314" s="76">
        <v>39.488755035400388</v>
      </c>
      <c r="D314" s="131"/>
      <c r="E314" s="91"/>
      <c r="F314" s="76">
        <v>1522.5456035979889</v>
      </c>
      <c r="G314" s="76">
        <v>54.038098210408087</v>
      </c>
      <c r="H314" s="77">
        <v>13.587271781432325</v>
      </c>
      <c r="I314" s="76">
        <v>0</v>
      </c>
      <c r="J314" s="77">
        <v>-6.7199315199413396</v>
      </c>
      <c r="K314" s="134">
        <v>3</v>
      </c>
      <c r="L314" s="134">
        <v>0.42293701404537892</v>
      </c>
      <c r="M314" s="134">
        <v>1.33352040528508</v>
      </c>
      <c r="N314" s="134">
        <v>2.5931216100560448</v>
      </c>
    </row>
    <row r="315" spans="1:14" s="78" customFormat="1" x14ac:dyDescent="0.25">
      <c r="A315" s="76">
        <v>312</v>
      </c>
      <c r="B315" s="76">
        <v>38.935828399658213</v>
      </c>
      <c r="C315" s="76">
        <v>38.935828399658213</v>
      </c>
      <c r="D315" s="131"/>
      <c r="E315" s="91"/>
      <c r="F315" s="76">
        <v>1501.2267238914301</v>
      </c>
      <c r="G315" s="76">
        <v>54.065378530694517</v>
      </c>
      <c r="H315" s="77">
        <v>6.8891114758765557</v>
      </c>
      <c r="I315" s="76">
        <v>0</v>
      </c>
      <c r="J315" s="77">
        <v>-6.7199315199413396</v>
      </c>
      <c r="K315" s="134">
        <v>3</v>
      </c>
      <c r="L315" s="134">
        <v>0.21444041776029271</v>
      </c>
      <c r="M315" s="134">
        <v>0.67613063719820288</v>
      </c>
      <c r="N315" s="134">
        <v>-1.619131204330299</v>
      </c>
    </row>
    <row r="316" spans="1:14" s="78" customFormat="1" x14ac:dyDescent="0.25">
      <c r="A316" s="76">
        <v>313</v>
      </c>
      <c r="B316" s="76">
        <v>37.820566558837889</v>
      </c>
      <c r="C316" s="76">
        <v>37.820566558837889</v>
      </c>
      <c r="D316" s="131"/>
      <c r="E316" s="91"/>
      <c r="F316" s="76">
        <v>1458.2262035894009</v>
      </c>
      <c r="G316" s="76">
        <v>54.102870769283562</v>
      </c>
      <c r="H316" s="77">
        <v>4.1593061106707774</v>
      </c>
      <c r="I316" s="76">
        <v>0</v>
      </c>
      <c r="J316" s="77">
        <v>-6.7199315199413396</v>
      </c>
      <c r="K316" s="134">
        <v>3</v>
      </c>
      <c r="L316" s="134">
        <v>0.12946855963768439</v>
      </c>
      <c r="M316" s="134">
        <v>0.40821436853761889</v>
      </c>
      <c r="N316" s="134">
        <v>-3.1892117402447302</v>
      </c>
    </row>
    <row r="317" spans="1:14" s="78" customFormat="1" x14ac:dyDescent="0.25">
      <c r="A317" s="76">
        <v>314</v>
      </c>
      <c r="B317" s="76">
        <v>36.678187561035159</v>
      </c>
      <c r="C317" s="76">
        <v>36.678187561035159</v>
      </c>
      <c r="D317" s="131"/>
      <c r="E317" s="91"/>
      <c r="F317" s="76">
        <v>1414.1801423958291</v>
      </c>
      <c r="G317" s="76">
        <v>54.151436179437752</v>
      </c>
      <c r="H317" s="77">
        <v>4.306965294780154</v>
      </c>
      <c r="I317" s="76">
        <v>0</v>
      </c>
      <c r="J317" s="77">
        <v>-6.7199315199413396</v>
      </c>
      <c r="K317" s="134">
        <v>3</v>
      </c>
      <c r="L317" s="134">
        <v>0.1340648123238887</v>
      </c>
      <c r="M317" s="134">
        <v>0.42270635325722111</v>
      </c>
      <c r="N317" s="134">
        <v>-2.8896918569263859</v>
      </c>
    </row>
    <row r="318" spans="1:14" s="78" customFormat="1" x14ac:dyDescent="0.25">
      <c r="A318" s="76">
        <v>315</v>
      </c>
      <c r="B318" s="76">
        <v>35.531142425537112</v>
      </c>
      <c r="C318" s="76">
        <v>35.531142425537112</v>
      </c>
      <c r="D318" s="131"/>
      <c r="E318" s="91"/>
      <c r="F318" s="76">
        <v>1369.9541715690609</v>
      </c>
      <c r="G318" s="76">
        <v>54.183101306460273</v>
      </c>
      <c r="H318" s="77">
        <v>4.0441112591183934</v>
      </c>
      <c r="I318" s="76">
        <v>0</v>
      </c>
      <c r="J318" s="77">
        <v>-6.7199315199413396</v>
      </c>
      <c r="K318" s="134">
        <v>3</v>
      </c>
      <c r="L318" s="134">
        <v>0.12588283857957289</v>
      </c>
      <c r="M318" s="134">
        <v>0.39690859004139323</v>
      </c>
      <c r="N318" s="134">
        <v>-2.8584468506755361</v>
      </c>
    </row>
    <row r="319" spans="1:14" s="78" customFormat="1" x14ac:dyDescent="0.25">
      <c r="A319" s="76">
        <v>316</v>
      </c>
      <c r="B319" s="76">
        <v>34.358207702636719</v>
      </c>
      <c r="C319" s="76">
        <v>34.358207702636719</v>
      </c>
      <c r="D319" s="131"/>
      <c r="E319" s="91"/>
      <c r="F319" s="76">
        <v>1324.7299905570619</v>
      </c>
      <c r="G319" s="76">
        <v>54.25863809394378</v>
      </c>
      <c r="H319" s="77">
        <v>0</v>
      </c>
      <c r="I319" s="76">
        <v>0</v>
      </c>
      <c r="J319" s="77">
        <v>-6.7199315199413396</v>
      </c>
      <c r="K319" s="134">
        <v>3</v>
      </c>
      <c r="L319" s="134">
        <v>0</v>
      </c>
      <c r="M319" s="134">
        <v>0</v>
      </c>
      <c r="N319" s="134">
        <v>-3.469611807442611</v>
      </c>
    </row>
    <row r="320" spans="1:14" s="78" customFormat="1" x14ac:dyDescent="0.25">
      <c r="A320" s="76">
        <v>317</v>
      </c>
      <c r="B320" s="76">
        <v>33.082944107055667</v>
      </c>
      <c r="C320" s="76">
        <v>33.082944107055667</v>
      </c>
      <c r="D320" s="131"/>
      <c r="E320" s="91"/>
      <c r="F320" s="76">
        <v>1275.5603730510179</v>
      </c>
      <c r="G320" s="76">
        <v>54.329519805322889</v>
      </c>
      <c r="H320" s="77">
        <v>3.6703051346225619</v>
      </c>
      <c r="I320" s="76">
        <v>0</v>
      </c>
      <c r="J320" s="77">
        <v>-6.7199315199413396</v>
      </c>
      <c r="K320" s="134">
        <v>3</v>
      </c>
      <c r="L320" s="134">
        <v>0.1142472101274955</v>
      </c>
      <c r="M320" s="134">
        <v>0.36022145353199331</v>
      </c>
      <c r="N320" s="134">
        <v>-2.6790080787945101</v>
      </c>
    </row>
    <row r="321" spans="1:14" s="78" customFormat="1" x14ac:dyDescent="0.25">
      <c r="A321" s="76">
        <v>318</v>
      </c>
      <c r="B321" s="76">
        <v>31.780774879455571</v>
      </c>
      <c r="C321" s="76">
        <v>31.780774879455571</v>
      </c>
      <c r="D321" s="131"/>
      <c r="E321" s="91"/>
      <c r="F321" s="76">
        <v>1225.353370301862</v>
      </c>
      <c r="G321" s="76">
        <v>54.402737909714418</v>
      </c>
      <c r="H321" s="77">
        <v>0</v>
      </c>
      <c r="I321" s="76">
        <v>0</v>
      </c>
      <c r="J321" s="77">
        <v>-6.7199315199413396</v>
      </c>
      <c r="K321" s="134">
        <v>3</v>
      </c>
      <c r="L321" s="134">
        <v>0</v>
      </c>
      <c r="M321" s="134">
        <v>0</v>
      </c>
      <c r="N321" s="134">
        <v>-4.5420361733701116</v>
      </c>
    </row>
    <row r="322" spans="1:14" s="78" customFormat="1" x14ac:dyDescent="0.25">
      <c r="A322" s="76">
        <v>319</v>
      </c>
      <c r="B322" s="76">
        <v>29.39683208465576</v>
      </c>
      <c r="C322" s="76">
        <v>29.39683208465576</v>
      </c>
      <c r="D322" s="131"/>
      <c r="E322" s="91"/>
      <c r="F322" s="76">
        <v>1133.437035684635</v>
      </c>
      <c r="G322" s="76">
        <v>54.467101085513583</v>
      </c>
      <c r="H322" s="77">
        <v>0</v>
      </c>
      <c r="I322" s="76">
        <v>0</v>
      </c>
      <c r="J322" s="77">
        <v>-6.7199315199413396</v>
      </c>
      <c r="K322" s="134">
        <v>3</v>
      </c>
      <c r="L322" s="134">
        <v>0</v>
      </c>
      <c r="M322" s="134">
        <v>0</v>
      </c>
      <c r="N322" s="134">
        <v>-4.1652513329483574</v>
      </c>
    </row>
    <row r="323" spans="1:14" s="78" customFormat="1" x14ac:dyDescent="0.25">
      <c r="A323" s="76">
        <v>320</v>
      </c>
      <c r="B323" s="76">
        <v>27.812075614929199</v>
      </c>
      <c r="C323" s="76">
        <v>27.812075614929199</v>
      </c>
      <c r="D323" s="131"/>
      <c r="E323" s="91"/>
      <c r="F323" s="76">
        <v>1713.552293071639</v>
      </c>
      <c r="G323" s="76">
        <v>54.512142035987317</v>
      </c>
      <c r="H323" s="77">
        <v>0</v>
      </c>
      <c r="I323" s="76">
        <v>0</v>
      </c>
      <c r="J323" s="77">
        <v>-6.7199315199413396</v>
      </c>
      <c r="K323" s="134">
        <v>2</v>
      </c>
      <c r="L323" s="134">
        <v>0</v>
      </c>
      <c r="M323" s="134">
        <v>0</v>
      </c>
      <c r="N323" s="134">
        <v>-4.897082279427976</v>
      </c>
    </row>
    <row r="324" spans="1:14" s="78" customFormat="1" x14ac:dyDescent="0.25">
      <c r="A324" s="76">
        <v>321</v>
      </c>
      <c r="B324" s="76">
        <v>25.89376239776611</v>
      </c>
      <c r="C324" s="76">
        <v>25.89376239776611</v>
      </c>
      <c r="D324" s="131"/>
      <c r="E324" s="91"/>
      <c r="F324" s="76">
        <v>1595.36154536869</v>
      </c>
      <c r="G324" s="76">
        <v>54.510092125315253</v>
      </c>
      <c r="H324" s="77">
        <v>5.1361393387411987</v>
      </c>
      <c r="I324" s="76">
        <v>0</v>
      </c>
      <c r="J324" s="77">
        <v>-6.7199315199413396</v>
      </c>
      <c r="K324" s="134">
        <v>2</v>
      </c>
      <c r="L324" s="134">
        <v>0.15987487926875171</v>
      </c>
      <c r="M324" s="134">
        <v>0.504085494334374</v>
      </c>
      <c r="N324" s="134">
        <v>-3.203447743481759</v>
      </c>
    </row>
    <row r="325" spans="1:14" s="78" customFormat="1" x14ac:dyDescent="0.25">
      <c r="A325" s="76">
        <v>322</v>
      </c>
      <c r="B325" s="76">
        <v>25.395616722106929</v>
      </c>
      <c r="C325" s="76">
        <v>25.395616722106929</v>
      </c>
      <c r="D325" s="131"/>
      <c r="E325" s="91"/>
      <c r="F325" s="76">
        <v>1564.669889102973</v>
      </c>
      <c r="G325" s="76">
        <v>54.573316985472403</v>
      </c>
      <c r="H325" s="77">
        <v>14.173539389355019</v>
      </c>
      <c r="I325" s="76">
        <v>0</v>
      </c>
      <c r="J325" s="77">
        <v>-6.7199315199413396</v>
      </c>
      <c r="K325" s="134">
        <v>2</v>
      </c>
      <c r="L325" s="134">
        <v>0.44118602499584753</v>
      </c>
      <c r="M325" s="134">
        <v>1.391059536811907</v>
      </c>
      <c r="N325" s="134">
        <v>2.7898002870381058</v>
      </c>
    </row>
    <row r="326" spans="1:14" s="78" customFormat="1" x14ac:dyDescent="0.25">
      <c r="A326" s="76">
        <v>323</v>
      </c>
      <c r="B326" s="76">
        <v>25.41097087860107</v>
      </c>
      <c r="C326" s="76">
        <v>25.41097087860107</v>
      </c>
      <c r="D326" s="131"/>
      <c r="E326" s="91"/>
      <c r="F326" s="76">
        <v>1565.615886461567</v>
      </c>
      <c r="G326" s="76">
        <v>54.628060914672808</v>
      </c>
      <c r="H326" s="77">
        <v>12.984892009313743</v>
      </c>
      <c r="I326" s="76">
        <v>0</v>
      </c>
      <c r="J326" s="77">
        <v>-6.7199315199413396</v>
      </c>
      <c r="K326" s="134">
        <v>2</v>
      </c>
      <c r="L326" s="134">
        <v>0.40418647263872781</v>
      </c>
      <c r="M326" s="134">
        <v>1.2743999482299091</v>
      </c>
      <c r="N326" s="134">
        <v>2.0240341794565602</v>
      </c>
    </row>
    <row r="327" spans="1:14" s="78" customFormat="1" x14ac:dyDescent="0.25">
      <c r="A327" s="76">
        <v>324</v>
      </c>
      <c r="B327" s="76">
        <v>24.96058368682861</v>
      </c>
      <c r="C327" s="76">
        <v>24.96058368682861</v>
      </c>
      <c r="D327" s="131"/>
      <c r="E327" s="91"/>
      <c r="F327" s="76">
        <v>1537.866716787315</v>
      </c>
      <c r="G327" s="76">
        <v>54.687001221145813</v>
      </c>
      <c r="H327" s="77">
        <v>8.8729728531654963</v>
      </c>
      <c r="I327" s="76">
        <v>0</v>
      </c>
      <c r="J327" s="77">
        <v>-6.7199315199413396</v>
      </c>
      <c r="K327" s="134">
        <v>2</v>
      </c>
      <c r="L327" s="134">
        <v>0.27619294767856067</v>
      </c>
      <c r="M327" s="134">
        <v>0.87083636403050202</v>
      </c>
      <c r="N327" s="134">
        <v>-0.49876893871570799</v>
      </c>
    </row>
    <row r="328" spans="1:14" s="78" customFormat="1" x14ac:dyDescent="0.25">
      <c r="A328" s="76">
        <v>325</v>
      </c>
      <c r="B328" s="76">
        <v>24.312717247009282</v>
      </c>
      <c r="C328" s="76">
        <v>24.312717247009282</v>
      </c>
      <c r="D328" s="131"/>
      <c r="E328" s="91"/>
      <c r="F328" s="76">
        <v>1497.9504933839571</v>
      </c>
      <c r="G328" s="76">
        <v>54.711752044189133</v>
      </c>
      <c r="H328" s="77">
        <v>9.1337387573406446</v>
      </c>
      <c r="I328" s="76">
        <v>0</v>
      </c>
      <c r="J328" s="77">
        <v>-6.7199315199413396</v>
      </c>
      <c r="K328" s="134">
        <v>2</v>
      </c>
      <c r="L328" s="134">
        <v>0.28430992323117998</v>
      </c>
      <c r="M328" s="134">
        <v>0.89642918794791071</v>
      </c>
      <c r="N328" s="134">
        <v>-0.14909659571472761</v>
      </c>
    </row>
    <row r="329" spans="1:14" s="78" customFormat="1" x14ac:dyDescent="0.25">
      <c r="A329" s="76">
        <v>326</v>
      </c>
      <c r="B329" s="76">
        <v>23.935940361022951</v>
      </c>
      <c r="C329" s="76">
        <v>23.935940361022951</v>
      </c>
      <c r="D329" s="131"/>
      <c r="E329" s="91"/>
      <c r="F329" s="76">
        <v>1474.736587816561</v>
      </c>
      <c r="G329" s="76">
        <v>54.742522852542557</v>
      </c>
      <c r="H329" s="77">
        <v>11.624948611288827</v>
      </c>
      <c r="I329" s="76">
        <v>0</v>
      </c>
      <c r="J329" s="77">
        <v>-6.7199315199413396</v>
      </c>
      <c r="K329" s="134">
        <v>2</v>
      </c>
      <c r="L329" s="134">
        <v>0.36185491342038772</v>
      </c>
      <c r="M329" s="134">
        <v>1.1409285420144819</v>
      </c>
      <c r="N329" s="134">
        <v>1.5513905543085891</v>
      </c>
    </row>
    <row r="330" spans="1:14" s="78" customFormat="1" x14ac:dyDescent="0.25">
      <c r="A330" s="76">
        <v>327</v>
      </c>
      <c r="B330" s="76">
        <v>23.767086601257329</v>
      </c>
      <c r="C330" s="76">
        <v>23.767086601257329</v>
      </c>
      <c r="D330" s="131"/>
      <c r="E330" s="91"/>
      <c r="F330" s="76">
        <v>1464.3332022064319</v>
      </c>
      <c r="G330" s="76">
        <v>54.778973986082931</v>
      </c>
      <c r="H330" s="77">
        <v>12.511469780851565</v>
      </c>
      <c r="I330" s="76">
        <v>0</v>
      </c>
      <c r="J330" s="77">
        <v>-6.7199315199413396</v>
      </c>
      <c r="K330" s="134">
        <v>2</v>
      </c>
      <c r="L330" s="134">
        <v>0.38945004969014713</v>
      </c>
      <c r="M330" s="134">
        <v>1.227936006673034</v>
      </c>
      <c r="N330" s="134">
        <v>2.1617418046854291</v>
      </c>
    </row>
    <row r="331" spans="1:14" s="78" customFormat="1" x14ac:dyDescent="0.25">
      <c r="A331" s="76">
        <v>328</v>
      </c>
      <c r="B331" s="76">
        <v>23.380190277099612</v>
      </c>
      <c r="C331" s="76">
        <v>23.380190277099612</v>
      </c>
      <c r="D331" s="131"/>
      <c r="E331" s="91"/>
      <c r="F331" s="76">
        <v>1440.4958197463629</v>
      </c>
      <c r="G331" s="76">
        <v>54.801099525205302</v>
      </c>
      <c r="H331" s="77">
        <v>5.8858185598669834</v>
      </c>
      <c r="I331" s="76">
        <v>0</v>
      </c>
      <c r="J331" s="77">
        <v>-6.7199315199413396</v>
      </c>
      <c r="K331" s="134">
        <v>2</v>
      </c>
      <c r="L331" s="134">
        <v>0.18321047572808599</v>
      </c>
      <c r="M331" s="134">
        <v>0.57766262997065509</v>
      </c>
      <c r="N331" s="134">
        <v>-1.9836522724655541</v>
      </c>
    </row>
    <row r="332" spans="1:14" s="78" customFormat="1" x14ac:dyDescent="0.25">
      <c r="A332" s="76">
        <v>329</v>
      </c>
      <c r="B332" s="76">
        <v>21.501876831054691</v>
      </c>
      <c r="C332" s="76">
        <v>21.501876831054691</v>
      </c>
      <c r="D332" s="131"/>
      <c r="E332" s="91"/>
      <c r="F332" s="76">
        <v>1324.7695303050291</v>
      </c>
      <c r="G332" s="76">
        <v>54.869719939676777</v>
      </c>
      <c r="H332" s="77">
        <v>0</v>
      </c>
      <c r="I332" s="76">
        <v>0</v>
      </c>
      <c r="J332" s="77">
        <v>-6.7199315199413396</v>
      </c>
      <c r="K332" s="134">
        <v>2</v>
      </c>
      <c r="L332" s="134">
        <v>0</v>
      </c>
      <c r="M332" s="134">
        <v>0</v>
      </c>
      <c r="N332" s="134">
        <v>-4.959850879238445</v>
      </c>
    </row>
    <row r="333" spans="1:14" s="78" customFormat="1" x14ac:dyDescent="0.25">
      <c r="A333" s="76">
        <v>330</v>
      </c>
      <c r="B333" s="76">
        <v>19.196826171874999</v>
      </c>
      <c r="C333" s="76">
        <v>19.196826171874999</v>
      </c>
      <c r="D333" s="131"/>
      <c r="E333" s="91"/>
      <c r="F333" s="76">
        <v>1182.751189158156</v>
      </c>
      <c r="G333" s="76">
        <v>54.93408311547595</v>
      </c>
      <c r="H333" s="77">
        <v>0</v>
      </c>
      <c r="I333" s="76">
        <v>0</v>
      </c>
      <c r="J333" s="77">
        <v>-6.7199315199413396</v>
      </c>
      <c r="K333" s="134">
        <v>2</v>
      </c>
      <c r="L333" s="134">
        <v>0</v>
      </c>
      <c r="M333" s="134">
        <v>0</v>
      </c>
      <c r="N333" s="134">
        <v>-4.2155404787258934</v>
      </c>
    </row>
    <row r="334" spans="1:14" s="78" customFormat="1" x14ac:dyDescent="0.25">
      <c r="A334" s="76">
        <v>331</v>
      </c>
      <c r="B334" s="76">
        <v>17.660013198852539</v>
      </c>
      <c r="C334" s="76">
        <v>17.660013198852539</v>
      </c>
      <c r="D334" s="131"/>
      <c r="E334" s="91"/>
      <c r="F334" s="76">
        <v>1088.0653616634499</v>
      </c>
      <c r="G334" s="76">
        <v>54.970347545128583</v>
      </c>
      <c r="H334" s="77">
        <v>3.932785117620627</v>
      </c>
      <c r="I334" s="76">
        <v>0</v>
      </c>
      <c r="J334" s="77">
        <v>-6.7199315199413396</v>
      </c>
      <c r="K334" s="134">
        <v>2</v>
      </c>
      <c r="L334" s="134">
        <v>0.1224175405692246</v>
      </c>
      <c r="M334" s="134">
        <v>0.38598250541476509</v>
      </c>
      <c r="N334" s="134">
        <v>-1.7203357734442111</v>
      </c>
    </row>
    <row r="335" spans="1:14" s="78" customFormat="1" x14ac:dyDescent="0.25">
      <c r="A335" s="76">
        <v>332</v>
      </c>
      <c r="B335" s="76">
        <v>16.766658592224118</v>
      </c>
      <c r="C335" s="76">
        <v>16.766658592224118</v>
      </c>
      <c r="D335" s="131"/>
      <c r="E335" s="91"/>
      <c r="F335" s="76">
        <v>1033.0241681937871</v>
      </c>
      <c r="G335" s="76">
        <v>55.024243424194687</v>
      </c>
      <c r="H335" s="77">
        <v>5.3190263136112339</v>
      </c>
      <c r="I335" s="76">
        <v>0</v>
      </c>
      <c r="J335" s="77">
        <v>-6.7199315199413396</v>
      </c>
      <c r="K335" s="134">
        <v>2</v>
      </c>
      <c r="L335" s="134">
        <v>0.1655676829679481</v>
      </c>
      <c r="M335" s="134">
        <v>0.52203490439794031</v>
      </c>
      <c r="N335" s="134">
        <v>-0.63747033852235346</v>
      </c>
    </row>
    <row r="336" spans="1:14" s="78" customFormat="1" x14ac:dyDescent="0.25">
      <c r="A336" s="76">
        <v>333</v>
      </c>
      <c r="B336" s="76">
        <v>16.126298427581791</v>
      </c>
      <c r="C336" s="76">
        <v>16.126298427581791</v>
      </c>
      <c r="D336" s="131"/>
      <c r="E336" s="91"/>
      <c r="F336" s="76">
        <v>993.57041998358147</v>
      </c>
      <c r="G336" s="76">
        <v>55.072400501843767</v>
      </c>
      <c r="H336" s="77">
        <v>5.6378016679056024</v>
      </c>
      <c r="I336" s="76">
        <v>0</v>
      </c>
      <c r="J336" s="77">
        <v>-6.7199315199413396</v>
      </c>
      <c r="K336" s="134">
        <v>2</v>
      </c>
      <c r="L336" s="134">
        <v>0.1754903443134552</v>
      </c>
      <c r="M336" s="134">
        <v>0.55332105562032419</v>
      </c>
      <c r="N336" s="134">
        <v>-0.28939246244320732</v>
      </c>
    </row>
    <row r="337" spans="1:14" s="78" customFormat="1" x14ac:dyDescent="0.25">
      <c r="A337" s="76">
        <v>334</v>
      </c>
      <c r="B337" s="76">
        <v>15.679835319519039</v>
      </c>
      <c r="C337" s="76">
        <v>15.679835319519039</v>
      </c>
      <c r="D337" s="131"/>
      <c r="E337" s="91"/>
      <c r="F337" s="76">
        <v>966.0630202056899</v>
      </c>
      <c r="G337" s="76">
        <v>55.109246781366899</v>
      </c>
      <c r="H337" s="77">
        <v>7.3891825207403619</v>
      </c>
      <c r="I337" s="76">
        <v>0</v>
      </c>
      <c r="J337" s="77">
        <v>-6.7199315199413396</v>
      </c>
      <c r="K337" s="134">
        <v>2</v>
      </c>
      <c r="L337" s="134">
        <v>0.23000635019525539</v>
      </c>
      <c r="M337" s="134">
        <v>0.72521002216564046</v>
      </c>
      <c r="N337" s="134">
        <v>0.88640192546464902</v>
      </c>
    </row>
    <row r="338" spans="1:14" s="78" customFormat="1" x14ac:dyDescent="0.25">
      <c r="A338" s="76">
        <v>335</v>
      </c>
      <c r="B338" s="76">
        <v>15.406261253356931</v>
      </c>
      <c r="C338" s="76">
        <v>15.406261253356931</v>
      </c>
      <c r="D338" s="131"/>
      <c r="E338" s="91"/>
      <c r="F338" s="76">
        <v>949.20762707043696</v>
      </c>
      <c r="G338" s="76">
        <v>55.156008877577243</v>
      </c>
      <c r="H338" s="77">
        <v>5.0955356233087246</v>
      </c>
      <c r="I338" s="76">
        <v>0</v>
      </c>
      <c r="J338" s="77">
        <v>-6.7199315199413396</v>
      </c>
      <c r="K338" s="134">
        <v>2</v>
      </c>
      <c r="L338" s="134">
        <v>0.15861098947244789</v>
      </c>
      <c r="M338" s="134">
        <v>0.50010044980662827</v>
      </c>
      <c r="N338" s="134">
        <v>-0.45554135485912561</v>
      </c>
    </row>
    <row r="339" spans="1:14" s="78" customFormat="1" x14ac:dyDescent="0.25">
      <c r="A339" s="76">
        <v>336</v>
      </c>
      <c r="B339" s="76">
        <v>14.51876420974731</v>
      </c>
      <c r="C339" s="76">
        <v>14.51876420974731</v>
      </c>
      <c r="D339" s="131"/>
      <c r="E339" s="91"/>
      <c r="F339" s="76">
        <v>894.52732865519647</v>
      </c>
      <c r="G339" s="76">
        <v>55.188239963193887</v>
      </c>
      <c r="H339" s="77">
        <v>4.8540862271278575</v>
      </c>
      <c r="I339" s="76">
        <v>0</v>
      </c>
      <c r="J339" s="77">
        <v>-6.7199315199413396</v>
      </c>
      <c r="K339" s="134">
        <v>2</v>
      </c>
      <c r="L339" s="134">
        <v>0.1510952874016801</v>
      </c>
      <c r="M339" s="134">
        <v>0.47640344117749728</v>
      </c>
      <c r="N339" s="134">
        <v>-0.39930579058611188</v>
      </c>
    </row>
    <row r="340" spans="1:14" s="78" customFormat="1" x14ac:dyDescent="0.25">
      <c r="A340" s="76">
        <v>337</v>
      </c>
      <c r="B340" s="76">
        <v>14.232547664642331</v>
      </c>
      <c r="C340" s="76">
        <v>14.232547664642331</v>
      </c>
      <c r="D340" s="131"/>
      <c r="E340" s="91"/>
      <c r="F340" s="76">
        <v>876.89300952094186</v>
      </c>
      <c r="G340" s="76">
        <v>55.220471048810531</v>
      </c>
      <c r="H340" s="77">
        <v>5.7894670823550882</v>
      </c>
      <c r="I340" s="76">
        <v>0</v>
      </c>
      <c r="J340" s="77">
        <v>-6.7199315199413396</v>
      </c>
      <c r="K340" s="134">
        <v>2</v>
      </c>
      <c r="L340" s="134">
        <v>0.18021130070213051</v>
      </c>
      <c r="M340" s="134">
        <v>0.56820623111381752</v>
      </c>
      <c r="N340" s="134">
        <v>0.23388085806860681</v>
      </c>
    </row>
    <row r="341" spans="1:14" s="78" customFormat="1" x14ac:dyDescent="0.25">
      <c r="A341" s="76">
        <v>338</v>
      </c>
      <c r="B341" s="76">
        <v>13.92305955886841</v>
      </c>
      <c r="C341" s="76">
        <v>13.92305955886841</v>
      </c>
      <c r="D341" s="131"/>
      <c r="E341" s="91"/>
      <c r="F341" s="76">
        <v>857.82488743361955</v>
      </c>
      <c r="G341" s="76">
        <v>55.252702134427167</v>
      </c>
      <c r="H341" s="77">
        <v>7.9322653101396803</v>
      </c>
      <c r="I341" s="76">
        <v>0</v>
      </c>
      <c r="J341" s="77">
        <v>-6.7199315199413396</v>
      </c>
      <c r="K341" s="134">
        <v>2</v>
      </c>
      <c r="L341" s="134">
        <v>0.2469111282127133</v>
      </c>
      <c r="M341" s="134">
        <v>0.77851078725468503</v>
      </c>
      <c r="N341" s="134">
        <v>1.5913075655115201</v>
      </c>
    </row>
    <row r="342" spans="1:14" s="78" customFormat="1" x14ac:dyDescent="0.25">
      <c r="A342" s="76">
        <v>339</v>
      </c>
      <c r="B342" s="76">
        <v>14.876980686187739</v>
      </c>
      <c r="C342" s="76">
        <v>14.876980686187739</v>
      </c>
      <c r="D342" s="131"/>
      <c r="E342" s="91"/>
      <c r="F342" s="76">
        <v>916.59769381309377</v>
      </c>
      <c r="G342" s="76">
        <v>55.287519128394727</v>
      </c>
      <c r="H342" s="77">
        <v>14.191196079818008</v>
      </c>
      <c r="I342" s="76">
        <v>0</v>
      </c>
      <c r="J342" s="77">
        <v>-6.7199315199413396</v>
      </c>
      <c r="K342" s="134">
        <v>2</v>
      </c>
      <c r="L342" s="134">
        <v>0.44173563260379611</v>
      </c>
      <c r="M342" s="134">
        <v>1.392792449599769</v>
      </c>
      <c r="N342" s="134">
        <v>5.1283623243303849</v>
      </c>
    </row>
    <row r="343" spans="1:14" s="78" customFormat="1" x14ac:dyDescent="0.25">
      <c r="A343" s="76">
        <v>340</v>
      </c>
      <c r="B343" s="76">
        <v>16.890380859375</v>
      </c>
      <c r="C343" s="76">
        <v>16.890380859375</v>
      </c>
      <c r="D343" s="131"/>
      <c r="E343" s="91"/>
      <c r="F343" s="76">
        <v>1040.64692089717</v>
      </c>
      <c r="G343" s="76">
        <v>55.285693255925608</v>
      </c>
      <c r="H343" s="77">
        <v>18.555645749268976</v>
      </c>
      <c r="I343" s="76">
        <v>0</v>
      </c>
      <c r="J343" s="77">
        <v>-6.7199315199413396</v>
      </c>
      <c r="K343" s="134">
        <v>2</v>
      </c>
      <c r="L343" s="134">
        <v>0.57758978646501713</v>
      </c>
      <c r="M343" s="134">
        <v>1.8211405967241989</v>
      </c>
      <c r="N343" s="134">
        <v>7.3700945147969552</v>
      </c>
    </row>
    <row r="344" spans="1:14" s="78" customFormat="1" x14ac:dyDescent="0.25">
      <c r="A344" s="76">
        <v>341</v>
      </c>
      <c r="B344" s="76">
        <v>19.512342071533201</v>
      </c>
      <c r="C344" s="76">
        <v>19.512342071533201</v>
      </c>
      <c r="D344" s="131"/>
      <c r="E344" s="91"/>
      <c r="F344" s="76">
        <v>1202.190694531485</v>
      </c>
      <c r="G344" s="76">
        <v>55.30674488491907</v>
      </c>
      <c r="H344" s="77">
        <v>27.656574240831166</v>
      </c>
      <c r="I344" s="76">
        <v>0</v>
      </c>
      <c r="J344" s="77">
        <v>-6.7199315199413396</v>
      </c>
      <c r="K344" s="134">
        <v>2</v>
      </c>
      <c r="L344" s="134">
        <v>0.86087841005182419</v>
      </c>
      <c r="M344" s="134">
        <v>2.714349626893402</v>
      </c>
      <c r="N344" s="134">
        <v>12.36608155991618</v>
      </c>
    </row>
    <row r="345" spans="1:14" s="78" customFormat="1" x14ac:dyDescent="0.25">
      <c r="A345" s="76">
        <v>342</v>
      </c>
      <c r="B345" s="76">
        <v>23.37537498474121</v>
      </c>
      <c r="C345" s="76">
        <v>23.37537498474121</v>
      </c>
      <c r="D345" s="131"/>
      <c r="E345" s="91"/>
      <c r="F345" s="76">
        <v>1440.1991408728841</v>
      </c>
      <c r="G345" s="76">
        <v>55.330654892600982</v>
      </c>
      <c r="H345" s="77">
        <v>32.857046006455008</v>
      </c>
      <c r="I345" s="76">
        <v>0</v>
      </c>
      <c r="J345" s="77">
        <v>-6.7199315199413396</v>
      </c>
      <c r="K345" s="134">
        <v>2</v>
      </c>
      <c r="L345" s="134">
        <v>1.0227557932058089</v>
      </c>
      <c r="M345" s="134">
        <v>3.224749015977916</v>
      </c>
      <c r="N345" s="134">
        <v>14.888650354300269</v>
      </c>
    </row>
    <row r="346" spans="1:14" s="78" customFormat="1" x14ac:dyDescent="0.25">
      <c r="A346" s="76">
        <v>343</v>
      </c>
      <c r="B346" s="76">
        <v>25.429359054565431</v>
      </c>
      <c r="C346" s="76">
        <v>25.429359054565431</v>
      </c>
      <c r="D346" s="131"/>
      <c r="E346" s="91"/>
      <c r="F346" s="76">
        <v>1566.7488152485221</v>
      </c>
      <c r="G346" s="76">
        <v>55.367165362337587</v>
      </c>
      <c r="H346" s="77">
        <v>17.245956842386654</v>
      </c>
      <c r="I346" s="76">
        <v>0</v>
      </c>
      <c r="J346" s="77">
        <v>-6.7199315199413396</v>
      </c>
      <c r="K346" s="134">
        <v>2</v>
      </c>
      <c r="L346" s="134">
        <v>0.53682252100396122</v>
      </c>
      <c r="M346" s="134">
        <v>1.6926014087254899</v>
      </c>
      <c r="N346" s="134">
        <v>4.7491500186787317</v>
      </c>
    </row>
    <row r="347" spans="1:14" s="78" customFormat="1" x14ac:dyDescent="0.25">
      <c r="A347" s="76">
        <v>344</v>
      </c>
      <c r="B347" s="76">
        <v>25.18998126983643</v>
      </c>
      <c r="C347" s="76">
        <v>25.18998126983643</v>
      </c>
      <c r="D347" s="131"/>
      <c r="E347" s="91"/>
      <c r="F347" s="76">
        <v>1552.000316876376</v>
      </c>
      <c r="G347" s="76">
        <v>55.436737632031381</v>
      </c>
      <c r="H347" s="77">
        <v>13.29583554767629</v>
      </c>
      <c r="I347" s="76">
        <v>0</v>
      </c>
      <c r="J347" s="77">
        <v>-6.7199315199413396</v>
      </c>
      <c r="K347" s="134">
        <v>2</v>
      </c>
      <c r="L347" s="134">
        <v>0.4138653495882178</v>
      </c>
      <c r="M347" s="134">
        <v>1.3049174472516509</v>
      </c>
      <c r="N347" s="134">
        <v>2.2912511789012959</v>
      </c>
    </row>
    <row r="348" spans="1:14" s="78" customFormat="1" x14ac:dyDescent="0.25">
      <c r="A348" s="76">
        <v>345</v>
      </c>
      <c r="B348" s="76">
        <v>25.696479606628419</v>
      </c>
      <c r="C348" s="76">
        <v>25.696479606628419</v>
      </c>
      <c r="D348" s="131"/>
      <c r="E348" s="91"/>
      <c r="F348" s="76">
        <v>1583.2065957051659</v>
      </c>
      <c r="G348" s="76">
        <v>55.488176227072778</v>
      </c>
      <c r="H348" s="77">
        <v>18.240345010324884</v>
      </c>
      <c r="I348" s="76">
        <v>0</v>
      </c>
      <c r="J348" s="77">
        <v>-6.7199315199413396</v>
      </c>
      <c r="K348" s="134">
        <v>2</v>
      </c>
      <c r="L348" s="134">
        <v>0.56777528100722918</v>
      </c>
      <c r="M348" s="134">
        <v>1.790195461015794</v>
      </c>
      <c r="N348" s="134">
        <v>5.3131955842157899</v>
      </c>
    </row>
    <row r="349" spans="1:14" s="78" customFormat="1" x14ac:dyDescent="0.25">
      <c r="A349" s="76">
        <v>346</v>
      </c>
      <c r="B349" s="76">
        <v>26.174578857421871</v>
      </c>
      <c r="C349" s="76">
        <v>26.174578857421871</v>
      </c>
      <c r="D349" s="131"/>
      <c r="E349" s="91"/>
      <c r="F349" s="76">
        <v>1612.663155469199</v>
      </c>
      <c r="G349" s="76">
        <v>55.557748496766571</v>
      </c>
      <c r="H349" s="77">
        <v>17.2843593175267</v>
      </c>
      <c r="I349" s="76">
        <v>0</v>
      </c>
      <c r="J349" s="77">
        <v>-6.7199315199413396</v>
      </c>
      <c r="K349" s="134">
        <v>2</v>
      </c>
      <c r="L349" s="134">
        <v>0.53801789182077808</v>
      </c>
      <c r="M349" s="134">
        <v>1.696370412910913</v>
      </c>
      <c r="N349" s="134">
        <v>4.5786559996056688</v>
      </c>
    </row>
    <row r="350" spans="1:14" s="78" customFormat="1" x14ac:dyDescent="0.25">
      <c r="A350" s="76">
        <v>347</v>
      </c>
      <c r="B350" s="76">
        <v>26.61575183868408</v>
      </c>
      <c r="C350" s="76">
        <v>26.61575183868408</v>
      </c>
      <c r="D350" s="131"/>
      <c r="E350" s="91"/>
      <c r="F350" s="76">
        <v>1639.8446209646149</v>
      </c>
      <c r="G350" s="76">
        <v>55.62819317685166</v>
      </c>
      <c r="H350" s="77">
        <v>16.985746988651069</v>
      </c>
      <c r="I350" s="76">
        <v>0</v>
      </c>
      <c r="J350" s="77">
        <v>-6.7199315199413396</v>
      </c>
      <c r="K350" s="134">
        <v>2</v>
      </c>
      <c r="L350" s="134">
        <v>0.52872285387913753</v>
      </c>
      <c r="M350" s="134">
        <v>1.667063158280921</v>
      </c>
      <c r="N350" s="134">
        <v>4.2688892366029583</v>
      </c>
    </row>
    <row r="351" spans="1:14" s="78" customFormat="1" x14ac:dyDescent="0.25">
      <c r="A351" s="76">
        <v>348</v>
      </c>
      <c r="B351" s="76">
        <v>26.887516403198241</v>
      </c>
      <c r="C351" s="76">
        <v>26.887516403198241</v>
      </c>
      <c r="D351" s="131"/>
      <c r="E351" s="91"/>
      <c r="F351" s="76">
        <v>1656.5885274297941</v>
      </c>
      <c r="G351" s="76">
        <v>55.710184315108719</v>
      </c>
      <c r="H351" s="77">
        <v>17.085051928822949</v>
      </c>
      <c r="I351" s="76">
        <v>0</v>
      </c>
      <c r="J351" s="77">
        <v>-6.7199315199413396</v>
      </c>
      <c r="K351" s="134">
        <v>2</v>
      </c>
      <c r="L351" s="134">
        <v>0.53181396264268221</v>
      </c>
      <c r="M351" s="134">
        <v>1.676809424212377</v>
      </c>
      <c r="N351" s="134">
        <v>4.2585641840929762</v>
      </c>
    </row>
    <row r="352" spans="1:14" s="78" customFormat="1" x14ac:dyDescent="0.25">
      <c r="A352" s="76">
        <v>349</v>
      </c>
      <c r="B352" s="76">
        <v>27.36326694488525</v>
      </c>
      <c r="C352" s="76">
        <v>27.36326694488525</v>
      </c>
      <c r="D352" s="131"/>
      <c r="E352" s="91"/>
      <c r="F352" s="76">
        <v>1685.9003789767621</v>
      </c>
      <c r="G352" s="76">
        <v>55.792175453365779</v>
      </c>
      <c r="H352" s="77">
        <v>19.179982525536012</v>
      </c>
      <c r="I352" s="76">
        <v>0</v>
      </c>
      <c r="J352" s="77">
        <v>-6.7199315199413396</v>
      </c>
      <c r="K352" s="134">
        <v>2</v>
      </c>
      <c r="L352" s="134">
        <v>0.59702379324435761</v>
      </c>
      <c r="M352" s="134">
        <v>1.88241602009946</v>
      </c>
      <c r="N352" s="134">
        <v>5.469591603553666</v>
      </c>
    </row>
    <row r="353" spans="1:14" s="78" customFormat="1" x14ac:dyDescent="0.25">
      <c r="A353" s="76">
        <v>350</v>
      </c>
      <c r="B353" s="76">
        <v>27.993116188049321</v>
      </c>
      <c r="C353" s="76">
        <v>27.993116188049321</v>
      </c>
      <c r="D353" s="131"/>
      <c r="E353" s="91"/>
      <c r="F353" s="76">
        <v>1724.70653029953</v>
      </c>
      <c r="G353" s="76">
        <v>55.861459700064209</v>
      </c>
      <c r="H353" s="77">
        <v>19.917546553955759</v>
      </c>
      <c r="I353" s="76">
        <v>0</v>
      </c>
      <c r="J353" s="77">
        <v>-6.7199315199413396</v>
      </c>
      <c r="K353" s="134">
        <v>2</v>
      </c>
      <c r="L353" s="134">
        <v>0.61998227474565615</v>
      </c>
      <c r="M353" s="134">
        <v>1.954804112273054</v>
      </c>
      <c r="N353" s="134">
        <v>5.7672587590338278</v>
      </c>
    </row>
    <row r="354" spans="1:14" s="78" customFormat="1" x14ac:dyDescent="0.25">
      <c r="A354" s="76">
        <v>351</v>
      </c>
      <c r="B354" s="76">
        <v>28.35376415252686</v>
      </c>
      <c r="C354" s="76">
        <v>28.35376415252686</v>
      </c>
      <c r="D354" s="131"/>
      <c r="E354" s="91"/>
      <c r="F354" s="76">
        <v>1746.926703834165</v>
      </c>
      <c r="G354" s="76">
        <v>55.893310382929442</v>
      </c>
      <c r="H354" s="77">
        <v>15.157709520981943</v>
      </c>
      <c r="I354" s="76">
        <v>0</v>
      </c>
      <c r="J354" s="77">
        <v>-6.7199315199413396</v>
      </c>
      <c r="K354" s="134">
        <v>2</v>
      </c>
      <c r="L354" s="134">
        <v>0.47182072366668398</v>
      </c>
      <c r="M354" s="134">
        <v>1.4876507417210549</v>
      </c>
      <c r="N354" s="134">
        <v>2.597481099975127</v>
      </c>
    </row>
    <row r="355" spans="1:14" s="78" customFormat="1" x14ac:dyDescent="0.25">
      <c r="A355" s="76">
        <v>352</v>
      </c>
      <c r="B355" s="76">
        <v>27.895983886718749</v>
      </c>
      <c r="C355" s="76">
        <v>27.895983886718749</v>
      </c>
      <c r="D355" s="131"/>
      <c r="E355" s="91"/>
      <c r="F355" s="76">
        <v>1718.72203349387</v>
      </c>
      <c r="G355" s="76">
        <v>55.891024149936356</v>
      </c>
      <c r="H355" s="77">
        <v>11.470479794629043</v>
      </c>
      <c r="I355" s="76">
        <v>0</v>
      </c>
      <c r="J355" s="77">
        <v>-6.7199315199413396</v>
      </c>
      <c r="K355" s="134">
        <v>2</v>
      </c>
      <c r="L355" s="134">
        <v>0.35704669429206431</v>
      </c>
      <c r="M355" s="134">
        <v>1.125768227102879</v>
      </c>
      <c r="N355" s="134">
        <v>0.3407656416452024</v>
      </c>
    </row>
    <row r="356" spans="1:14" s="78" customFormat="1" x14ac:dyDescent="0.25">
      <c r="A356" s="76">
        <v>353</v>
      </c>
      <c r="B356" s="76">
        <v>27.78742790222168</v>
      </c>
      <c r="C356" s="76">
        <v>27.78742790222168</v>
      </c>
      <c r="D356" s="131"/>
      <c r="E356" s="91"/>
      <c r="F356" s="76">
        <v>1712.033702901897</v>
      </c>
      <c r="G356" s="76">
        <v>55.934189467670208</v>
      </c>
      <c r="H356" s="77">
        <v>16.74841838494023</v>
      </c>
      <c r="I356" s="76">
        <v>0</v>
      </c>
      <c r="J356" s="77">
        <v>-6.7199315199413396</v>
      </c>
      <c r="K356" s="134">
        <v>2</v>
      </c>
      <c r="L356" s="134">
        <v>0.52133542153689283</v>
      </c>
      <c r="M356" s="134">
        <v>1.643770584105823</v>
      </c>
      <c r="N356" s="134">
        <v>3.7909007982883649</v>
      </c>
    </row>
    <row r="357" spans="1:14" s="78" customFormat="1" x14ac:dyDescent="0.25">
      <c r="A357" s="76">
        <v>354</v>
      </c>
      <c r="B357" s="76">
        <v>28.02247943878174</v>
      </c>
      <c r="C357" s="76">
        <v>28.02247943878174</v>
      </c>
      <c r="D357" s="131"/>
      <c r="E357" s="91"/>
      <c r="F357" s="76">
        <v>1726.515653297799</v>
      </c>
      <c r="G357" s="76">
        <v>56.003418844250199</v>
      </c>
      <c r="H357" s="77">
        <v>16.47586116458217</v>
      </c>
      <c r="I357" s="76">
        <v>0</v>
      </c>
      <c r="J357" s="77">
        <v>-6.7199315199413396</v>
      </c>
      <c r="K357" s="134">
        <v>2</v>
      </c>
      <c r="L357" s="134">
        <v>0.51285141247391997</v>
      </c>
      <c r="M357" s="134">
        <v>1.61702050353027</v>
      </c>
      <c r="N357" s="134">
        <v>3.5480335230894249</v>
      </c>
    </row>
    <row r="358" spans="1:14" s="78" customFormat="1" x14ac:dyDescent="0.25">
      <c r="A358" s="76">
        <v>355</v>
      </c>
      <c r="B358" s="76">
        <v>27.951305007934572</v>
      </c>
      <c r="C358" s="76">
        <v>27.951305007934572</v>
      </c>
      <c r="D358" s="131"/>
      <c r="E358" s="91"/>
      <c r="F358" s="76">
        <v>1722.130467852641</v>
      </c>
      <c r="G358" s="76">
        <v>56.031229431283712</v>
      </c>
      <c r="H358" s="77">
        <v>14.814234622747783</v>
      </c>
      <c r="I358" s="76">
        <v>0</v>
      </c>
      <c r="J358" s="77">
        <v>-6.7199315199413396</v>
      </c>
      <c r="K358" s="134">
        <v>2</v>
      </c>
      <c r="L358" s="134">
        <v>0.4611292287002543</v>
      </c>
      <c r="M358" s="134">
        <v>1.453940458091902</v>
      </c>
      <c r="N358" s="134">
        <v>2.4957708441152162</v>
      </c>
    </row>
    <row r="359" spans="1:14" s="78" customFormat="1" x14ac:dyDescent="0.25">
      <c r="A359" s="76">
        <v>356</v>
      </c>
      <c r="B359" s="76">
        <v>27.91529369354248</v>
      </c>
      <c r="C359" s="76">
        <v>27.91529369354248</v>
      </c>
      <c r="D359" s="131"/>
      <c r="E359" s="91"/>
      <c r="F359" s="76">
        <v>1719.9117456253809</v>
      </c>
      <c r="G359" s="76">
        <v>56.095442342393483</v>
      </c>
      <c r="H359" s="77">
        <v>16.229933465745294</v>
      </c>
      <c r="I359" s="76">
        <v>0</v>
      </c>
      <c r="J359" s="77">
        <v>-6.7199315199413396</v>
      </c>
      <c r="K359" s="134">
        <v>2</v>
      </c>
      <c r="L359" s="134">
        <v>0.50519631229705764</v>
      </c>
      <c r="M359" s="134">
        <v>1.5928839726726229</v>
      </c>
      <c r="N359" s="134">
        <v>3.421492717467054</v>
      </c>
    </row>
    <row r="360" spans="1:14" s="78" customFormat="1" x14ac:dyDescent="0.25">
      <c r="A360" s="76">
        <v>357</v>
      </c>
      <c r="B360" s="76">
        <v>28.0995943069458</v>
      </c>
      <c r="C360" s="76">
        <v>28.0995943069458</v>
      </c>
      <c r="D360" s="131"/>
      <c r="E360" s="91"/>
      <c r="F360" s="76">
        <v>1731.266839832814</v>
      </c>
      <c r="G360" s="76">
        <v>56.135416455605643</v>
      </c>
      <c r="H360" s="77">
        <v>17.322182999609375</v>
      </c>
      <c r="I360" s="76">
        <v>0</v>
      </c>
      <c r="J360" s="77">
        <v>-6.7199315199413396</v>
      </c>
      <c r="K360" s="134">
        <v>2</v>
      </c>
      <c r="L360" s="134">
        <v>0.53919524629028293</v>
      </c>
      <c r="M360" s="134">
        <v>1.7000826115532619</v>
      </c>
      <c r="N360" s="134">
        <v>4.0726042914840486</v>
      </c>
    </row>
    <row r="361" spans="1:14" s="78" customFormat="1" x14ac:dyDescent="0.25">
      <c r="A361" s="76">
        <v>358</v>
      </c>
      <c r="B361" s="76">
        <v>28.141854858398439</v>
      </c>
      <c r="C361" s="76">
        <v>28.141854858398439</v>
      </c>
      <c r="D361" s="131"/>
      <c r="E361" s="91"/>
      <c r="F361" s="76">
        <v>1733.870588860781</v>
      </c>
      <c r="G361" s="76">
        <v>56.179974030029499</v>
      </c>
      <c r="H361" s="77">
        <v>13.631090519050518</v>
      </c>
      <c r="I361" s="76">
        <v>0</v>
      </c>
      <c r="J361" s="77">
        <v>-6.7199315199413396</v>
      </c>
      <c r="K361" s="134">
        <v>2</v>
      </c>
      <c r="L361" s="134">
        <v>0.42430097925823368</v>
      </c>
      <c r="M361" s="134">
        <v>1.337820987601211</v>
      </c>
      <c r="N361" s="134">
        <v>1.674198487096709</v>
      </c>
    </row>
    <row r="362" spans="1:14" s="78" customFormat="1" x14ac:dyDescent="0.25">
      <c r="A362" s="76">
        <v>359</v>
      </c>
      <c r="B362" s="76">
        <v>27.308000373840329</v>
      </c>
      <c r="C362" s="76">
        <v>27.308000373840329</v>
      </c>
      <c r="D362" s="131"/>
      <c r="E362" s="91"/>
      <c r="F362" s="76">
        <v>1682.495305552706</v>
      </c>
      <c r="G362" s="76">
        <v>56.22313934776335</v>
      </c>
      <c r="H362" s="77">
        <v>5.9573699649023464</v>
      </c>
      <c r="I362" s="76">
        <v>0</v>
      </c>
      <c r="J362" s="77">
        <v>-6.7199315199413396</v>
      </c>
      <c r="K362" s="134">
        <v>2</v>
      </c>
      <c r="L362" s="134">
        <v>0.18543768793692411</v>
      </c>
      <c r="M362" s="134">
        <v>0.58468503006512185</v>
      </c>
      <c r="N362" s="134">
        <v>-3.0804095424221209</v>
      </c>
    </row>
    <row r="363" spans="1:14" s="78" customFormat="1" x14ac:dyDescent="0.25">
      <c r="A363" s="76">
        <v>360</v>
      </c>
      <c r="B363" s="76">
        <v>25.759233665466311</v>
      </c>
      <c r="C363" s="76">
        <v>25.759233665466311</v>
      </c>
      <c r="D363" s="131"/>
      <c r="E363" s="91"/>
      <c r="F363" s="76">
        <v>1587.0729867976561</v>
      </c>
      <c r="G363" s="76">
        <v>56.309477030747423</v>
      </c>
      <c r="H363" s="77">
        <v>0</v>
      </c>
      <c r="I363" s="76">
        <v>0</v>
      </c>
      <c r="J363" s="77">
        <v>-6.7199315199413396</v>
      </c>
      <c r="K363" s="134">
        <v>2</v>
      </c>
      <c r="L363" s="134">
        <v>0</v>
      </c>
      <c r="M363" s="134">
        <v>0</v>
      </c>
      <c r="N363" s="134">
        <v>-4.018198833123221</v>
      </c>
    </row>
    <row r="364" spans="1:14" s="78" customFormat="1" x14ac:dyDescent="0.25">
      <c r="A364" s="76">
        <v>361</v>
      </c>
      <c r="B364" s="76">
        <v>24.25182380676269</v>
      </c>
      <c r="C364" s="76">
        <v>24.25182380676269</v>
      </c>
      <c r="D364" s="131"/>
      <c r="E364" s="91"/>
      <c r="F364" s="76">
        <v>1494.198738368897</v>
      </c>
      <c r="G364" s="76">
        <v>56.35430071672981</v>
      </c>
      <c r="H364" s="77">
        <v>0</v>
      </c>
      <c r="I364" s="76">
        <v>0</v>
      </c>
      <c r="J364" s="77">
        <v>-6.7199315199413396</v>
      </c>
      <c r="K364" s="134">
        <v>2</v>
      </c>
      <c r="L364" s="134">
        <v>0</v>
      </c>
      <c r="M364" s="134">
        <v>0</v>
      </c>
      <c r="N364" s="134">
        <v>-3.3776210718269049</v>
      </c>
    </row>
    <row r="365" spans="1:14" s="78" customFormat="1" x14ac:dyDescent="0.25">
      <c r="A365" s="76">
        <v>362</v>
      </c>
      <c r="B365" s="76">
        <v>22.775779533386231</v>
      </c>
      <c r="C365" s="76">
        <v>22.775779533386231</v>
      </c>
      <c r="D365" s="131"/>
      <c r="E365" s="91"/>
      <c r="F365" s="76">
        <v>1403.256980395184</v>
      </c>
      <c r="G365" s="76">
        <v>56.388473933487838</v>
      </c>
      <c r="H365" s="77">
        <v>3.7338850330086606</v>
      </c>
      <c r="I365" s="76">
        <v>0</v>
      </c>
      <c r="J365" s="77">
        <v>-6.7199315199413396</v>
      </c>
      <c r="K365" s="134">
        <v>2</v>
      </c>
      <c r="L365" s="134">
        <v>0.11622628972561409</v>
      </c>
      <c r="M365" s="134">
        <v>0.36646149150486129</v>
      </c>
      <c r="N365" s="134">
        <v>-3.1920864026350619</v>
      </c>
    </row>
    <row r="366" spans="1:14" s="78" customFormat="1" x14ac:dyDescent="0.25">
      <c r="A366" s="76">
        <v>363</v>
      </c>
      <c r="B366" s="76">
        <v>21.328539276123049</v>
      </c>
      <c r="C366" s="76">
        <v>21.328539276123049</v>
      </c>
      <c r="D366" s="131"/>
      <c r="E366" s="91"/>
      <c r="F366" s="76">
        <v>1314.0898899631511</v>
      </c>
      <c r="G366" s="76">
        <v>56.465956197055718</v>
      </c>
      <c r="H366" s="77">
        <v>3.5694645533301843</v>
      </c>
      <c r="I366" s="76">
        <v>0</v>
      </c>
      <c r="J366" s="77">
        <v>-6.7199315199413396</v>
      </c>
      <c r="K366" s="134">
        <v>2</v>
      </c>
      <c r="L366" s="134">
        <v>0.11110830078407009</v>
      </c>
      <c r="M366" s="134">
        <v>0.35032447237217318</v>
      </c>
      <c r="N366" s="134">
        <v>-2.89691506075591</v>
      </c>
    </row>
    <row r="367" spans="1:14" s="78" customFormat="1" x14ac:dyDescent="0.25">
      <c r="A367" s="76">
        <v>364</v>
      </c>
      <c r="B367" s="76">
        <v>20.21386108398438</v>
      </c>
      <c r="C367" s="76">
        <v>20.21386108398438</v>
      </c>
      <c r="D367" s="131"/>
      <c r="E367" s="91"/>
      <c r="F367" s="76">
        <v>1245.412549996807</v>
      </c>
      <c r="G367" s="76">
        <v>56.539174301447247</v>
      </c>
      <c r="H367" s="77">
        <v>7.502209338967547</v>
      </c>
      <c r="I367" s="76">
        <v>0</v>
      </c>
      <c r="J367" s="77">
        <v>-6.7199315199413396</v>
      </c>
      <c r="K367" s="134">
        <v>2</v>
      </c>
      <c r="L367" s="134">
        <v>0.23352458592182571</v>
      </c>
      <c r="M367" s="134">
        <v>0.73630301941151655</v>
      </c>
      <c r="N367" s="134">
        <v>-9.9503417416677301E-2</v>
      </c>
    </row>
    <row r="368" spans="1:14" s="78" customFormat="1" x14ac:dyDescent="0.25">
      <c r="A368" s="76">
        <v>365</v>
      </c>
      <c r="B368" s="76">
        <v>20.270689392089839</v>
      </c>
      <c r="C368" s="76">
        <v>20.270689392089839</v>
      </c>
      <c r="D368" s="131"/>
      <c r="E368" s="91"/>
      <c r="F368" s="76">
        <v>1248.9138448664801</v>
      </c>
      <c r="G368" s="76">
        <v>56.606653604421751</v>
      </c>
      <c r="H368" s="77">
        <v>12.255551699610564</v>
      </c>
      <c r="I368" s="76">
        <v>0</v>
      </c>
      <c r="J368" s="77">
        <v>-6.7199315199413396</v>
      </c>
      <c r="K368" s="134">
        <v>2</v>
      </c>
      <c r="L368" s="134">
        <v>0.38148397446464061</v>
      </c>
      <c r="M368" s="134">
        <v>1.2028189714870119</v>
      </c>
      <c r="N368" s="134">
        <v>2.8701744608141051</v>
      </c>
    </row>
    <row r="369" spans="1:14" s="78" customFormat="1" x14ac:dyDescent="0.25">
      <c r="A369" s="76">
        <v>366</v>
      </c>
      <c r="B369" s="76">
        <v>20.49099674224853</v>
      </c>
      <c r="C369" s="76">
        <v>20.49099674224853</v>
      </c>
      <c r="D369" s="131"/>
      <c r="E369" s="91"/>
      <c r="F369" s="76">
        <v>1262.4873792646929</v>
      </c>
      <c r="G369" s="76">
        <v>56.685598418006222</v>
      </c>
      <c r="H369" s="77">
        <v>11.996794546383011</v>
      </c>
      <c r="I369" s="76">
        <v>0</v>
      </c>
      <c r="J369" s="77">
        <v>-6.7199315199413396</v>
      </c>
      <c r="K369" s="134">
        <v>2</v>
      </c>
      <c r="L369" s="134">
        <v>0.37342952619059522</v>
      </c>
      <c r="M369" s="134">
        <v>1.177423296078947</v>
      </c>
      <c r="N369" s="134">
        <v>2.6583092458333302</v>
      </c>
    </row>
    <row r="370" spans="1:14" s="78" customFormat="1" x14ac:dyDescent="0.25">
      <c r="A370" s="76">
        <v>367</v>
      </c>
      <c r="B370" s="76">
        <v>20.817331695556639</v>
      </c>
      <c r="C370" s="76">
        <v>20.817331695556639</v>
      </c>
      <c r="D370" s="131"/>
      <c r="E370" s="91"/>
      <c r="F370" s="76">
        <v>1282.5934661059921</v>
      </c>
      <c r="G370" s="76">
        <v>56.764543231590679</v>
      </c>
      <c r="H370" s="77">
        <v>13.915028502953621</v>
      </c>
      <c r="I370" s="76">
        <v>0</v>
      </c>
      <c r="J370" s="77">
        <v>-6.7199315199413396</v>
      </c>
      <c r="K370" s="134">
        <v>2</v>
      </c>
      <c r="L370" s="134">
        <v>0.43313924237814488</v>
      </c>
      <c r="M370" s="134">
        <v>1.3656880312182911</v>
      </c>
      <c r="N370" s="134">
        <v>3.7809035901984571</v>
      </c>
    </row>
    <row r="371" spans="1:14" s="78" customFormat="1" x14ac:dyDescent="0.25">
      <c r="A371" s="76">
        <v>368</v>
      </c>
      <c r="B371" s="76">
        <v>21.580126571655271</v>
      </c>
      <c r="C371" s="76">
        <v>21.580126571655271</v>
      </c>
      <c r="D371" s="131"/>
      <c r="E371" s="91"/>
      <c r="F371" s="76">
        <v>1329.590638383939</v>
      </c>
      <c r="G371" s="76">
        <v>56.83120046080839</v>
      </c>
      <c r="H371" s="77">
        <v>16.458691690272104</v>
      </c>
      <c r="I371" s="76">
        <v>0</v>
      </c>
      <c r="J371" s="77">
        <v>-6.7199315199413396</v>
      </c>
      <c r="K371" s="134">
        <v>2</v>
      </c>
      <c r="L371" s="134">
        <v>0.51231697065850335</v>
      </c>
      <c r="M371" s="134">
        <v>1.615335408486261</v>
      </c>
      <c r="N371" s="134">
        <v>5.1938448767906502</v>
      </c>
    </row>
    <row r="372" spans="1:14" s="78" customFormat="1" x14ac:dyDescent="0.25">
      <c r="A372" s="76">
        <v>369</v>
      </c>
      <c r="B372" s="76">
        <v>22.579393959045412</v>
      </c>
      <c r="C372" s="76">
        <v>22.579393959045412</v>
      </c>
      <c r="D372" s="131"/>
      <c r="E372" s="91"/>
      <c r="F372" s="76">
        <v>1391.157309881658</v>
      </c>
      <c r="G372" s="76">
        <v>56.89973381408786</v>
      </c>
      <c r="H372" s="77">
        <v>18.301590677611976</v>
      </c>
      <c r="I372" s="76">
        <v>0</v>
      </c>
      <c r="J372" s="77">
        <v>-6.7199315199413396</v>
      </c>
      <c r="K372" s="134">
        <v>2</v>
      </c>
      <c r="L372" s="134">
        <v>0.5696817019622451</v>
      </c>
      <c r="M372" s="134">
        <v>1.7962064062869589</v>
      </c>
      <c r="N372" s="134">
        <v>6.1189030892636493</v>
      </c>
    </row>
    <row r="373" spans="1:14" s="78" customFormat="1" x14ac:dyDescent="0.25">
      <c r="A373" s="76">
        <v>370</v>
      </c>
      <c r="B373" s="76">
        <v>23.743189048767089</v>
      </c>
      <c r="C373" s="76">
        <v>23.743189048767089</v>
      </c>
      <c r="D373" s="131"/>
      <c r="E373" s="91"/>
      <c r="F373" s="76">
        <v>1462.8608307647819</v>
      </c>
      <c r="G373" s="76">
        <v>56.957154557211027</v>
      </c>
      <c r="H373" s="77">
        <v>19.768784598439446</v>
      </c>
      <c r="I373" s="76">
        <v>0</v>
      </c>
      <c r="J373" s="77">
        <v>-6.7199315199413396</v>
      </c>
      <c r="K373" s="134">
        <v>2</v>
      </c>
      <c r="L373" s="134">
        <v>0.61535169560646497</v>
      </c>
      <c r="M373" s="134">
        <v>1.9402038962471839</v>
      </c>
      <c r="N373" s="134">
        <v>6.7708648157677889</v>
      </c>
    </row>
    <row r="374" spans="1:14" s="78" customFormat="1" x14ac:dyDescent="0.25">
      <c r="A374" s="76">
        <v>371</v>
      </c>
      <c r="B374" s="76">
        <v>24.597763824462891</v>
      </c>
      <c r="C374" s="76">
        <v>24.597763824462891</v>
      </c>
      <c r="D374" s="131"/>
      <c r="E374" s="91"/>
      <c r="F374" s="76">
        <v>1515.512728694639</v>
      </c>
      <c r="G374" s="76">
        <v>56.95579194646195</v>
      </c>
      <c r="H374" s="77">
        <v>14.831257654948644</v>
      </c>
      <c r="I374" s="76">
        <v>0</v>
      </c>
      <c r="J374" s="77">
        <v>-6.7199315199413396</v>
      </c>
      <c r="K374" s="134">
        <v>2</v>
      </c>
      <c r="L374" s="134">
        <v>0.46165911214741318</v>
      </c>
      <c r="M374" s="134">
        <v>1.4556111806007941</v>
      </c>
      <c r="N374" s="134">
        <v>3.4427948999682521</v>
      </c>
    </row>
    <row r="375" spans="1:14" s="78" customFormat="1" x14ac:dyDescent="0.25">
      <c r="A375" s="76">
        <v>372</v>
      </c>
      <c r="B375" s="76">
        <v>24.06110954284668</v>
      </c>
      <c r="C375" s="76">
        <v>24.06110954284668</v>
      </c>
      <c r="D375" s="131"/>
      <c r="E375" s="91"/>
      <c r="F375" s="76">
        <v>1482.448487550532</v>
      </c>
      <c r="G375" s="76">
        <v>56.980006766764653</v>
      </c>
      <c r="H375" s="77">
        <v>5.6692902593220387</v>
      </c>
      <c r="I375" s="76">
        <v>0</v>
      </c>
      <c r="J375" s="77">
        <v>-6.7199315199413396</v>
      </c>
      <c r="K375" s="134">
        <v>2</v>
      </c>
      <c r="L375" s="134">
        <v>0.17647050361580771</v>
      </c>
      <c r="M375" s="134">
        <v>0.55641149790064159</v>
      </c>
      <c r="N375" s="134">
        <v>-2.2969851206845</v>
      </c>
    </row>
    <row r="376" spans="1:14" s="78" customFormat="1" x14ac:dyDescent="0.25">
      <c r="A376" s="76">
        <v>373</v>
      </c>
      <c r="B376" s="76">
        <v>22.585071754455569</v>
      </c>
      <c r="C376" s="76">
        <v>22.585071754455569</v>
      </c>
      <c r="D376" s="131"/>
      <c r="E376" s="91"/>
      <c r="F376" s="76">
        <v>1391.507129128498</v>
      </c>
      <c r="G376" s="76">
        <v>57.016516376535087</v>
      </c>
      <c r="H376" s="77">
        <v>0</v>
      </c>
      <c r="I376" s="76">
        <v>0</v>
      </c>
      <c r="J376" s="77">
        <v>-6.7199315199413396</v>
      </c>
      <c r="K376" s="134">
        <v>2</v>
      </c>
      <c r="L376" s="134">
        <v>0</v>
      </c>
      <c r="M376" s="134">
        <v>0</v>
      </c>
      <c r="N376" s="134">
        <v>-3.670764597647775</v>
      </c>
    </row>
    <row r="377" spans="1:14" s="78" customFormat="1" x14ac:dyDescent="0.25">
      <c r="A377" s="76">
        <v>374</v>
      </c>
      <c r="B377" s="76">
        <v>20.551900672912598</v>
      </c>
      <c r="C377" s="76">
        <v>20.551900672912598</v>
      </c>
      <c r="D377" s="131"/>
      <c r="E377" s="91"/>
      <c r="F377" s="76">
        <v>1266.2397806133531</v>
      </c>
      <c r="G377" s="76">
        <v>57.080060462009158</v>
      </c>
      <c r="H377" s="77">
        <v>0</v>
      </c>
      <c r="I377" s="76">
        <v>0</v>
      </c>
      <c r="J377" s="77">
        <v>-6.7199315199413396</v>
      </c>
      <c r="K377" s="134">
        <v>2</v>
      </c>
      <c r="L377" s="134">
        <v>0</v>
      </c>
      <c r="M377" s="134">
        <v>0</v>
      </c>
      <c r="N377" s="134">
        <v>-4.712528054501461</v>
      </c>
    </row>
    <row r="378" spans="1:14" s="78" customFormat="1" x14ac:dyDescent="0.25">
      <c r="A378" s="76">
        <v>375</v>
      </c>
      <c r="B378" s="76">
        <v>17.001518535614011</v>
      </c>
      <c r="C378" s="76">
        <v>17.001518535614011</v>
      </c>
      <c r="D378" s="131"/>
      <c r="E378" s="91"/>
      <c r="F378" s="76">
        <v>1047.4943141878671</v>
      </c>
      <c r="G378" s="76">
        <v>57.144423637808323</v>
      </c>
      <c r="H378" s="77">
        <v>0</v>
      </c>
      <c r="I378" s="76">
        <v>0</v>
      </c>
      <c r="J378" s="77">
        <v>-6.7199315199413396</v>
      </c>
      <c r="K378" s="134">
        <v>2</v>
      </c>
      <c r="L378" s="134">
        <v>0</v>
      </c>
      <c r="M378" s="134">
        <v>0</v>
      </c>
      <c r="N378" s="134">
        <v>-3.8205975855295051</v>
      </c>
    </row>
    <row r="379" spans="1:14" s="78" customFormat="1" x14ac:dyDescent="0.25">
      <c r="A379" s="76">
        <v>376</v>
      </c>
      <c r="B379" s="76">
        <v>13.958459568023679</v>
      </c>
      <c r="C379" s="76">
        <v>13.958459568023679</v>
      </c>
      <c r="D379" s="131"/>
      <c r="E379" s="91"/>
      <c r="F379" s="76">
        <v>1662.4955708467421</v>
      </c>
      <c r="G379" s="76">
        <v>57.189464588282057</v>
      </c>
      <c r="H379" s="77">
        <v>0</v>
      </c>
      <c r="I379" s="76">
        <v>0</v>
      </c>
      <c r="J379" s="77">
        <v>-6.7199315199413396</v>
      </c>
      <c r="K379" s="134">
        <v>1</v>
      </c>
      <c r="L379" s="134">
        <v>0</v>
      </c>
      <c r="M379" s="134">
        <v>0</v>
      </c>
      <c r="N379" s="134">
        <v>-3.7317707968200118</v>
      </c>
    </row>
    <row r="380" spans="1:14" s="78" customFormat="1" x14ac:dyDescent="0.25">
      <c r="A380" s="76">
        <v>377</v>
      </c>
      <c r="B380" s="76">
        <v>12.121801471710199</v>
      </c>
      <c r="C380" s="76">
        <v>12.121801471710199</v>
      </c>
      <c r="D380" s="131"/>
      <c r="E380" s="91"/>
      <c r="F380" s="76">
        <v>1443.743928847804</v>
      </c>
      <c r="G380" s="76">
        <v>57.263504326592823</v>
      </c>
      <c r="H380" s="77">
        <v>5.9763423899733068</v>
      </c>
      <c r="I380" s="76">
        <v>0</v>
      </c>
      <c r="J380" s="77">
        <v>-6.7199315199413396</v>
      </c>
      <c r="K380" s="134">
        <v>1</v>
      </c>
      <c r="L380" s="134">
        <v>0.18602825099754361</v>
      </c>
      <c r="M380" s="134">
        <v>0.58654707539525497</v>
      </c>
      <c r="N380" s="134">
        <v>-1.9190753184206419</v>
      </c>
    </row>
    <row r="381" spans="1:14" s="78" customFormat="1" x14ac:dyDescent="0.25">
      <c r="A381" s="76">
        <v>378</v>
      </c>
      <c r="B381" s="76">
        <v>10.512025356292719</v>
      </c>
      <c r="C381" s="76">
        <v>10.512025356292719</v>
      </c>
      <c r="D381" s="131"/>
      <c r="E381" s="91"/>
      <c r="F381" s="76">
        <v>1252.014630289156</v>
      </c>
      <c r="G381" s="76">
        <v>57.319333534993888</v>
      </c>
      <c r="H381" s="77">
        <v>4.9732522390985485</v>
      </c>
      <c r="I381" s="76">
        <v>0</v>
      </c>
      <c r="J381" s="77">
        <v>-6.7199315199413396</v>
      </c>
      <c r="K381" s="134">
        <v>1</v>
      </c>
      <c r="L381" s="134">
        <v>0.15480462052530641</v>
      </c>
      <c r="M381" s="134">
        <v>0.48809896851629098</v>
      </c>
      <c r="N381" s="134">
        <v>-1.7246100844994581</v>
      </c>
    </row>
    <row r="382" spans="1:14" s="78" customFormat="1" x14ac:dyDescent="0.25">
      <c r="A382" s="76">
        <v>379</v>
      </c>
      <c r="B382" s="76">
        <v>9.2110195159912109</v>
      </c>
      <c r="C382" s="76">
        <v>9.2110195159912109</v>
      </c>
      <c r="D382" s="131"/>
      <c r="E382" s="91"/>
      <c r="F382" s="76">
        <v>1097.060823487876</v>
      </c>
      <c r="G382" s="76">
        <v>57.379760433315013</v>
      </c>
      <c r="H382" s="77">
        <v>6.250403388455136</v>
      </c>
      <c r="I382" s="76">
        <v>0</v>
      </c>
      <c r="J382" s="77">
        <v>-6.7199315199413396</v>
      </c>
      <c r="K382" s="134">
        <v>1</v>
      </c>
      <c r="L382" s="134">
        <v>0.19455906882681509</v>
      </c>
      <c r="M382" s="134">
        <v>0.61344474401094817</v>
      </c>
      <c r="N382" s="134">
        <v>-0.29192143273698501</v>
      </c>
    </row>
    <row r="383" spans="1:14" s="78" customFormat="1" x14ac:dyDescent="0.25">
      <c r="A383" s="76">
        <v>380</v>
      </c>
      <c r="B383" s="76">
        <v>8.7856609344482415</v>
      </c>
      <c r="C383" s="76">
        <v>8.7856609344482415</v>
      </c>
      <c r="D383" s="131"/>
      <c r="E383" s="91"/>
      <c r="F383" s="76">
        <v>1046.399304973555</v>
      </c>
      <c r="G383" s="76">
        <v>57.427917510964093</v>
      </c>
      <c r="H383" s="77">
        <v>5.5356685939786923</v>
      </c>
      <c r="I383" s="76">
        <v>0</v>
      </c>
      <c r="J383" s="77">
        <v>-6.7199315199413396</v>
      </c>
      <c r="K383" s="134">
        <v>1</v>
      </c>
      <c r="L383" s="134">
        <v>0.17231120298053859</v>
      </c>
      <c r="M383" s="134">
        <v>0.54329722299763805</v>
      </c>
      <c r="N383" s="134">
        <v>-0.54063052187788252</v>
      </c>
    </row>
    <row r="384" spans="1:14" s="78" customFormat="1" x14ac:dyDescent="0.25">
      <c r="A384" s="76">
        <v>381</v>
      </c>
      <c r="B384" s="76">
        <v>7.2215997695922853</v>
      </c>
      <c r="C384" s="76">
        <v>7.2215997695922853</v>
      </c>
      <c r="D384" s="131"/>
      <c r="E384" s="91"/>
      <c r="F384" s="76">
        <v>860.11479797371976</v>
      </c>
      <c r="G384" s="76">
        <v>57.476074588613173</v>
      </c>
      <c r="H384" s="77">
        <v>3.0345528862763249</v>
      </c>
      <c r="I384" s="76">
        <v>0</v>
      </c>
      <c r="J384" s="77">
        <v>-6.7199315199413396</v>
      </c>
      <c r="K384" s="134">
        <v>1</v>
      </c>
      <c r="L384" s="134">
        <v>9.4457868903333367E-2</v>
      </c>
      <c r="M384" s="134">
        <v>0.29782566065221011</v>
      </c>
      <c r="N384" s="134">
        <v>-1.370379407903066</v>
      </c>
    </row>
    <row r="385" spans="1:14" s="78" customFormat="1" x14ac:dyDescent="0.25">
      <c r="A385" s="76">
        <v>382</v>
      </c>
      <c r="B385" s="76">
        <v>5.755288076400757</v>
      </c>
      <c r="C385" s="76">
        <v>5.755288076400757</v>
      </c>
      <c r="D385" s="131"/>
      <c r="E385" s="91"/>
      <c r="F385" s="76">
        <v>800</v>
      </c>
      <c r="G385" s="76">
        <v>57.45292344204163</v>
      </c>
      <c r="H385" s="77">
        <v>2.4752153149737834</v>
      </c>
      <c r="I385" s="76">
        <v>0</v>
      </c>
      <c r="J385" s="77">
        <v>-6.7199315199413396</v>
      </c>
      <c r="K385" s="134">
        <v>1</v>
      </c>
      <c r="L385" s="134">
        <v>7.7047121105282529E-2</v>
      </c>
      <c r="M385" s="134">
        <v>0.24292957284495581</v>
      </c>
      <c r="N385" s="134">
        <v>-0.56871968654972616</v>
      </c>
    </row>
    <row r="386" spans="1:14" s="78" customFormat="1" x14ac:dyDescent="0.25">
      <c r="A386" s="76">
        <v>383</v>
      </c>
      <c r="B386" s="76">
        <v>4.838781785964966</v>
      </c>
      <c r="C386" s="76">
        <v>4.838781785964966</v>
      </c>
      <c r="D386" s="131"/>
      <c r="E386" s="91"/>
      <c r="F386" s="76">
        <v>800</v>
      </c>
      <c r="G386" s="76">
        <v>57.486407272335931</v>
      </c>
      <c r="H386" s="77">
        <v>2.4750951709740439</v>
      </c>
      <c r="I386" s="76">
        <v>0</v>
      </c>
      <c r="J386" s="77">
        <v>-6.7199315199413396</v>
      </c>
      <c r="K386" s="134">
        <v>1</v>
      </c>
      <c r="L386" s="134">
        <v>7.7043381329901364E-2</v>
      </c>
      <c r="M386" s="134">
        <v>0.24291778133317901</v>
      </c>
      <c r="N386" s="134">
        <v>-0.32551443993950557</v>
      </c>
    </row>
    <row r="387" spans="1:14" s="78" customFormat="1" x14ac:dyDescent="0.25">
      <c r="A387" s="76">
        <v>384</v>
      </c>
      <c r="B387" s="76">
        <v>3.658462834358216</v>
      </c>
      <c r="C387" s="76">
        <v>3.658462834358216</v>
      </c>
      <c r="D387" s="131"/>
      <c r="E387" s="91"/>
      <c r="F387" s="76">
        <v>800</v>
      </c>
      <c r="G387" s="76">
        <v>57.509758755693518</v>
      </c>
      <c r="H387" s="77">
        <v>2.4750113937062759</v>
      </c>
      <c r="I387" s="76">
        <v>0</v>
      </c>
      <c r="J387" s="77">
        <v>-6.7199315199413396</v>
      </c>
      <c r="K387" s="134">
        <v>1</v>
      </c>
      <c r="L387" s="134">
        <v>7.7040773557859654E-2</v>
      </c>
      <c r="M387" s="134">
        <v>0.24290955902793149</v>
      </c>
      <c r="N387" s="134">
        <v>-0.58388050788363899</v>
      </c>
    </row>
    <row r="388" spans="1:14" s="78" customFormat="1" x14ac:dyDescent="0.25">
      <c r="A388" s="76">
        <v>385</v>
      </c>
      <c r="B388" s="76">
        <v>1.784280961751938</v>
      </c>
      <c r="C388" s="76">
        <v>1.784280961751938</v>
      </c>
      <c r="D388" s="131"/>
      <c r="E388" s="91"/>
      <c r="F388" s="76">
        <v>800</v>
      </c>
      <c r="G388" s="76">
        <v>57.530451379917409</v>
      </c>
      <c r="H388" s="77">
        <v>2.4749371628466617</v>
      </c>
      <c r="I388" s="76">
        <v>0</v>
      </c>
      <c r="J388" s="77">
        <v>-6.7199315199413396</v>
      </c>
      <c r="K388" s="134">
        <v>1</v>
      </c>
      <c r="L388" s="134">
        <v>7.7038462941083879E-2</v>
      </c>
      <c r="M388" s="134">
        <v>0.24290227365323749</v>
      </c>
      <c r="N388" s="134">
        <v>-0.38249327629232499</v>
      </c>
    </row>
    <row r="389" spans="1:14" s="78" customFormat="1" x14ac:dyDescent="0.25">
      <c r="A389" s="76">
        <v>386</v>
      </c>
      <c r="B389" s="76">
        <v>0.16313565094023941</v>
      </c>
      <c r="C389" s="76">
        <v>0.16313565094023941</v>
      </c>
      <c r="D389" s="131"/>
      <c r="E389" s="91"/>
      <c r="F389" s="76">
        <v>800</v>
      </c>
      <c r="G389" s="76">
        <v>57.560657859593228</v>
      </c>
      <c r="H389" s="77">
        <v>2.4748288151768429</v>
      </c>
      <c r="I389" s="76">
        <v>0</v>
      </c>
      <c r="J389" s="77">
        <v>-6.7199315199413396</v>
      </c>
      <c r="K389" s="134">
        <v>1</v>
      </c>
      <c r="L389" s="134">
        <v>7.7035090355277905E-2</v>
      </c>
      <c r="M389" s="134">
        <v>0.24289163989019119</v>
      </c>
      <c r="N389" s="134">
        <v>5.3051363017586603E-2</v>
      </c>
    </row>
    <row r="390" spans="1:14" s="78" customFormat="1" x14ac:dyDescent="0.25">
      <c r="A390" s="76">
        <v>387</v>
      </c>
      <c r="B390" s="76">
        <v>1.108115511015057E-2</v>
      </c>
      <c r="C390" s="76">
        <v>1.108115511015057E-2</v>
      </c>
      <c r="D390" s="131"/>
      <c r="E390" s="91"/>
      <c r="F390" s="76">
        <v>800</v>
      </c>
      <c r="G390" s="76">
        <v>57.584009342950822</v>
      </c>
      <c r="H390" s="77">
        <v>2.4747450657397674</v>
      </c>
      <c r="I390" s="76">
        <v>0</v>
      </c>
      <c r="J390" s="77">
        <v>-6.7199315199413396</v>
      </c>
      <c r="K390" s="134">
        <v>0</v>
      </c>
      <c r="L390" s="134">
        <v>7.7032483449534464E-2</v>
      </c>
      <c r="M390" s="134">
        <v>0.24288342031638219</v>
      </c>
      <c r="N390" s="134">
        <v>0.32209693722190308</v>
      </c>
    </row>
    <row r="391" spans="1:14" s="78" customFormat="1" x14ac:dyDescent="0.25">
      <c r="A391" s="76">
        <v>388</v>
      </c>
      <c r="B391" s="76">
        <v>1.246682647615671E-3</v>
      </c>
      <c r="C391" s="76">
        <v>1.246682647615671E-3</v>
      </c>
      <c r="D391" s="131"/>
      <c r="E391" s="91"/>
      <c r="F391" s="76">
        <v>0</v>
      </c>
      <c r="G391" s="76">
        <v>57.618826336918367</v>
      </c>
      <c r="H391" s="77">
        <v>0</v>
      </c>
      <c r="I391" s="76">
        <v>0</v>
      </c>
      <c r="J391" s="77">
        <v>-3.1029485636939911</v>
      </c>
      <c r="K391" s="134">
        <v>0</v>
      </c>
      <c r="L391" s="134">
        <v>0</v>
      </c>
      <c r="M391" s="134">
        <v>0</v>
      </c>
      <c r="N391" s="134">
        <v>0.28020903517403922</v>
      </c>
    </row>
    <row r="392" spans="1:14" s="78" customFormat="1" x14ac:dyDescent="0.25">
      <c r="A392" s="76">
        <v>389</v>
      </c>
      <c r="B392" s="76">
        <v>0</v>
      </c>
      <c r="C392" s="76">
        <v>0</v>
      </c>
      <c r="D392" s="131"/>
      <c r="E392" s="91"/>
      <c r="F392" s="76">
        <v>0</v>
      </c>
      <c r="G392" s="76">
        <v>57.636945254119013</v>
      </c>
      <c r="H392" s="77">
        <v>0</v>
      </c>
      <c r="I392" s="76">
        <v>0</v>
      </c>
      <c r="J392" s="77">
        <v>-3.1029485636939911</v>
      </c>
      <c r="K392" s="134">
        <v>0</v>
      </c>
      <c r="L392" s="134">
        <v>0</v>
      </c>
      <c r="M392" s="134">
        <v>0</v>
      </c>
      <c r="N392" s="134">
        <v>0</v>
      </c>
    </row>
    <row r="393" spans="1:14" s="78" customFormat="1" x14ac:dyDescent="0.25">
      <c r="A393" s="76">
        <v>390</v>
      </c>
      <c r="B393" s="76">
        <v>0</v>
      </c>
      <c r="C393" s="76">
        <v>0</v>
      </c>
      <c r="D393" s="131"/>
      <c r="E393" s="91"/>
      <c r="F393" s="76">
        <v>0</v>
      </c>
      <c r="G393" s="76">
        <v>57.648810477246244</v>
      </c>
      <c r="H393" s="77">
        <v>0</v>
      </c>
      <c r="I393" s="76">
        <v>0</v>
      </c>
      <c r="J393" s="77">
        <v>-3.1029485636939911</v>
      </c>
      <c r="K393" s="134">
        <v>0</v>
      </c>
      <c r="L393" s="134">
        <v>0</v>
      </c>
      <c r="M393" s="134">
        <v>0</v>
      </c>
      <c r="N393" s="134">
        <v>0</v>
      </c>
    </row>
    <row r="394" spans="1:14" s="78" customFormat="1" x14ac:dyDescent="0.25">
      <c r="A394" s="76">
        <v>391</v>
      </c>
      <c r="B394" s="76">
        <v>0</v>
      </c>
      <c r="C394" s="76">
        <v>0</v>
      </c>
      <c r="D394" s="131"/>
      <c r="E394" s="91"/>
      <c r="F394" s="76">
        <v>0</v>
      </c>
      <c r="G394" s="76">
        <v>57.660675700373481</v>
      </c>
      <c r="H394" s="77">
        <v>0</v>
      </c>
      <c r="I394" s="76">
        <v>0</v>
      </c>
      <c r="J394" s="77">
        <v>-3.1029485636939911</v>
      </c>
      <c r="K394" s="134">
        <v>0</v>
      </c>
      <c r="L394" s="134">
        <v>0</v>
      </c>
      <c r="M394" s="134">
        <v>0</v>
      </c>
      <c r="N394" s="134">
        <v>0</v>
      </c>
    </row>
    <row r="395" spans="1:14" s="78" customFormat="1" x14ac:dyDescent="0.25">
      <c r="A395" s="76">
        <v>392</v>
      </c>
      <c r="B395" s="76">
        <v>0</v>
      </c>
      <c r="C395" s="76">
        <v>0</v>
      </c>
      <c r="D395" s="131"/>
      <c r="E395" s="91"/>
      <c r="F395" s="76">
        <v>0</v>
      </c>
      <c r="G395" s="76">
        <v>57.672540923500719</v>
      </c>
      <c r="H395" s="77">
        <v>0</v>
      </c>
      <c r="I395" s="76">
        <v>0</v>
      </c>
      <c r="J395" s="77">
        <v>-3.1029485636939911</v>
      </c>
      <c r="K395" s="134">
        <v>1</v>
      </c>
      <c r="L395" s="134">
        <v>0</v>
      </c>
      <c r="M395" s="134">
        <v>0</v>
      </c>
      <c r="N395" s="134">
        <v>0.28020903517403922</v>
      </c>
    </row>
    <row r="396" spans="1:14" s="78" customFormat="1" x14ac:dyDescent="0.25">
      <c r="A396" s="76">
        <v>393</v>
      </c>
      <c r="B396" s="76">
        <v>0.49195581050589682</v>
      </c>
      <c r="C396" s="76">
        <v>0.49195581050589682</v>
      </c>
      <c r="D396" s="131"/>
      <c r="E396" s="91"/>
      <c r="F396" s="76">
        <v>800</v>
      </c>
      <c r="G396" s="76">
        <v>57.684406146627957</v>
      </c>
      <c r="H396" s="77">
        <v>2.4743850950866357</v>
      </c>
      <c r="I396" s="76">
        <v>0</v>
      </c>
      <c r="J396" s="77">
        <v>-6.7199315199413396</v>
      </c>
      <c r="K396" s="134">
        <v>1</v>
      </c>
      <c r="L396" s="134">
        <v>7.7021278483914546E-2</v>
      </c>
      <c r="M396" s="134">
        <v>0.24284809105978261</v>
      </c>
      <c r="N396" s="134">
        <v>0.48526157554755378</v>
      </c>
    </row>
    <row r="397" spans="1:14" s="78" customFormat="1" x14ac:dyDescent="0.25">
      <c r="A397" s="76">
        <v>394</v>
      </c>
      <c r="B397" s="76">
        <v>2.919212162494659</v>
      </c>
      <c r="C397" s="76">
        <v>2.919212162494659</v>
      </c>
      <c r="D397" s="131"/>
      <c r="E397" s="91"/>
      <c r="F397" s="76">
        <v>800</v>
      </c>
      <c r="G397" s="76">
        <v>57.673281364707918</v>
      </c>
      <c r="H397" s="77">
        <v>2.4744249747971896</v>
      </c>
      <c r="I397" s="76">
        <v>0</v>
      </c>
      <c r="J397" s="77">
        <v>-6.7199315199413396</v>
      </c>
      <c r="K397" s="134">
        <v>1</v>
      </c>
      <c r="L397" s="134">
        <v>7.7022519837290998E-2</v>
      </c>
      <c r="M397" s="134">
        <v>0.24285200504697849</v>
      </c>
      <c r="N397" s="134">
        <v>1.6719833497239911</v>
      </c>
    </row>
    <row r="398" spans="1:14" s="78" customFormat="1" x14ac:dyDescent="0.25">
      <c r="A398" s="76">
        <v>395</v>
      </c>
      <c r="B398" s="76">
        <v>6.1310925006866457</v>
      </c>
      <c r="C398" s="76">
        <v>6.1310925006866457</v>
      </c>
      <c r="D398" s="131"/>
      <c r="E398" s="91"/>
      <c r="F398" s="76">
        <v>800</v>
      </c>
      <c r="G398" s="76">
        <v>57.645003057817547</v>
      </c>
      <c r="H398" s="77">
        <v>2.4745263547691754</v>
      </c>
      <c r="I398" s="76">
        <v>0</v>
      </c>
      <c r="J398" s="77">
        <v>-6.7199315199413396</v>
      </c>
      <c r="K398" s="134">
        <v>1</v>
      </c>
      <c r="L398" s="134">
        <v>7.702567553648694E-2</v>
      </c>
      <c r="M398" s="134">
        <v>0.24286195496654331</v>
      </c>
      <c r="N398" s="134">
        <v>4.5574987977600454</v>
      </c>
    </row>
    <row r="399" spans="1:14" s="78" customFormat="1" x14ac:dyDescent="0.25">
      <c r="A399" s="76">
        <v>396</v>
      </c>
      <c r="B399" s="76">
        <v>10.762544441223151</v>
      </c>
      <c r="C399" s="76">
        <v>10.762544441223151</v>
      </c>
      <c r="D399" s="131"/>
      <c r="E399" s="91"/>
      <c r="F399" s="76">
        <v>1281.8522256971401</v>
      </c>
      <c r="G399" s="76">
        <v>57.608874229278364</v>
      </c>
      <c r="H399" s="77">
        <v>24.031533837299278</v>
      </c>
      <c r="I399" s="76">
        <v>0</v>
      </c>
      <c r="J399" s="77">
        <v>-6.7199315199413396</v>
      </c>
      <c r="K399" s="134">
        <v>1</v>
      </c>
      <c r="L399" s="134">
        <v>0.7480401752151018</v>
      </c>
      <c r="M399" s="134">
        <v>2.3585706724532161</v>
      </c>
      <c r="N399" s="134">
        <v>10.005681545648089</v>
      </c>
    </row>
    <row r="400" spans="1:14" s="78" customFormat="1" x14ac:dyDescent="0.25">
      <c r="A400" s="76">
        <v>397</v>
      </c>
      <c r="B400" s="76">
        <v>15.42104616165161</v>
      </c>
      <c r="C400" s="76">
        <v>15.42104616165161</v>
      </c>
      <c r="D400" s="131"/>
      <c r="E400" s="91"/>
      <c r="F400" s="76">
        <v>950.11855201764217</v>
      </c>
      <c r="G400" s="76">
        <v>57.592463798484268</v>
      </c>
      <c r="H400" s="77">
        <v>22.445716253493295</v>
      </c>
      <c r="I400" s="76">
        <v>0</v>
      </c>
      <c r="J400" s="77">
        <v>-6.7199315199413396</v>
      </c>
      <c r="K400" s="134">
        <v>2</v>
      </c>
      <c r="L400" s="134">
        <v>0.69867773038404257</v>
      </c>
      <c r="M400" s="134">
        <v>2.2029308839008861</v>
      </c>
      <c r="N400" s="134">
        <v>9.8634954169326612</v>
      </c>
    </row>
    <row r="401" spans="1:14" s="78" customFormat="1" x14ac:dyDescent="0.25">
      <c r="A401" s="76">
        <v>398</v>
      </c>
      <c r="B401" s="76">
        <v>18.358397293090821</v>
      </c>
      <c r="C401" s="76">
        <v>18.358397293090821</v>
      </c>
      <c r="D401" s="131"/>
      <c r="E401" s="91"/>
      <c r="F401" s="76">
        <v>1131.0940691463391</v>
      </c>
      <c r="G401" s="76">
        <v>57.588676778637819</v>
      </c>
      <c r="H401" s="77">
        <v>26.231129239787688</v>
      </c>
      <c r="I401" s="76">
        <v>0</v>
      </c>
      <c r="J401" s="77">
        <v>-6.7199315199413396</v>
      </c>
      <c r="K401" s="134">
        <v>2</v>
      </c>
      <c r="L401" s="134">
        <v>0.81650795348591543</v>
      </c>
      <c r="M401" s="134">
        <v>2.5744495773410909</v>
      </c>
      <c r="N401" s="134">
        <v>11.69690743179115</v>
      </c>
    </row>
    <row r="402" spans="1:14" s="78" customFormat="1" x14ac:dyDescent="0.25">
      <c r="A402" s="76">
        <v>399</v>
      </c>
      <c r="B402" s="76">
        <v>22.748694992065431</v>
      </c>
      <c r="C402" s="76">
        <v>22.748694992065431</v>
      </c>
      <c r="D402" s="131"/>
      <c r="E402" s="91"/>
      <c r="F402" s="76">
        <v>1401.588252806145</v>
      </c>
      <c r="G402" s="76">
        <v>57.593264560994307</v>
      </c>
      <c r="H402" s="77">
        <v>38.238523341068067</v>
      </c>
      <c r="I402" s="76">
        <v>0</v>
      </c>
      <c r="J402" s="77">
        <v>-6.7199315199413396</v>
      </c>
      <c r="K402" s="134">
        <v>2</v>
      </c>
      <c r="L402" s="134">
        <v>1.1902674167065941</v>
      </c>
      <c r="M402" s="134">
        <v>3.7529131648758911</v>
      </c>
      <c r="N402" s="134">
        <v>18.225210942849891</v>
      </c>
    </row>
    <row r="403" spans="1:14" s="78" customFormat="1" x14ac:dyDescent="0.25">
      <c r="A403" s="76">
        <v>400</v>
      </c>
      <c r="B403" s="76">
        <v>25.99820156097412</v>
      </c>
      <c r="C403" s="76">
        <v>25.99820156097412</v>
      </c>
      <c r="D403" s="131"/>
      <c r="E403" s="91"/>
      <c r="F403" s="76">
        <v>1601.7962311533599</v>
      </c>
      <c r="G403" s="76">
        <v>57.685148615675367</v>
      </c>
      <c r="H403" s="77">
        <v>23.200081543197921</v>
      </c>
      <c r="I403" s="76">
        <v>0</v>
      </c>
      <c r="J403" s="77">
        <v>-6.7199315199413396</v>
      </c>
      <c r="K403" s="134">
        <v>2</v>
      </c>
      <c r="L403" s="134">
        <v>0.72215919217117985</v>
      </c>
      <c r="M403" s="134">
        <v>2.27696793291573</v>
      </c>
      <c r="N403" s="134">
        <v>8.3963222072774659</v>
      </c>
    </row>
    <row r="404" spans="1:14" s="78" customFormat="1" x14ac:dyDescent="0.25">
      <c r="A404" s="76">
        <v>401</v>
      </c>
      <c r="B404" s="76">
        <v>25.735187339782719</v>
      </c>
      <c r="C404" s="76">
        <v>25.735187339782719</v>
      </c>
      <c r="D404" s="131"/>
      <c r="E404" s="91"/>
      <c r="F404" s="76">
        <v>1585.5914491704191</v>
      </c>
      <c r="G404" s="76">
        <v>57.718352750031812</v>
      </c>
      <c r="H404" s="77">
        <v>6.1900343937735522</v>
      </c>
      <c r="I404" s="76">
        <v>0</v>
      </c>
      <c r="J404" s="77">
        <v>-6.7199315199413396</v>
      </c>
      <c r="K404" s="134">
        <v>2</v>
      </c>
      <c r="L404" s="134">
        <v>0.1926799364474627</v>
      </c>
      <c r="M404" s="134">
        <v>0.60751983961884981</v>
      </c>
      <c r="N404" s="134">
        <v>-2.4370476846728999</v>
      </c>
    </row>
    <row r="405" spans="1:14" s="78" customFormat="1" x14ac:dyDescent="0.25">
      <c r="A405" s="76">
        <v>402</v>
      </c>
      <c r="B405" s="76">
        <v>24.834686088562009</v>
      </c>
      <c r="C405" s="76">
        <v>24.834686088562009</v>
      </c>
      <c r="D405" s="131"/>
      <c r="E405" s="91"/>
      <c r="F405" s="76">
        <v>1530.109937998531</v>
      </c>
      <c r="G405" s="76">
        <v>57.790321740879598</v>
      </c>
      <c r="H405" s="77">
        <v>12.172800346925669</v>
      </c>
      <c r="I405" s="76">
        <v>0</v>
      </c>
      <c r="J405" s="77">
        <v>-6.7199315199413396</v>
      </c>
      <c r="K405" s="134">
        <v>2</v>
      </c>
      <c r="L405" s="134">
        <v>0.3789081365351607</v>
      </c>
      <c r="M405" s="134">
        <v>1.1946973544953621</v>
      </c>
      <c r="N405" s="134">
        <v>1.6888601546104729</v>
      </c>
    </row>
    <row r="406" spans="1:14" s="78" customFormat="1" x14ac:dyDescent="0.25">
      <c r="A406" s="76">
        <v>403</v>
      </c>
      <c r="B406" s="76">
        <v>24.947117805480961</v>
      </c>
      <c r="C406" s="76">
        <v>24.947117805480961</v>
      </c>
      <c r="D406" s="131"/>
      <c r="E406" s="91"/>
      <c r="F406" s="76">
        <v>1537.0370594765479</v>
      </c>
      <c r="G406" s="76">
        <v>57.829603574516632</v>
      </c>
      <c r="H406" s="77">
        <v>12.013491350862132</v>
      </c>
      <c r="I406" s="76">
        <v>0</v>
      </c>
      <c r="J406" s="77">
        <v>-6.7199315199413396</v>
      </c>
      <c r="K406" s="134">
        <v>2</v>
      </c>
      <c r="L406" s="134">
        <v>0.37394925500327331</v>
      </c>
      <c r="M406" s="134">
        <v>1.179062001025321</v>
      </c>
      <c r="N406" s="134">
        <v>1.5565657317038779</v>
      </c>
    </row>
    <row r="407" spans="1:14" s="78" customFormat="1" x14ac:dyDescent="0.25">
      <c r="A407" s="76">
        <v>404</v>
      </c>
      <c r="B407" s="76">
        <v>23.89813499450684</v>
      </c>
      <c r="C407" s="76">
        <v>23.89813499450684</v>
      </c>
      <c r="D407" s="131"/>
      <c r="E407" s="91"/>
      <c r="F407" s="76">
        <v>1472.407330792345</v>
      </c>
      <c r="G407" s="76">
        <v>57.854354397559952</v>
      </c>
      <c r="H407" s="77">
        <v>0</v>
      </c>
      <c r="I407" s="76">
        <v>0</v>
      </c>
      <c r="J407" s="77">
        <v>-6.7199315199413396</v>
      </c>
      <c r="K407" s="134">
        <v>2</v>
      </c>
      <c r="L407" s="134">
        <v>0</v>
      </c>
      <c r="M407" s="134">
        <v>0</v>
      </c>
      <c r="N407" s="134">
        <v>-3.4404001473619692</v>
      </c>
    </row>
    <row r="408" spans="1:14" s="78" customFormat="1" x14ac:dyDescent="0.25">
      <c r="A408" s="76">
        <v>405</v>
      </c>
      <c r="B408" s="76">
        <v>22.295589447021481</v>
      </c>
      <c r="C408" s="76">
        <v>22.295589447021481</v>
      </c>
      <c r="D408" s="131"/>
      <c r="E408" s="91"/>
      <c r="F408" s="76">
        <v>1373.671600469102</v>
      </c>
      <c r="G408" s="76">
        <v>57.888527614317987</v>
      </c>
      <c r="H408" s="77">
        <v>0</v>
      </c>
      <c r="I408" s="76">
        <v>0</v>
      </c>
      <c r="J408" s="77">
        <v>-6.7199315199413396</v>
      </c>
      <c r="K408" s="134">
        <v>2</v>
      </c>
      <c r="L408" s="134">
        <v>0</v>
      </c>
      <c r="M408" s="134">
        <v>0</v>
      </c>
      <c r="N408" s="134">
        <v>-3.849893044721743</v>
      </c>
    </row>
    <row r="409" spans="1:14" s="78" customFormat="1" x14ac:dyDescent="0.25">
      <c r="A409" s="76">
        <v>406</v>
      </c>
      <c r="B409" s="76">
        <v>20.569823074340821</v>
      </c>
      <c r="C409" s="76">
        <v>20.569823074340821</v>
      </c>
      <c r="D409" s="131"/>
      <c r="E409" s="91"/>
      <c r="F409" s="76">
        <v>1267.344012188511</v>
      </c>
      <c r="G409" s="76">
        <v>57.935561867079997</v>
      </c>
      <c r="H409" s="77">
        <v>0</v>
      </c>
      <c r="I409" s="76">
        <v>0</v>
      </c>
      <c r="J409" s="77">
        <v>-6.7199315199413396</v>
      </c>
      <c r="K409" s="134">
        <v>2</v>
      </c>
      <c r="L409" s="134">
        <v>0</v>
      </c>
      <c r="M409" s="134">
        <v>0</v>
      </c>
      <c r="N409" s="134">
        <v>-3.6838480444199249</v>
      </c>
    </row>
    <row r="410" spans="1:14" s="78" customFormat="1" x14ac:dyDescent="0.25">
      <c r="A410" s="76">
        <v>407</v>
      </c>
      <c r="B410" s="76">
        <v>18.874365615844731</v>
      </c>
      <c r="C410" s="76">
        <v>18.874365615844731</v>
      </c>
      <c r="D410" s="131"/>
      <c r="E410" s="91"/>
      <c r="F410" s="76">
        <v>1162.883810942262</v>
      </c>
      <c r="G410" s="76">
        <v>57.980277436750022</v>
      </c>
      <c r="H410" s="77">
        <v>0</v>
      </c>
      <c r="I410" s="76">
        <v>0</v>
      </c>
      <c r="J410" s="77">
        <v>-6.7199315199413396</v>
      </c>
      <c r="K410" s="134">
        <v>2</v>
      </c>
      <c r="L410" s="134">
        <v>0</v>
      </c>
      <c r="M410" s="134">
        <v>0</v>
      </c>
      <c r="N410" s="134">
        <v>-3.2659935078829752</v>
      </c>
    </row>
    <row r="411" spans="1:14" s="78" customFormat="1" x14ac:dyDescent="0.25">
      <c r="A411" s="76">
        <v>408</v>
      </c>
      <c r="B411" s="76">
        <v>17.184584236145021</v>
      </c>
      <c r="C411" s="76">
        <v>17.184584236145021</v>
      </c>
      <c r="D411" s="131"/>
      <c r="E411" s="91"/>
      <c r="F411" s="76">
        <v>1058.7733231791731</v>
      </c>
      <c r="G411" s="76">
        <v>58.042950780354367</v>
      </c>
      <c r="H411" s="77">
        <v>1.4316921777949212</v>
      </c>
      <c r="I411" s="76">
        <v>0</v>
      </c>
      <c r="J411" s="77">
        <v>-6.7199315199413396</v>
      </c>
      <c r="K411" s="134">
        <v>2</v>
      </c>
      <c r="L411" s="134">
        <v>4.4564915197779192E-2</v>
      </c>
      <c r="M411" s="134">
        <v>0.1405131776185978</v>
      </c>
      <c r="N411" s="134">
        <v>-3.1543442921697249</v>
      </c>
    </row>
    <row r="412" spans="1:14" s="78" customFormat="1" x14ac:dyDescent="0.25">
      <c r="A412" s="76">
        <v>409</v>
      </c>
      <c r="B412" s="76">
        <v>15.454484939575201</v>
      </c>
      <c r="C412" s="76">
        <v>15.454484939575201</v>
      </c>
      <c r="D412" s="131"/>
      <c r="E412" s="91"/>
      <c r="F412" s="76">
        <v>952.17877561913826</v>
      </c>
      <c r="G412" s="76">
        <v>58.082698223493963</v>
      </c>
      <c r="H412" s="77">
        <v>1.7991938862922692</v>
      </c>
      <c r="I412" s="76">
        <v>0</v>
      </c>
      <c r="J412" s="77">
        <v>-6.7199315199413396</v>
      </c>
      <c r="K412" s="134">
        <v>2</v>
      </c>
      <c r="L412" s="134">
        <v>5.6004303306644902E-2</v>
      </c>
      <c r="M412" s="134">
        <v>0.1765815683258514</v>
      </c>
      <c r="N412" s="134">
        <v>-2.4887141870218952</v>
      </c>
    </row>
    <row r="413" spans="1:14" s="78" customFormat="1" x14ac:dyDescent="0.25">
      <c r="A413" s="76">
        <v>410</v>
      </c>
      <c r="B413" s="76">
        <v>13.96715869903564</v>
      </c>
      <c r="C413" s="76">
        <v>13.96715869903564</v>
      </c>
      <c r="D413" s="131"/>
      <c r="E413" s="91"/>
      <c r="F413" s="76">
        <v>1663.5316641711611</v>
      </c>
      <c r="G413" s="76">
        <v>58.107876904457221</v>
      </c>
      <c r="H413" s="77">
        <v>7.932441351018114</v>
      </c>
      <c r="I413" s="76">
        <v>0</v>
      </c>
      <c r="J413" s="77">
        <v>-6.7199315199413396</v>
      </c>
      <c r="K413" s="134">
        <v>1</v>
      </c>
      <c r="L413" s="134">
        <v>0.24691660791494291</v>
      </c>
      <c r="M413" s="134">
        <v>0.77852806475581482</v>
      </c>
      <c r="N413" s="134">
        <v>-1.6734996170552241</v>
      </c>
    </row>
    <row r="414" spans="1:14" s="78" customFormat="1" x14ac:dyDescent="0.25">
      <c r="A414" s="76">
        <v>411</v>
      </c>
      <c r="B414" s="76">
        <v>13.118327045440671</v>
      </c>
      <c r="C414" s="76">
        <v>13.118327045440671</v>
      </c>
      <c r="D414" s="131"/>
      <c r="E414" s="91"/>
      <c r="F414" s="76">
        <v>1562.4331971362381</v>
      </c>
      <c r="G414" s="76">
        <v>58.194214587441287</v>
      </c>
      <c r="H414" s="77">
        <v>13.101468690243086</v>
      </c>
      <c r="I414" s="76">
        <v>0</v>
      </c>
      <c r="J414" s="77">
        <v>-6.7199315199413396</v>
      </c>
      <c r="K414" s="134">
        <v>1</v>
      </c>
      <c r="L414" s="134">
        <v>0.40781520651059722</v>
      </c>
      <c r="M414" s="134">
        <v>1.285841346127913</v>
      </c>
      <c r="N414" s="134">
        <v>2.1461798098762732</v>
      </c>
    </row>
    <row r="415" spans="1:14" s="78" customFormat="1" x14ac:dyDescent="0.25">
      <c r="A415" s="76">
        <v>412</v>
      </c>
      <c r="B415" s="76">
        <v>13.948044395446781</v>
      </c>
      <c r="C415" s="76">
        <v>13.948044395446781</v>
      </c>
      <c r="D415" s="131"/>
      <c r="E415" s="91"/>
      <c r="F415" s="76">
        <v>1661.255091681091</v>
      </c>
      <c r="G415" s="76">
        <v>58.271910287482022</v>
      </c>
      <c r="H415" s="77">
        <v>16.577423398466067</v>
      </c>
      <c r="I415" s="76">
        <v>0</v>
      </c>
      <c r="J415" s="77">
        <v>-6.7199315199413396</v>
      </c>
      <c r="K415" s="134">
        <v>1</v>
      </c>
      <c r="L415" s="134">
        <v>0.51601278501651771</v>
      </c>
      <c r="M415" s="134">
        <v>1.62698831115708</v>
      </c>
      <c r="N415" s="134">
        <v>3.9375664719161141</v>
      </c>
    </row>
    <row r="416" spans="1:14" s="78" customFormat="1" x14ac:dyDescent="0.25">
      <c r="A416" s="76">
        <v>413</v>
      </c>
      <c r="B416" s="76">
        <v>14.39841966629028</v>
      </c>
      <c r="C416" s="76">
        <v>14.39841966629028</v>
      </c>
      <c r="D416" s="131"/>
      <c r="E416" s="91"/>
      <c r="F416" s="76">
        <v>1714.896175021797</v>
      </c>
      <c r="G416" s="76">
        <v>58.336587821130401</v>
      </c>
      <c r="H416" s="77">
        <v>15.544230269301536</v>
      </c>
      <c r="I416" s="76">
        <v>0</v>
      </c>
      <c r="J416" s="77">
        <v>-6.7199315199413396</v>
      </c>
      <c r="K416" s="134">
        <v>1</v>
      </c>
      <c r="L416" s="134">
        <v>0.48385212583413528</v>
      </c>
      <c r="M416" s="134">
        <v>1.5255857527550289</v>
      </c>
      <c r="N416" s="134">
        <v>3.0259462276959179</v>
      </c>
    </row>
    <row r="417" spans="1:14" s="78" customFormat="1" x14ac:dyDescent="0.25">
      <c r="A417" s="76">
        <v>414</v>
      </c>
      <c r="B417" s="76">
        <v>14.811865139007571</v>
      </c>
      <c r="C417" s="76">
        <v>14.811865139007571</v>
      </c>
      <c r="D417" s="131"/>
      <c r="E417" s="91"/>
      <c r="F417" s="76">
        <v>912.58580715170024</v>
      </c>
      <c r="G417" s="76">
        <v>58.376561934342568</v>
      </c>
      <c r="H417" s="77">
        <v>10.510277830603517</v>
      </c>
      <c r="I417" s="76">
        <v>0</v>
      </c>
      <c r="J417" s="77">
        <v>-6.7199315199413396</v>
      </c>
      <c r="K417" s="134">
        <v>2</v>
      </c>
      <c r="L417" s="134">
        <v>0.32715806336761138</v>
      </c>
      <c r="M417" s="134">
        <v>1.0315293737980791</v>
      </c>
      <c r="N417" s="134">
        <v>2.9702022646858621</v>
      </c>
    </row>
    <row r="418" spans="1:14" s="78" customFormat="1" x14ac:dyDescent="0.25">
      <c r="A418" s="76">
        <v>415</v>
      </c>
      <c r="B418" s="76">
        <v>15.635589027404791</v>
      </c>
      <c r="C418" s="76">
        <v>15.635589027404791</v>
      </c>
      <c r="D418" s="131"/>
      <c r="E418" s="91"/>
      <c r="F418" s="76">
        <v>963.33692610318428</v>
      </c>
      <c r="G418" s="76">
        <v>58.407551639010542</v>
      </c>
      <c r="H418" s="77">
        <v>12.229567875599335</v>
      </c>
      <c r="I418" s="76">
        <v>0</v>
      </c>
      <c r="J418" s="77">
        <v>-6.7199315199413396</v>
      </c>
      <c r="K418" s="134">
        <v>2</v>
      </c>
      <c r="L418" s="134">
        <v>0.38067516449030803</v>
      </c>
      <c r="M418" s="134">
        <v>1.200268793637941</v>
      </c>
      <c r="N418" s="134">
        <v>3.8400122671067249</v>
      </c>
    </row>
    <row r="419" spans="1:14" s="78" customFormat="1" x14ac:dyDescent="0.25">
      <c r="A419" s="76">
        <v>416</v>
      </c>
      <c r="B419" s="76">
        <v>16.715913391113279</v>
      </c>
      <c r="C419" s="76">
        <v>16.715913391113279</v>
      </c>
      <c r="D419" s="131"/>
      <c r="E419" s="91"/>
      <c r="F419" s="76">
        <v>1029.897664550916</v>
      </c>
      <c r="G419" s="76">
        <v>58.408267022774133</v>
      </c>
      <c r="H419" s="77">
        <v>13.524477807687626</v>
      </c>
      <c r="I419" s="76">
        <v>0</v>
      </c>
      <c r="J419" s="77">
        <v>-6.7199315199413396</v>
      </c>
      <c r="K419" s="134">
        <v>2</v>
      </c>
      <c r="L419" s="134">
        <v>0.42098239827093631</v>
      </c>
      <c r="M419" s="134">
        <v>1.3273575017482619</v>
      </c>
      <c r="N419" s="134">
        <v>4.4109086512253182</v>
      </c>
    </row>
    <row r="420" spans="1:14" s="78" customFormat="1" x14ac:dyDescent="0.25">
      <c r="A420" s="76">
        <v>417</v>
      </c>
      <c r="B420" s="76">
        <v>17.781499862670898</v>
      </c>
      <c r="C420" s="76">
        <v>17.781499862670898</v>
      </c>
      <c r="D420" s="131"/>
      <c r="E420" s="91"/>
      <c r="F420" s="76">
        <v>1095.550374801119</v>
      </c>
      <c r="G420" s="76">
        <v>58.410285421717333</v>
      </c>
      <c r="H420" s="77">
        <v>13.909658170056744</v>
      </c>
      <c r="I420" s="76">
        <v>0</v>
      </c>
      <c r="J420" s="77">
        <v>-6.7199315199413396</v>
      </c>
      <c r="K420" s="134">
        <v>2</v>
      </c>
      <c r="L420" s="134">
        <v>0.43297207765248308</v>
      </c>
      <c r="M420" s="134">
        <v>1.3651609608382791</v>
      </c>
      <c r="N420" s="134">
        <v>4.4353563462867687</v>
      </c>
    </row>
    <row r="421" spans="1:14" s="78" customFormat="1" x14ac:dyDescent="0.25">
      <c r="A421" s="76">
        <v>418</v>
      </c>
      <c r="B421" s="76">
        <v>18.75662631988525</v>
      </c>
      <c r="C421" s="76">
        <v>18.75662631988525</v>
      </c>
      <c r="D421" s="131"/>
      <c r="E421" s="91"/>
      <c r="F421" s="76">
        <v>1155.6296799176901</v>
      </c>
      <c r="G421" s="76">
        <v>58.42692679751336</v>
      </c>
      <c r="H421" s="77">
        <v>14.585665122829294</v>
      </c>
      <c r="I421" s="76">
        <v>0</v>
      </c>
      <c r="J421" s="77">
        <v>-6.7199315199413396</v>
      </c>
      <c r="K421" s="134">
        <v>2</v>
      </c>
      <c r="L421" s="134">
        <v>0.45401444485310438</v>
      </c>
      <c r="M421" s="134">
        <v>1.4315075446218379</v>
      </c>
      <c r="N421" s="134">
        <v>4.6509678856347723</v>
      </c>
    </row>
    <row r="422" spans="1:14" s="78" customFormat="1" x14ac:dyDescent="0.25">
      <c r="A422" s="76">
        <v>419</v>
      </c>
      <c r="B422" s="76">
        <v>19.533797073364259</v>
      </c>
      <c r="C422" s="76">
        <v>19.533797073364259</v>
      </c>
      <c r="D422" s="131"/>
      <c r="E422" s="91"/>
      <c r="F422" s="76">
        <v>1203.5125760082401</v>
      </c>
      <c r="G422" s="76">
        <v>58.491373521446413</v>
      </c>
      <c r="H422" s="77">
        <v>11.791366360512963</v>
      </c>
      <c r="I422" s="76">
        <v>0</v>
      </c>
      <c r="J422" s="77">
        <v>-6.7199315199413396</v>
      </c>
      <c r="K422" s="134">
        <v>2</v>
      </c>
      <c r="L422" s="134">
        <v>0.36703507225383308</v>
      </c>
      <c r="M422" s="134">
        <v>1.157261582816336</v>
      </c>
      <c r="N422" s="134">
        <v>2.7618724023692338</v>
      </c>
    </row>
    <row r="423" spans="1:14" s="78" customFormat="1" x14ac:dyDescent="0.25">
      <c r="A423" s="76">
        <v>420</v>
      </c>
      <c r="B423" s="76">
        <v>19.105088806152349</v>
      </c>
      <c r="C423" s="76">
        <v>19.105088806152349</v>
      </c>
      <c r="D423" s="131"/>
      <c r="E423" s="91"/>
      <c r="F423" s="76">
        <v>1177.0990840952011</v>
      </c>
      <c r="G423" s="76">
        <v>58.570318335030883</v>
      </c>
      <c r="H423" s="77">
        <v>4.352892184333065</v>
      </c>
      <c r="I423" s="76">
        <v>0</v>
      </c>
      <c r="J423" s="77">
        <v>-6.7199315199413396</v>
      </c>
      <c r="K423" s="134">
        <v>2</v>
      </c>
      <c r="L423" s="134">
        <v>0.13549439891377679</v>
      </c>
      <c r="M423" s="134">
        <v>0.42721383977513822</v>
      </c>
      <c r="N423" s="134">
        <v>-1.7967629591785701</v>
      </c>
    </row>
    <row r="424" spans="1:14" s="78" customFormat="1" x14ac:dyDescent="0.25">
      <c r="A424" s="76">
        <v>421</v>
      </c>
      <c r="B424" s="76">
        <v>17.672147369384771</v>
      </c>
      <c r="C424" s="76">
        <v>17.672147369384771</v>
      </c>
      <c r="D424" s="131"/>
      <c r="E424" s="91"/>
      <c r="F424" s="76">
        <v>1088.812969861699</v>
      </c>
      <c r="G424" s="76">
        <v>58.636688263477922</v>
      </c>
      <c r="H424" s="77">
        <v>2.8304601024926592</v>
      </c>
      <c r="I424" s="76">
        <v>0</v>
      </c>
      <c r="J424" s="77">
        <v>-6.7199315199413396</v>
      </c>
      <c r="K424" s="134">
        <v>2</v>
      </c>
      <c r="L424" s="134">
        <v>8.8104982617535285E-2</v>
      </c>
      <c r="M424" s="134">
        <v>0.27779501019308878</v>
      </c>
      <c r="N424" s="134">
        <v>-2.3938073641601609</v>
      </c>
    </row>
    <row r="425" spans="1:14" s="78" customFormat="1" x14ac:dyDescent="0.25">
      <c r="A425" s="76">
        <v>422</v>
      </c>
      <c r="B425" s="76">
        <v>16.701898574829102</v>
      </c>
      <c r="C425" s="76">
        <v>16.701898574829102</v>
      </c>
      <c r="D425" s="131"/>
      <c r="E425" s="91"/>
      <c r="F425" s="76">
        <v>1029.0341863656399</v>
      </c>
      <c r="G425" s="76">
        <v>58.703058191924967</v>
      </c>
      <c r="H425" s="77">
        <v>6.1508693527812843</v>
      </c>
      <c r="I425" s="76">
        <v>0</v>
      </c>
      <c r="J425" s="77">
        <v>-6.7199315199413396</v>
      </c>
      <c r="K425" s="134">
        <v>2</v>
      </c>
      <c r="L425" s="134">
        <v>0.19146082890632479</v>
      </c>
      <c r="M425" s="134">
        <v>0.60367599354164203</v>
      </c>
      <c r="N425" s="134">
        <v>-8.5988249626326535E-2</v>
      </c>
    </row>
    <row r="426" spans="1:14" s="78" customFormat="1" x14ac:dyDescent="0.25">
      <c r="A426" s="76">
        <v>423</v>
      </c>
      <c r="B426" s="76">
        <v>16.54147281646728</v>
      </c>
      <c r="C426" s="76">
        <v>16.54147281646728</v>
      </c>
      <c r="D426" s="131"/>
      <c r="E426" s="91"/>
      <c r="F426" s="76">
        <v>1019.1500651689799</v>
      </c>
      <c r="G426" s="76">
        <v>58.758198123462051</v>
      </c>
      <c r="H426" s="77">
        <v>8.5131160960058789</v>
      </c>
      <c r="I426" s="76">
        <v>0</v>
      </c>
      <c r="J426" s="77">
        <v>-6.7199315199413396</v>
      </c>
      <c r="K426" s="134">
        <v>2</v>
      </c>
      <c r="L426" s="134">
        <v>0.26499152734890141</v>
      </c>
      <c r="M426" s="134">
        <v>0.835518285731086</v>
      </c>
      <c r="N426" s="134">
        <v>1.40413604945683</v>
      </c>
    </row>
    <row r="427" spans="1:14" s="78" customFormat="1" x14ac:dyDescent="0.25">
      <c r="A427" s="76">
        <v>424</v>
      </c>
      <c r="B427" s="76">
        <v>16.723502540588381</v>
      </c>
      <c r="C427" s="76">
        <v>16.723502540588381</v>
      </c>
      <c r="D427" s="131"/>
      <c r="E427" s="91"/>
      <c r="F427" s="76">
        <v>1030.365245779501</v>
      </c>
      <c r="G427" s="76">
        <v>58.80228588620917</v>
      </c>
      <c r="H427" s="77">
        <v>11.92655088927863</v>
      </c>
      <c r="I427" s="76">
        <v>0</v>
      </c>
      <c r="J427" s="77">
        <v>-6.7199315199413396</v>
      </c>
      <c r="K427" s="134">
        <v>2</v>
      </c>
      <c r="L427" s="134">
        <v>0.37124302082960342</v>
      </c>
      <c r="M427" s="134">
        <v>1.17052924467574</v>
      </c>
      <c r="N427" s="134">
        <v>3.4458075429789412</v>
      </c>
    </row>
    <row r="428" spans="1:14" s="78" customFormat="1" x14ac:dyDescent="0.25">
      <c r="A428" s="76">
        <v>425</v>
      </c>
      <c r="B428" s="76">
        <v>18.216557884216311</v>
      </c>
      <c r="C428" s="76">
        <v>18.216557884216311</v>
      </c>
      <c r="D428" s="131"/>
      <c r="E428" s="91"/>
      <c r="F428" s="76">
        <v>1122.3550865658949</v>
      </c>
      <c r="G428" s="76">
        <v>58.856184436797577</v>
      </c>
      <c r="H428" s="77">
        <v>19.504644894989472</v>
      </c>
      <c r="I428" s="76">
        <v>0</v>
      </c>
      <c r="J428" s="77">
        <v>-6.7199315199413396</v>
      </c>
      <c r="K428" s="134">
        <v>2</v>
      </c>
      <c r="L428" s="134">
        <v>0.60712970231266583</v>
      </c>
      <c r="M428" s="134">
        <v>1.9142799513918349</v>
      </c>
      <c r="N428" s="134">
        <v>7.7350192782439056</v>
      </c>
    </row>
    <row r="429" spans="1:14" s="78" customFormat="1" x14ac:dyDescent="0.25">
      <c r="A429" s="76">
        <v>426</v>
      </c>
      <c r="B429" s="76">
        <v>21.045853614807129</v>
      </c>
      <c r="C429" s="76">
        <v>21.045853614807129</v>
      </c>
      <c r="D429" s="131"/>
      <c r="E429" s="91"/>
      <c r="F429" s="76">
        <v>1296.673114966813</v>
      </c>
      <c r="G429" s="76">
        <v>58.889710115171987</v>
      </c>
      <c r="H429" s="77">
        <v>31.096358408464518</v>
      </c>
      <c r="I429" s="76">
        <v>0</v>
      </c>
      <c r="J429" s="77">
        <v>-6.7199315199413396</v>
      </c>
      <c r="K429" s="134">
        <v>2</v>
      </c>
      <c r="L429" s="134">
        <v>0.96795009215414973</v>
      </c>
      <c r="M429" s="134">
        <v>3.0519466405620341</v>
      </c>
      <c r="N429" s="134">
        <v>14.219238662530939</v>
      </c>
    </row>
    <row r="430" spans="1:14" s="78" customFormat="1" x14ac:dyDescent="0.25">
      <c r="A430" s="76">
        <v>427</v>
      </c>
      <c r="B430" s="76">
        <v>25.66015357971191</v>
      </c>
      <c r="C430" s="76">
        <v>25.66015357971191</v>
      </c>
      <c r="D430" s="131"/>
      <c r="E430" s="91"/>
      <c r="F430" s="76">
        <v>1580.968483469934</v>
      </c>
      <c r="G430" s="76">
        <v>58.951711120351163</v>
      </c>
      <c r="H430" s="77">
        <v>48.362522580440505</v>
      </c>
      <c r="I430" s="76">
        <v>0</v>
      </c>
      <c r="J430" s="77">
        <v>-6.7199315199413396</v>
      </c>
      <c r="K430" s="134">
        <v>2</v>
      </c>
      <c r="L430" s="134">
        <v>1.505401615637477</v>
      </c>
      <c r="M430" s="134">
        <v>4.7465312941049644</v>
      </c>
      <c r="N430" s="134">
        <v>23.872697698682479</v>
      </c>
    </row>
    <row r="431" spans="1:14" s="78" customFormat="1" x14ac:dyDescent="0.25">
      <c r="A431" s="76">
        <v>428</v>
      </c>
      <c r="B431" s="76">
        <v>30.45582733154297</v>
      </c>
      <c r="C431" s="76">
        <v>30.45582733154297</v>
      </c>
      <c r="D431" s="131"/>
      <c r="E431" s="91"/>
      <c r="F431" s="76">
        <v>1174.268116733756</v>
      </c>
      <c r="G431" s="76">
        <v>59.0241846770409</v>
      </c>
      <c r="H431" s="77">
        <v>36.141532987518048</v>
      </c>
      <c r="I431" s="76">
        <v>0</v>
      </c>
      <c r="J431" s="77">
        <v>-6.7199315199413396</v>
      </c>
      <c r="K431" s="134">
        <v>3</v>
      </c>
      <c r="L431" s="134">
        <v>1.124993471143483</v>
      </c>
      <c r="M431" s="134">
        <v>3.5471044145154029</v>
      </c>
      <c r="N431" s="134">
        <v>17.384825915679361</v>
      </c>
    </row>
    <row r="432" spans="1:14" s="78" customFormat="1" x14ac:dyDescent="0.25">
      <c r="A432" s="76">
        <v>429</v>
      </c>
      <c r="B432" s="76">
        <v>31.964519882202151</v>
      </c>
      <c r="C432" s="76">
        <v>31.964519882202151</v>
      </c>
      <c r="D432" s="131"/>
      <c r="E432" s="91"/>
      <c r="F432" s="76">
        <v>1232.4379224956219</v>
      </c>
      <c r="G432" s="76">
        <v>59.127471809633917</v>
      </c>
      <c r="H432" s="77">
        <v>20.516614990696389</v>
      </c>
      <c r="I432" s="76">
        <v>0</v>
      </c>
      <c r="J432" s="77">
        <v>-6.7199315199413396</v>
      </c>
      <c r="K432" s="134">
        <v>3</v>
      </c>
      <c r="L432" s="134">
        <v>0.63862974275245321</v>
      </c>
      <c r="M432" s="134">
        <v>2.0135995788984848</v>
      </c>
      <c r="N432" s="134">
        <v>8.0290903498287864</v>
      </c>
    </row>
    <row r="433" spans="1:14" s="78" customFormat="1" x14ac:dyDescent="0.25">
      <c r="A433" s="76">
        <v>430</v>
      </c>
      <c r="B433" s="76">
        <v>33.248790740966797</v>
      </c>
      <c r="C433" s="76">
        <v>33.248790740966797</v>
      </c>
      <c r="D433" s="131"/>
      <c r="E433" s="91"/>
      <c r="F433" s="76">
        <v>1281.9548279561311</v>
      </c>
      <c r="G433" s="76">
        <v>59.193452993794473</v>
      </c>
      <c r="H433" s="77">
        <v>21.159593345554839</v>
      </c>
      <c r="I433" s="76">
        <v>0</v>
      </c>
      <c r="J433" s="77">
        <v>-6.7199315199413396</v>
      </c>
      <c r="K433" s="134">
        <v>3</v>
      </c>
      <c r="L433" s="134">
        <v>0.65864401418781671</v>
      </c>
      <c r="M433" s="134">
        <v>2.0767045767341861</v>
      </c>
      <c r="N433" s="134">
        <v>8.2700100208895861</v>
      </c>
    </row>
    <row r="434" spans="1:14" s="78" customFormat="1" x14ac:dyDescent="0.25">
      <c r="A434" s="76">
        <v>431</v>
      </c>
      <c r="B434" s="76">
        <v>33.534035110473631</v>
      </c>
      <c r="C434" s="76">
        <v>33.534035110473631</v>
      </c>
      <c r="D434" s="131"/>
      <c r="E434" s="91"/>
      <c r="F434" s="76">
        <v>1292.9528338531111</v>
      </c>
      <c r="G434" s="76">
        <v>59.260866154946349</v>
      </c>
      <c r="H434" s="77">
        <v>8.6086152270907945</v>
      </c>
      <c r="I434" s="76">
        <v>0</v>
      </c>
      <c r="J434" s="77">
        <v>-6.7199315199413396</v>
      </c>
      <c r="K434" s="134">
        <v>3</v>
      </c>
      <c r="L434" s="134">
        <v>0.26796417101090408</v>
      </c>
      <c r="M434" s="134">
        <v>0.84489103119738063</v>
      </c>
      <c r="N434" s="134">
        <v>0.42691264502317089</v>
      </c>
    </row>
    <row r="435" spans="1:14" s="78" customFormat="1" x14ac:dyDescent="0.25">
      <c r="A435" s="76">
        <v>432</v>
      </c>
      <c r="B435" s="76">
        <v>32.623836517333977</v>
      </c>
      <c r="C435" s="76">
        <v>32.623836517333977</v>
      </c>
      <c r="D435" s="131"/>
      <c r="E435" s="91"/>
      <c r="F435" s="76">
        <v>1257.8588212628561</v>
      </c>
      <c r="G435" s="76">
        <v>59.340819507301788</v>
      </c>
      <c r="H435" s="77">
        <v>4.0494324685902807</v>
      </c>
      <c r="I435" s="76">
        <v>0</v>
      </c>
      <c r="J435" s="77">
        <v>-6.7199315199413396</v>
      </c>
      <c r="K435" s="134">
        <v>3</v>
      </c>
      <c r="L435" s="134">
        <v>0.12604847421867341</v>
      </c>
      <c r="M435" s="134">
        <v>0.39743083921147732</v>
      </c>
      <c r="N435" s="134">
        <v>-2.323917253958613</v>
      </c>
    </row>
    <row r="436" spans="1:14" s="78" customFormat="1" x14ac:dyDescent="0.25">
      <c r="A436" s="76">
        <v>433</v>
      </c>
      <c r="B436" s="76">
        <v>31.797959899902349</v>
      </c>
      <c r="C436" s="76">
        <v>31.797959899902349</v>
      </c>
      <c r="D436" s="131"/>
      <c r="E436" s="91"/>
      <c r="F436" s="76">
        <v>1226.015963419967</v>
      </c>
      <c r="G436" s="76">
        <v>59.420770640546138</v>
      </c>
      <c r="H436" s="77">
        <v>7.2728012637354924</v>
      </c>
      <c r="I436" s="76">
        <v>0</v>
      </c>
      <c r="J436" s="77">
        <v>-6.7199315199413396</v>
      </c>
      <c r="K436" s="134">
        <v>3</v>
      </c>
      <c r="L436" s="134">
        <v>0.22638369937025671</v>
      </c>
      <c r="M436" s="134">
        <v>0.71378780411441944</v>
      </c>
      <c r="N436" s="134">
        <v>-0.14589515321962651</v>
      </c>
    </row>
    <row r="437" spans="1:14" s="78" customFormat="1" x14ac:dyDescent="0.25">
      <c r="A437" s="76">
        <v>434</v>
      </c>
      <c r="B437" s="76">
        <v>31.493528175354001</v>
      </c>
      <c r="C437" s="76">
        <v>31.493528175354001</v>
      </c>
      <c r="D437" s="131"/>
      <c r="E437" s="91"/>
      <c r="F437" s="76">
        <v>1214.2781615218989</v>
      </c>
      <c r="G437" s="76">
        <v>59.500723992901577</v>
      </c>
      <c r="H437" s="77">
        <v>11.366757589282194</v>
      </c>
      <c r="I437" s="76">
        <v>0</v>
      </c>
      <c r="J437" s="77">
        <v>-6.7199315199413396</v>
      </c>
      <c r="K437" s="134">
        <v>3</v>
      </c>
      <c r="L437" s="134">
        <v>0.35381808736307468</v>
      </c>
      <c r="M437" s="134">
        <v>1.115588429455775</v>
      </c>
      <c r="N437" s="134">
        <v>2.465188432443381</v>
      </c>
    </row>
    <row r="438" spans="1:14" s="78" customFormat="1" x14ac:dyDescent="0.25">
      <c r="A438" s="76">
        <v>435</v>
      </c>
      <c r="B438" s="76">
        <v>31.563125801086429</v>
      </c>
      <c r="C438" s="76">
        <v>31.563125801086429</v>
      </c>
      <c r="D438" s="131"/>
      <c r="E438" s="91"/>
      <c r="F438" s="76">
        <v>1216.96159783142</v>
      </c>
      <c r="G438" s="76">
        <v>59.572032076025963</v>
      </c>
      <c r="H438" s="77">
        <v>12.683669010481562</v>
      </c>
      <c r="I438" s="76">
        <v>0</v>
      </c>
      <c r="J438" s="77">
        <v>-6.7199315199413396</v>
      </c>
      <c r="K438" s="134">
        <v>3</v>
      </c>
      <c r="L438" s="134">
        <v>0.39481017121948542</v>
      </c>
      <c r="M438" s="134">
        <v>1.244836469855038</v>
      </c>
      <c r="N438" s="134">
        <v>3.2742325383967041</v>
      </c>
    </row>
    <row r="439" spans="1:14" s="78" customFormat="1" x14ac:dyDescent="0.25">
      <c r="A439" s="76">
        <v>436</v>
      </c>
      <c r="B439" s="76">
        <v>31.147194862365719</v>
      </c>
      <c r="C439" s="76">
        <v>31.147194862365719</v>
      </c>
      <c r="D439" s="131"/>
      <c r="E439" s="91"/>
      <c r="F439" s="76">
        <v>1200.9247837667101</v>
      </c>
      <c r="G439" s="76">
        <v>59.663450938991367</v>
      </c>
      <c r="H439" s="77">
        <v>0</v>
      </c>
      <c r="I439" s="76">
        <v>0</v>
      </c>
      <c r="J439" s="77">
        <v>-6.7199315199413396</v>
      </c>
      <c r="K439" s="134">
        <v>3</v>
      </c>
      <c r="L439" s="134">
        <v>0</v>
      </c>
      <c r="M439" s="134">
        <v>0</v>
      </c>
      <c r="N439" s="134">
        <v>-3.869430959874669</v>
      </c>
    </row>
    <row r="440" spans="1:14" s="78" customFormat="1" x14ac:dyDescent="0.25">
      <c r="A440" s="76">
        <v>437</v>
      </c>
      <c r="B440" s="76">
        <v>29.043862724304201</v>
      </c>
      <c r="C440" s="76">
        <v>29.043862724304201</v>
      </c>
      <c r="D440" s="131"/>
      <c r="E440" s="91"/>
      <c r="F440" s="76">
        <v>1119.8277956028371</v>
      </c>
      <c r="G440" s="76">
        <v>59.734788993968841</v>
      </c>
      <c r="H440" s="77">
        <v>0</v>
      </c>
      <c r="I440" s="76">
        <v>0</v>
      </c>
      <c r="J440" s="77">
        <v>-6.7199315199413396</v>
      </c>
      <c r="K440" s="134">
        <v>3</v>
      </c>
      <c r="L440" s="134">
        <v>0</v>
      </c>
      <c r="M440" s="134">
        <v>0</v>
      </c>
      <c r="N440" s="134">
        <v>-4.1101975457702808</v>
      </c>
    </row>
    <row r="441" spans="1:14" s="78" customFormat="1" x14ac:dyDescent="0.25">
      <c r="A441" s="76">
        <v>438</v>
      </c>
      <c r="B441" s="76">
        <v>26.82247333526611</v>
      </c>
      <c r="C441" s="76">
        <v>26.82247333526611</v>
      </c>
      <c r="D441" s="131"/>
      <c r="E441" s="91"/>
      <c r="F441" s="76">
        <v>1652.5811063459939</v>
      </c>
      <c r="G441" s="76">
        <v>59.792303993823523</v>
      </c>
      <c r="H441" s="77">
        <v>0</v>
      </c>
      <c r="I441" s="76">
        <v>0</v>
      </c>
      <c r="J441" s="77">
        <v>-6.7199315199413396</v>
      </c>
      <c r="K441" s="134">
        <v>2</v>
      </c>
      <c r="L441" s="134">
        <v>0</v>
      </c>
      <c r="M441" s="134">
        <v>0</v>
      </c>
      <c r="N441" s="134">
        <v>-6.4239496058405097</v>
      </c>
    </row>
    <row r="442" spans="1:14" s="78" customFormat="1" x14ac:dyDescent="0.25">
      <c r="A442" s="76">
        <v>439</v>
      </c>
      <c r="B442" s="76">
        <v>22.281783103942871</v>
      </c>
      <c r="C442" s="76">
        <v>22.281783103942871</v>
      </c>
      <c r="D442" s="131"/>
      <c r="E442" s="91"/>
      <c r="F442" s="76">
        <v>1372.820966695167</v>
      </c>
      <c r="G442" s="76">
        <v>59.887594302336318</v>
      </c>
      <c r="H442" s="77">
        <v>0</v>
      </c>
      <c r="I442" s="76">
        <v>0</v>
      </c>
      <c r="J442" s="77">
        <v>-6.7199315199413396</v>
      </c>
      <c r="K442" s="134">
        <v>2</v>
      </c>
      <c r="L442" s="134">
        <v>0</v>
      </c>
      <c r="M442" s="134">
        <v>0</v>
      </c>
      <c r="N442" s="134">
        <v>-5.1658768942832989</v>
      </c>
    </row>
    <row r="443" spans="1:14" s="78" customFormat="1" x14ac:dyDescent="0.25">
      <c r="A443" s="76">
        <v>440</v>
      </c>
      <c r="B443" s="76">
        <v>17.481492710113521</v>
      </c>
      <c r="C443" s="76">
        <v>17.481492710113521</v>
      </c>
      <c r="D443" s="131"/>
      <c r="E443" s="91"/>
      <c r="F443" s="76">
        <v>1077.0663913933281</v>
      </c>
      <c r="G443" s="76">
        <v>59.983905917097402</v>
      </c>
      <c r="H443" s="77">
        <v>0</v>
      </c>
      <c r="I443" s="76">
        <v>0</v>
      </c>
      <c r="J443" s="77">
        <v>-6.7199315199413396</v>
      </c>
      <c r="K443" s="134">
        <v>2</v>
      </c>
      <c r="L443" s="134">
        <v>0</v>
      </c>
      <c r="M443" s="134">
        <v>0</v>
      </c>
      <c r="N443" s="134">
        <v>-3.938392348108231</v>
      </c>
    </row>
    <row r="444" spans="1:14" s="78" customFormat="1" x14ac:dyDescent="0.25">
      <c r="A444" s="76">
        <v>441</v>
      </c>
      <c r="B444" s="76">
        <v>12.286238765716551</v>
      </c>
      <c r="C444" s="76">
        <v>12.286238765716551</v>
      </c>
      <c r="D444" s="131"/>
      <c r="E444" s="91"/>
      <c r="F444" s="76">
        <v>1463.3289175519899</v>
      </c>
      <c r="G444" s="76">
        <v>60.041420916952077</v>
      </c>
      <c r="H444" s="77">
        <v>0</v>
      </c>
      <c r="I444" s="76">
        <v>0</v>
      </c>
      <c r="J444" s="77">
        <v>-6.7199315199413396</v>
      </c>
      <c r="K444" s="134">
        <v>1</v>
      </c>
      <c r="L444" s="134">
        <v>0</v>
      </c>
      <c r="M444" s="134">
        <v>0</v>
      </c>
      <c r="N444" s="134">
        <v>-5.5616006932623856</v>
      </c>
    </row>
    <row r="445" spans="1:14" s="78" customFormat="1" x14ac:dyDescent="0.25">
      <c r="A445" s="76">
        <v>442</v>
      </c>
      <c r="B445" s="76">
        <v>7.3343197822570803</v>
      </c>
      <c r="C445" s="76">
        <v>7.3343197822570803</v>
      </c>
      <c r="D445" s="131"/>
      <c r="E445" s="91"/>
      <c r="F445" s="76">
        <v>873.54009901698839</v>
      </c>
      <c r="G445" s="76">
        <v>60.08895302936417</v>
      </c>
      <c r="H445" s="77">
        <v>0.22002087080512472</v>
      </c>
      <c r="I445" s="76">
        <v>0</v>
      </c>
      <c r="J445" s="77">
        <v>-6.7199315199413396</v>
      </c>
      <c r="K445" s="134">
        <v>1</v>
      </c>
      <c r="L445" s="134">
        <v>6.848686890413699E-3</v>
      </c>
      <c r="M445" s="134">
        <v>2.159390976547439E-2</v>
      </c>
      <c r="N445" s="134">
        <v>-3.1432670741059638</v>
      </c>
    </row>
    <row r="446" spans="1:14" s="78" customFormat="1" x14ac:dyDescent="0.25">
      <c r="A446" s="76">
        <v>443</v>
      </c>
      <c r="B446" s="76">
        <v>3.1911738514900212</v>
      </c>
      <c r="C446" s="76">
        <v>3.1911738514900212</v>
      </c>
      <c r="D446" s="131"/>
      <c r="E446" s="91"/>
      <c r="F446" s="76">
        <v>800</v>
      </c>
      <c r="G446" s="76">
        <v>60.130542037186423</v>
      </c>
      <c r="H446" s="77">
        <v>2.4656641719719521</v>
      </c>
      <c r="I446" s="76">
        <v>0</v>
      </c>
      <c r="J446" s="77">
        <v>-6.7199315199413396</v>
      </c>
      <c r="K446" s="134">
        <v>1</v>
      </c>
      <c r="L446" s="134">
        <v>7.6749818455648683E-2</v>
      </c>
      <c r="M446" s="134">
        <v>0.2419921775906603</v>
      </c>
      <c r="N446" s="134">
        <v>-1.3045944677977031</v>
      </c>
    </row>
    <row r="447" spans="1:14" s="78" customFormat="1" x14ac:dyDescent="0.25">
      <c r="A447" s="76">
        <v>444</v>
      </c>
      <c r="B447" s="76">
        <v>0.88083406537771225</v>
      </c>
      <c r="C447" s="76">
        <v>0.88083406537771225</v>
      </c>
      <c r="D447" s="131"/>
      <c r="E447" s="91"/>
      <c r="F447" s="76">
        <v>800</v>
      </c>
      <c r="G447" s="76">
        <v>60.161964041226398</v>
      </c>
      <c r="H447" s="77">
        <v>2.4655527632553764</v>
      </c>
      <c r="I447" s="76">
        <v>0</v>
      </c>
      <c r="J447" s="77">
        <v>-6.7199315199413396</v>
      </c>
      <c r="K447" s="134">
        <v>0</v>
      </c>
      <c r="L447" s="134">
        <v>7.6746350587287376E-2</v>
      </c>
      <c r="M447" s="134">
        <v>0.24198124340171709</v>
      </c>
      <c r="N447" s="134">
        <v>4.1887902047863898E-2</v>
      </c>
    </row>
    <row r="448" spans="1:14" s="78" customFormat="1" x14ac:dyDescent="0.25">
      <c r="A448" s="76">
        <v>445</v>
      </c>
      <c r="B448" s="76">
        <v>6.8660397641360754E-2</v>
      </c>
      <c r="C448" s="76">
        <v>6.8660397641360754E-2</v>
      </c>
      <c r="D448" s="131"/>
      <c r="E448" s="91"/>
      <c r="F448" s="76">
        <v>800</v>
      </c>
      <c r="G448" s="76">
        <v>60.20792192090164</v>
      </c>
      <c r="H448" s="77">
        <v>2.4653898446512414</v>
      </c>
      <c r="I448" s="76">
        <v>0</v>
      </c>
      <c r="J448" s="77">
        <v>-6.7199315199413396</v>
      </c>
      <c r="K448" s="134">
        <v>0</v>
      </c>
      <c r="L448" s="134">
        <v>7.6741279347889685E-2</v>
      </c>
      <c r="M448" s="134">
        <v>0.24196525378389619</v>
      </c>
      <c r="N448" s="134">
        <v>0.32209693722190308</v>
      </c>
    </row>
    <row r="449" spans="1:14" s="78" customFormat="1" x14ac:dyDescent="0.25">
      <c r="A449" s="76">
        <v>446</v>
      </c>
      <c r="B449" s="76">
        <v>8.311945179593749E-3</v>
      </c>
      <c r="C449" s="76">
        <v>8.311945179593749E-3</v>
      </c>
      <c r="D449" s="131"/>
      <c r="E449" s="91"/>
      <c r="F449" s="76">
        <v>0</v>
      </c>
      <c r="G449" s="76">
        <v>60.243747453640168</v>
      </c>
      <c r="H449" s="77">
        <v>0</v>
      </c>
      <c r="I449" s="76">
        <v>0</v>
      </c>
      <c r="J449" s="77">
        <v>-3.1029485636939911</v>
      </c>
      <c r="K449" s="134">
        <v>0</v>
      </c>
      <c r="L449" s="134">
        <v>0</v>
      </c>
      <c r="M449" s="134">
        <v>0</v>
      </c>
      <c r="N449" s="134">
        <v>0.28020903517403922</v>
      </c>
    </row>
    <row r="450" spans="1:14" s="78" customFormat="1" x14ac:dyDescent="0.25">
      <c r="A450" s="76">
        <v>447</v>
      </c>
      <c r="B450" s="76">
        <v>0</v>
      </c>
      <c r="C450" s="76">
        <v>0</v>
      </c>
      <c r="D450" s="131"/>
      <c r="E450" s="91"/>
      <c r="F450" s="76">
        <v>0</v>
      </c>
      <c r="G450" s="76">
        <v>60.268086726148347</v>
      </c>
      <c r="H450" s="77">
        <v>0</v>
      </c>
      <c r="I450" s="76">
        <v>0</v>
      </c>
      <c r="J450" s="77">
        <v>-3.1029485636939911</v>
      </c>
      <c r="K450" s="134">
        <v>0</v>
      </c>
      <c r="L450" s="134">
        <v>0</v>
      </c>
      <c r="M450" s="134">
        <v>0</v>
      </c>
      <c r="N450" s="134">
        <v>0</v>
      </c>
    </row>
    <row r="451" spans="1:14" s="78" customFormat="1" x14ac:dyDescent="0.25">
      <c r="A451" s="76">
        <v>448</v>
      </c>
      <c r="B451" s="76">
        <v>0</v>
      </c>
      <c r="C451" s="76">
        <v>0</v>
      </c>
      <c r="D451" s="131"/>
      <c r="E451" s="91"/>
      <c r="F451" s="76">
        <v>0</v>
      </c>
      <c r="G451" s="76">
        <v>60.29867969272992</v>
      </c>
      <c r="H451" s="77">
        <v>0</v>
      </c>
      <c r="I451" s="76">
        <v>0</v>
      </c>
      <c r="J451" s="77">
        <v>-3.1029485636939911</v>
      </c>
      <c r="K451" s="134">
        <v>0</v>
      </c>
      <c r="L451" s="134">
        <v>0</v>
      </c>
      <c r="M451" s="134">
        <v>0</v>
      </c>
      <c r="N451" s="134">
        <v>0</v>
      </c>
    </row>
    <row r="452" spans="1:14" s="78" customFormat="1" x14ac:dyDescent="0.25">
      <c r="A452" s="76">
        <v>449</v>
      </c>
      <c r="B452" s="76">
        <v>0</v>
      </c>
      <c r="C452" s="76">
        <v>0</v>
      </c>
      <c r="D452" s="131"/>
      <c r="E452" s="91"/>
      <c r="F452" s="76">
        <v>0</v>
      </c>
      <c r="G452" s="76">
        <v>60.323018965238099</v>
      </c>
      <c r="H452" s="77">
        <v>0</v>
      </c>
      <c r="I452" s="76">
        <v>0</v>
      </c>
      <c r="J452" s="77">
        <v>-3.1029485636939911</v>
      </c>
      <c r="K452" s="134">
        <v>0</v>
      </c>
      <c r="L452" s="134">
        <v>0</v>
      </c>
      <c r="M452" s="134">
        <v>0</v>
      </c>
      <c r="N452" s="134">
        <v>0</v>
      </c>
    </row>
    <row r="453" spans="1:14" s="78" customFormat="1" x14ac:dyDescent="0.25">
      <c r="A453" s="76">
        <v>450</v>
      </c>
      <c r="B453" s="76">
        <v>0</v>
      </c>
      <c r="C453" s="76">
        <v>0</v>
      </c>
      <c r="D453" s="131"/>
      <c r="E453" s="91"/>
      <c r="F453" s="76">
        <v>0</v>
      </c>
      <c r="G453" s="76">
        <v>60.347358237746278</v>
      </c>
      <c r="H453" s="77">
        <v>0</v>
      </c>
      <c r="I453" s="76">
        <v>0</v>
      </c>
      <c r="J453" s="77">
        <v>-3.1029485636939911</v>
      </c>
      <c r="K453" s="134">
        <v>0</v>
      </c>
      <c r="L453" s="134">
        <v>0</v>
      </c>
      <c r="M453" s="134">
        <v>0</v>
      </c>
      <c r="N453" s="134">
        <v>0</v>
      </c>
    </row>
    <row r="454" spans="1:14" s="78" customFormat="1" x14ac:dyDescent="0.25">
      <c r="A454" s="76">
        <v>451</v>
      </c>
      <c r="B454" s="76">
        <v>0</v>
      </c>
      <c r="C454" s="76">
        <v>0</v>
      </c>
      <c r="D454" s="131"/>
      <c r="E454" s="91"/>
      <c r="F454" s="76">
        <v>0</v>
      </c>
      <c r="G454" s="76">
        <v>60.371697510254457</v>
      </c>
      <c r="H454" s="77">
        <v>0</v>
      </c>
      <c r="I454" s="76">
        <v>0</v>
      </c>
      <c r="J454" s="77">
        <v>-3.1029485636939911</v>
      </c>
      <c r="K454" s="134">
        <v>0</v>
      </c>
      <c r="L454" s="134">
        <v>0</v>
      </c>
      <c r="M454" s="134">
        <v>0</v>
      </c>
      <c r="N454" s="134">
        <v>0</v>
      </c>
    </row>
    <row r="455" spans="1:14" s="78" customFormat="1" x14ac:dyDescent="0.25">
      <c r="A455" s="76">
        <v>452</v>
      </c>
      <c r="B455" s="76">
        <v>0</v>
      </c>
      <c r="C455" s="76">
        <v>0</v>
      </c>
      <c r="D455" s="131"/>
      <c r="E455" s="91"/>
      <c r="F455" s="76">
        <v>0</v>
      </c>
      <c r="G455" s="76">
        <v>60.396036782762643</v>
      </c>
      <c r="H455" s="77">
        <v>0</v>
      </c>
      <c r="I455" s="76">
        <v>0</v>
      </c>
      <c r="J455" s="77">
        <v>-3.1029485636939911</v>
      </c>
      <c r="K455" s="134">
        <v>0</v>
      </c>
      <c r="L455" s="134">
        <v>0</v>
      </c>
      <c r="M455" s="134">
        <v>0</v>
      </c>
      <c r="N455" s="134">
        <v>0</v>
      </c>
    </row>
    <row r="456" spans="1:14" s="78" customFormat="1" x14ac:dyDescent="0.25">
      <c r="A456" s="76">
        <v>453</v>
      </c>
      <c r="B456" s="76">
        <v>0</v>
      </c>
      <c r="C456" s="76">
        <v>0</v>
      </c>
      <c r="D456" s="131"/>
      <c r="E456" s="91"/>
      <c r="F456" s="76">
        <v>0</v>
      </c>
      <c r="G456" s="76">
        <v>60.420376055270808</v>
      </c>
      <c r="H456" s="77">
        <v>0</v>
      </c>
      <c r="I456" s="76">
        <v>0</v>
      </c>
      <c r="J456" s="77">
        <v>-3.1029485636939911</v>
      </c>
      <c r="K456" s="134">
        <v>0</v>
      </c>
      <c r="L456" s="134">
        <v>0</v>
      </c>
      <c r="M456" s="134">
        <v>0</v>
      </c>
      <c r="N456" s="134">
        <v>0</v>
      </c>
    </row>
    <row r="457" spans="1:14" s="78" customFormat="1" x14ac:dyDescent="0.25">
      <c r="A457" s="76">
        <v>454</v>
      </c>
      <c r="B457" s="76">
        <v>0</v>
      </c>
      <c r="C457" s="76">
        <v>0</v>
      </c>
      <c r="D457" s="131"/>
      <c r="E457" s="91"/>
      <c r="F457" s="76">
        <v>0</v>
      </c>
      <c r="G457" s="76">
        <v>60.444715327778987</v>
      </c>
      <c r="H457" s="77">
        <v>0</v>
      </c>
      <c r="I457" s="76">
        <v>0</v>
      </c>
      <c r="J457" s="77">
        <v>-3.1029485636939911</v>
      </c>
      <c r="K457" s="134">
        <v>0</v>
      </c>
      <c r="L457" s="134">
        <v>0</v>
      </c>
      <c r="M457" s="134">
        <v>0</v>
      </c>
      <c r="N457" s="134">
        <v>0</v>
      </c>
    </row>
    <row r="458" spans="1:14" s="78" customFormat="1" x14ac:dyDescent="0.25">
      <c r="A458" s="76">
        <v>455</v>
      </c>
      <c r="B458" s="76">
        <v>0</v>
      </c>
      <c r="C458" s="76">
        <v>0</v>
      </c>
      <c r="D458" s="131"/>
      <c r="E458" s="91"/>
      <c r="F458" s="76">
        <v>0</v>
      </c>
      <c r="G458" s="76">
        <v>60.469054600287173</v>
      </c>
      <c r="H458" s="77">
        <v>0</v>
      </c>
      <c r="I458" s="76">
        <v>0</v>
      </c>
      <c r="J458" s="77">
        <v>-3.1029485636939911</v>
      </c>
      <c r="K458" s="134">
        <v>0</v>
      </c>
      <c r="L458" s="134">
        <v>0</v>
      </c>
      <c r="M458" s="134">
        <v>0</v>
      </c>
      <c r="N458" s="134">
        <v>0</v>
      </c>
    </row>
    <row r="459" spans="1:14" s="78" customFormat="1" x14ac:dyDescent="0.25">
      <c r="A459" s="76">
        <v>456</v>
      </c>
      <c r="B459" s="76">
        <v>0</v>
      </c>
      <c r="C459" s="76">
        <v>0</v>
      </c>
      <c r="D459" s="131"/>
      <c r="E459" s="91"/>
      <c r="F459" s="76">
        <v>0</v>
      </c>
      <c r="G459" s="76">
        <v>60.493393872795352</v>
      </c>
      <c r="H459" s="77">
        <v>0</v>
      </c>
      <c r="I459" s="76">
        <v>0</v>
      </c>
      <c r="J459" s="77">
        <v>-3.1029485636939911</v>
      </c>
      <c r="K459" s="134">
        <v>0</v>
      </c>
      <c r="L459" s="134">
        <v>0</v>
      </c>
      <c r="M459" s="134">
        <v>0</v>
      </c>
      <c r="N459" s="134">
        <v>0</v>
      </c>
    </row>
    <row r="460" spans="1:14" s="78" customFormat="1" x14ac:dyDescent="0.25">
      <c r="A460" s="76">
        <v>457</v>
      </c>
      <c r="B460" s="76">
        <v>0</v>
      </c>
      <c r="C460" s="76">
        <v>0</v>
      </c>
      <c r="D460" s="131"/>
      <c r="E460" s="91"/>
      <c r="F460" s="76">
        <v>0</v>
      </c>
      <c r="G460" s="76">
        <v>60.517733145303531</v>
      </c>
      <c r="H460" s="77">
        <v>0</v>
      </c>
      <c r="I460" s="76">
        <v>0</v>
      </c>
      <c r="J460" s="77">
        <v>-3.1029485636939911</v>
      </c>
      <c r="K460" s="134">
        <v>0</v>
      </c>
      <c r="L460" s="134">
        <v>0</v>
      </c>
      <c r="M460" s="134">
        <v>0</v>
      </c>
      <c r="N460" s="134">
        <v>0</v>
      </c>
    </row>
    <row r="461" spans="1:14" s="78" customFormat="1" x14ac:dyDescent="0.25">
      <c r="A461" s="76">
        <v>458</v>
      </c>
      <c r="B461" s="76">
        <v>0</v>
      </c>
      <c r="C461" s="76">
        <v>0</v>
      </c>
      <c r="D461" s="131"/>
      <c r="E461" s="91"/>
      <c r="F461" s="76">
        <v>0</v>
      </c>
      <c r="G461" s="76">
        <v>60.54207241781171</v>
      </c>
      <c r="H461" s="77">
        <v>0</v>
      </c>
      <c r="I461" s="76">
        <v>0</v>
      </c>
      <c r="J461" s="77">
        <v>-3.1029485636939911</v>
      </c>
      <c r="K461" s="134">
        <v>0</v>
      </c>
      <c r="L461" s="134">
        <v>0</v>
      </c>
      <c r="M461" s="134">
        <v>0</v>
      </c>
      <c r="N461" s="134">
        <v>0</v>
      </c>
    </row>
    <row r="462" spans="1:14" s="78" customFormat="1" x14ac:dyDescent="0.25">
      <c r="A462" s="76">
        <v>459</v>
      </c>
      <c r="B462" s="76">
        <v>0</v>
      </c>
      <c r="C462" s="76">
        <v>0</v>
      </c>
      <c r="D462" s="131"/>
      <c r="E462" s="91"/>
      <c r="F462" s="76">
        <v>0</v>
      </c>
      <c r="G462" s="76">
        <v>60.566411690319889</v>
      </c>
      <c r="H462" s="77">
        <v>0</v>
      </c>
      <c r="I462" s="76">
        <v>0</v>
      </c>
      <c r="J462" s="77">
        <v>-3.1029485636939911</v>
      </c>
      <c r="K462" s="134">
        <v>0</v>
      </c>
      <c r="L462" s="134">
        <v>0</v>
      </c>
      <c r="M462" s="134">
        <v>0</v>
      </c>
      <c r="N462" s="134">
        <v>0</v>
      </c>
    </row>
    <row r="463" spans="1:14" s="78" customFormat="1" x14ac:dyDescent="0.25">
      <c r="A463" s="76">
        <v>460</v>
      </c>
      <c r="B463" s="76">
        <v>0</v>
      </c>
      <c r="C463" s="76">
        <v>0</v>
      </c>
      <c r="D463" s="131"/>
      <c r="E463" s="91"/>
      <c r="F463" s="76">
        <v>0</v>
      </c>
      <c r="G463" s="76">
        <v>60.590750962828068</v>
      </c>
      <c r="H463" s="77">
        <v>0</v>
      </c>
      <c r="I463" s="76">
        <v>0</v>
      </c>
      <c r="J463" s="77">
        <v>-3.1029485636939911</v>
      </c>
      <c r="K463" s="134">
        <v>0</v>
      </c>
      <c r="L463" s="134">
        <v>0</v>
      </c>
      <c r="M463" s="134">
        <v>0</v>
      </c>
      <c r="N463" s="134">
        <v>0</v>
      </c>
    </row>
    <row r="464" spans="1:14" s="78" customFormat="1" x14ac:dyDescent="0.25">
      <c r="A464" s="76">
        <v>461</v>
      </c>
      <c r="B464" s="76">
        <v>0</v>
      </c>
      <c r="C464" s="76">
        <v>0</v>
      </c>
      <c r="D464" s="131"/>
      <c r="E464" s="91"/>
      <c r="F464" s="76">
        <v>0</v>
      </c>
      <c r="G464" s="76">
        <v>60.615090235336247</v>
      </c>
      <c r="H464" s="77">
        <v>0</v>
      </c>
      <c r="I464" s="76">
        <v>0</v>
      </c>
      <c r="J464" s="77">
        <v>-3.1029485636939911</v>
      </c>
      <c r="K464" s="134">
        <v>0</v>
      </c>
      <c r="L464" s="134">
        <v>0</v>
      </c>
      <c r="M464" s="134">
        <v>0</v>
      </c>
      <c r="N464" s="134">
        <v>0</v>
      </c>
    </row>
    <row r="465" spans="1:14" s="78" customFormat="1" x14ac:dyDescent="0.25">
      <c r="A465" s="76">
        <v>462</v>
      </c>
      <c r="B465" s="76">
        <v>0</v>
      </c>
      <c r="C465" s="76">
        <v>0</v>
      </c>
      <c r="D465" s="131"/>
      <c r="E465" s="91"/>
      <c r="F465" s="76">
        <v>0</v>
      </c>
      <c r="G465" s="76">
        <v>60.639429507844433</v>
      </c>
      <c r="H465" s="77">
        <v>0</v>
      </c>
      <c r="I465" s="76">
        <v>0</v>
      </c>
      <c r="J465" s="77">
        <v>-3.1029485636939911</v>
      </c>
      <c r="K465" s="134">
        <v>0</v>
      </c>
      <c r="L465" s="134">
        <v>0</v>
      </c>
      <c r="M465" s="134">
        <v>0</v>
      </c>
      <c r="N465" s="134">
        <v>0</v>
      </c>
    </row>
    <row r="466" spans="1:14" s="78" customFormat="1" x14ac:dyDescent="0.25">
      <c r="A466" s="76">
        <v>463</v>
      </c>
      <c r="B466" s="76">
        <v>0</v>
      </c>
      <c r="C466" s="76">
        <v>0</v>
      </c>
      <c r="D466" s="131"/>
      <c r="E466" s="91"/>
      <c r="F466" s="76">
        <v>0</v>
      </c>
      <c r="G466" s="76">
        <v>60.663768780352598</v>
      </c>
      <c r="H466" s="77">
        <v>0</v>
      </c>
      <c r="I466" s="76">
        <v>0</v>
      </c>
      <c r="J466" s="77">
        <v>-3.1029485636939911</v>
      </c>
      <c r="K466" s="134">
        <v>0</v>
      </c>
      <c r="L466" s="134">
        <v>0</v>
      </c>
      <c r="M466" s="134">
        <v>0</v>
      </c>
      <c r="N466" s="134">
        <v>0</v>
      </c>
    </row>
    <row r="467" spans="1:14" s="78" customFormat="1" x14ac:dyDescent="0.25">
      <c r="A467" s="76">
        <v>464</v>
      </c>
      <c r="B467" s="76">
        <v>0</v>
      </c>
      <c r="C467" s="76">
        <v>0</v>
      </c>
      <c r="D467" s="131"/>
      <c r="E467" s="91"/>
      <c r="F467" s="76">
        <v>0</v>
      </c>
      <c r="G467" s="76">
        <v>60.688108052860777</v>
      </c>
      <c r="H467" s="77">
        <v>0</v>
      </c>
      <c r="I467" s="76">
        <v>0</v>
      </c>
      <c r="J467" s="77">
        <v>-3.1029485636939911</v>
      </c>
      <c r="K467" s="134">
        <v>0</v>
      </c>
      <c r="L467" s="134">
        <v>0</v>
      </c>
      <c r="M467" s="134">
        <v>0</v>
      </c>
      <c r="N467" s="134">
        <v>0</v>
      </c>
    </row>
    <row r="468" spans="1:14" s="78" customFormat="1" x14ac:dyDescent="0.25">
      <c r="A468" s="76">
        <v>465</v>
      </c>
      <c r="B468" s="76">
        <v>0</v>
      </c>
      <c r="C468" s="76">
        <v>0</v>
      </c>
      <c r="D468" s="131"/>
      <c r="E468" s="91"/>
      <c r="F468" s="76">
        <v>0</v>
      </c>
      <c r="G468" s="76">
        <v>60.712447325368963</v>
      </c>
      <c r="H468" s="77">
        <v>0</v>
      </c>
      <c r="I468" s="76">
        <v>0</v>
      </c>
      <c r="J468" s="77">
        <v>-3.1029485636939911</v>
      </c>
      <c r="K468" s="134">
        <v>0</v>
      </c>
      <c r="L468" s="134">
        <v>0</v>
      </c>
      <c r="M468" s="134">
        <v>0</v>
      </c>
      <c r="N468" s="134">
        <v>0</v>
      </c>
    </row>
    <row r="469" spans="1:14" s="78" customFormat="1" x14ac:dyDescent="0.25">
      <c r="A469" s="76">
        <v>466</v>
      </c>
      <c r="B469" s="76">
        <v>0</v>
      </c>
      <c r="C469" s="76">
        <v>0</v>
      </c>
      <c r="D469" s="131"/>
      <c r="E469" s="91"/>
      <c r="F469" s="76">
        <v>0</v>
      </c>
      <c r="G469" s="76">
        <v>60.736786597877142</v>
      </c>
      <c r="H469" s="77">
        <v>0</v>
      </c>
      <c r="I469" s="76">
        <v>0</v>
      </c>
      <c r="J469" s="77">
        <v>-3.1029485636939911</v>
      </c>
      <c r="K469" s="134">
        <v>0</v>
      </c>
      <c r="L469" s="134">
        <v>0</v>
      </c>
      <c r="M469" s="134">
        <v>0</v>
      </c>
      <c r="N469" s="134">
        <v>0</v>
      </c>
    </row>
    <row r="470" spans="1:14" s="78" customFormat="1" x14ac:dyDescent="0.25">
      <c r="A470" s="76">
        <v>467</v>
      </c>
      <c r="B470" s="76">
        <v>0</v>
      </c>
      <c r="C470" s="76">
        <v>0</v>
      </c>
      <c r="D470" s="131"/>
      <c r="E470" s="91"/>
      <c r="F470" s="76">
        <v>0</v>
      </c>
      <c r="G470" s="76">
        <v>60.761125870385321</v>
      </c>
      <c r="H470" s="77">
        <v>0</v>
      </c>
      <c r="I470" s="76">
        <v>0</v>
      </c>
      <c r="J470" s="77">
        <v>-3.1029485636939911</v>
      </c>
      <c r="K470" s="134">
        <v>0</v>
      </c>
      <c r="L470" s="134">
        <v>0</v>
      </c>
      <c r="M470" s="134">
        <v>0</v>
      </c>
      <c r="N470" s="134">
        <v>0</v>
      </c>
    </row>
    <row r="471" spans="1:14" s="78" customFormat="1" x14ac:dyDescent="0.25">
      <c r="A471" s="76">
        <v>468</v>
      </c>
      <c r="B471" s="76">
        <v>0</v>
      </c>
      <c r="C471" s="76">
        <v>0</v>
      </c>
      <c r="D471" s="131"/>
      <c r="E471" s="91"/>
      <c r="F471" s="76">
        <v>0</v>
      </c>
      <c r="G471" s="76">
        <v>60.7854651428935</v>
      </c>
      <c r="H471" s="77">
        <v>0</v>
      </c>
      <c r="I471" s="76">
        <v>0</v>
      </c>
      <c r="J471" s="77">
        <v>-3.1029485636939911</v>
      </c>
      <c r="K471" s="134">
        <v>0</v>
      </c>
      <c r="L471" s="134">
        <v>0</v>
      </c>
      <c r="M471" s="134">
        <v>0</v>
      </c>
      <c r="N471" s="134">
        <v>0</v>
      </c>
    </row>
    <row r="472" spans="1:14" s="78" customFormat="1" x14ac:dyDescent="0.25">
      <c r="A472" s="76">
        <v>469</v>
      </c>
      <c r="B472" s="76">
        <v>0</v>
      </c>
      <c r="C472" s="76">
        <v>0</v>
      </c>
      <c r="D472" s="131"/>
      <c r="E472" s="91"/>
      <c r="F472" s="76">
        <v>0</v>
      </c>
      <c r="G472" s="76">
        <v>60.809804415401679</v>
      </c>
      <c r="H472" s="77">
        <v>0</v>
      </c>
      <c r="I472" s="76">
        <v>0</v>
      </c>
      <c r="J472" s="77">
        <v>-3.1029485636939911</v>
      </c>
      <c r="K472" s="134">
        <v>0</v>
      </c>
      <c r="L472" s="134">
        <v>0</v>
      </c>
      <c r="M472" s="134">
        <v>0</v>
      </c>
      <c r="N472" s="134">
        <v>0</v>
      </c>
    </row>
    <row r="473" spans="1:14" s="78" customFormat="1" x14ac:dyDescent="0.25">
      <c r="A473" s="76">
        <v>470</v>
      </c>
      <c r="B473" s="76">
        <v>0</v>
      </c>
      <c r="C473" s="76">
        <v>0</v>
      </c>
      <c r="D473" s="131"/>
      <c r="E473" s="91"/>
      <c r="F473" s="76">
        <v>0</v>
      </c>
      <c r="G473" s="76">
        <v>60.834143687909858</v>
      </c>
      <c r="H473" s="77">
        <v>0</v>
      </c>
      <c r="I473" s="76">
        <v>0</v>
      </c>
      <c r="J473" s="77">
        <v>-3.1029485636939911</v>
      </c>
      <c r="K473" s="134">
        <v>0</v>
      </c>
      <c r="L473" s="134">
        <v>0</v>
      </c>
      <c r="M473" s="134">
        <v>0</v>
      </c>
      <c r="N473" s="134">
        <v>0</v>
      </c>
    </row>
    <row r="474" spans="1:14" s="78" customFormat="1" x14ac:dyDescent="0.25">
      <c r="A474" s="76">
        <v>471</v>
      </c>
      <c r="B474" s="76">
        <v>0</v>
      </c>
      <c r="C474" s="76">
        <v>0</v>
      </c>
      <c r="D474" s="131"/>
      <c r="E474" s="91"/>
      <c r="F474" s="76">
        <v>0</v>
      </c>
      <c r="G474" s="76">
        <v>60.858482960418037</v>
      </c>
      <c r="H474" s="77">
        <v>0</v>
      </c>
      <c r="I474" s="76">
        <v>0</v>
      </c>
      <c r="J474" s="77">
        <v>-3.1029485636939911</v>
      </c>
      <c r="K474" s="134">
        <v>0</v>
      </c>
      <c r="L474" s="134">
        <v>0</v>
      </c>
      <c r="M474" s="134">
        <v>0</v>
      </c>
      <c r="N474" s="134">
        <v>0</v>
      </c>
    </row>
    <row r="475" spans="1:14" s="78" customFormat="1" x14ac:dyDescent="0.25">
      <c r="A475" s="76">
        <v>472</v>
      </c>
      <c r="B475" s="76">
        <v>0</v>
      </c>
      <c r="C475" s="76">
        <v>0</v>
      </c>
      <c r="D475" s="131"/>
      <c r="E475" s="91"/>
      <c r="F475" s="76">
        <v>0</v>
      </c>
      <c r="G475" s="76">
        <v>60.882822232926223</v>
      </c>
      <c r="H475" s="77">
        <v>0</v>
      </c>
      <c r="I475" s="76">
        <v>0</v>
      </c>
      <c r="J475" s="77">
        <v>-3.1029485636939911</v>
      </c>
      <c r="K475" s="134">
        <v>0</v>
      </c>
      <c r="L475" s="134">
        <v>0</v>
      </c>
      <c r="M475" s="134">
        <v>0</v>
      </c>
      <c r="N475" s="134">
        <v>0</v>
      </c>
    </row>
    <row r="476" spans="1:14" s="78" customFormat="1" x14ac:dyDescent="0.25">
      <c r="A476" s="76">
        <v>473</v>
      </c>
      <c r="B476" s="76">
        <v>0</v>
      </c>
      <c r="C476" s="76">
        <v>0</v>
      </c>
      <c r="D476" s="131"/>
      <c r="E476" s="91"/>
      <c r="F476" s="76">
        <v>0</v>
      </c>
      <c r="G476" s="76">
        <v>60.907161505434402</v>
      </c>
      <c r="H476" s="77">
        <v>0</v>
      </c>
      <c r="I476" s="76">
        <v>0</v>
      </c>
      <c r="J476" s="77">
        <v>-3.1029485636939911</v>
      </c>
      <c r="K476" s="134">
        <v>0</v>
      </c>
      <c r="L476" s="134">
        <v>0</v>
      </c>
      <c r="M476" s="134">
        <v>0</v>
      </c>
      <c r="N476" s="134">
        <v>0</v>
      </c>
    </row>
    <row r="477" spans="1:14" s="78" customFormat="1" x14ac:dyDescent="0.25">
      <c r="A477" s="76">
        <v>474</v>
      </c>
      <c r="B477" s="76">
        <v>0</v>
      </c>
      <c r="C477" s="76">
        <v>0</v>
      </c>
      <c r="D477" s="131"/>
      <c r="E477" s="91"/>
      <c r="F477" s="76">
        <v>0</v>
      </c>
      <c r="G477" s="76">
        <v>60.931500777942567</v>
      </c>
      <c r="H477" s="77">
        <v>0</v>
      </c>
      <c r="I477" s="76">
        <v>0</v>
      </c>
      <c r="J477" s="77">
        <v>-3.1029485636939911</v>
      </c>
      <c r="K477" s="134">
        <v>0</v>
      </c>
      <c r="L477" s="134">
        <v>0</v>
      </c>
      <c r="M477" s="134">
        <v>0</v>
      </c>
      <c r="N477" s="134">
        <v>0</v>
      </c>
    </row>
    <row r="478" spans="1:14" s="78" customFormat="1" x14ac:dyDescent="0.25">
      <c r="A478" s="76">
        <v>475</v>
      </c>
      <c r="B478" s="76">
        <v>0</v>
      </c>
      <c r="C478" s="76">
        <v>0</v>
      </c>
      <c r="D478" s="131"/>
      <c r="E478" s="91"/>
      <c r="F478" s="76">
        <v>0</v>
      </c>
      <c r="G478" s="76">
        <v>60.955840050450753</v>
      </c>
      <c r="H478" s="77">
        <v>0</v>
      </c>
      <c r="I478" s="76">
        <v>0</v>
      </c>
      <c r="J478" s="77">
        <v>-3.1029485636939911</v>
      </c>
      <c r="K478" s="134">
        <v>0</v>
      </c>
      <c r="L478" s="134">
        <v>0</v>
      </c>
      <c r="M478" s="134">
        <v>0</v>
      </c>
      <c r="N478" s="134">
        <v>0</v>
      </c>
    </row>
    <row r="479" spans="1:14" s="78" customFormat="1" x14ac:dyDescent="0.25">
      <c r="A479" s="76">
        <v>476</v>
      </c>
      <c r="B479" s="76">
        <v>0</v>
      </c>
      <c r="C479" s="76">
        <v>0</v>
      </c>
      <c r="D479" s="131"/>
      <c r="E479" s="91"/>
      <c r="F479" s="76">
        <v>0</v>
      </c>
      <c r="G479" s="76">
        <v>60.980179322958932</v>
      </c>
      <c r="H479" s="77">
        <v>0</v>
      </c>
      <c r="I479" s="76">
        <v>0</v>
      </c>
      <c r="J479" s="77">
        <v>-3.1029485636939911</v>
      </c>
      <c r="K479" s="134">
        <v>0</v>
      </c>
      <c r="L479" s="134">
        <v>0</v>
      </c>
      <c r="M479" s="134">
        <v>0</v>
      </c>
      <c r="N479" s="134">
        <v>0</v>
      </c>
    </row>
    <row r="480" spans="1:14" s="78" customFormat="1" x14ac:dyDescent="0.25">
      <c r="A480" s="76">
        <v>477</v>
      </c>
      <c r="B480" s="76">
        <v>0</v>
      </c>
      <c r="C480" s="76">
        <v>0</v>
      </c>
      <c r="D480" s="131"/>
      <c r="E480" s="91"/>
      <c r="F480" s="76">
        <v>0</v>
      </c>
      <c r="G480" s="76">
        <v>61.004518595467111</v>
      </c>
      <c r="H480" s="77">
        <v>0</v>
      </c>
      <c r="I480" s="76">
        <v>0</v>
      </c>
      <c r="J480" s="77">
        <v>-3.1029485636939911</v>
      </c>
      <c r="K480" s="134">
        <v>0</v>
      </c>
      <c r="L480" s="134">
        <v>0</v>
      </c>
      <c r="M480" s="134">
        <v>0</v>
      </c>
      <c r="N480" s="134">
        <v>0</v>
      </c>
    </row>
    <row r="481" spans="1:14" s="78" customFormat="1" x14ac:dyDescent="0.25">
      <c r="A481" s="76">
        <v>478</v>
      </c>
      <c r="B481" s="76">
        <v>0</v>
      </c>
      <c r="C481" s="76">
        <v>0</v>
      </c>
      <c r="D481" s="131"/>
      <c r="E481" s="91"/>
      <c r="F481" s="76">
        <v>0</v>
      </c>
      <c r="G481" s="76">
        <v>61.02885786797529</v>
      </c>
      <c r="H481" s="77">
        <v>0</v>
      </c>
      <c r="I481" s="76">
        <v>0</v>
      </c>
      <c r="J481" s="77">
        <v>-3.1029485636939911</v>
      </c>
      <c r="K481" s="134">
        <v>0</v>
      </c>
      <c r="L481" s="134">
        <v>0</v>
      </c>
      <c r="M481" s="134">
        <v>0</v>
      </c>
      <c r="N481" s="134">
        <v>0</v>
      </c>
    </row>
    <row r="482" spans="1:14" s="78" customFormat="1" x14ac:dyDescent="0.25">
      <c r="A482" s="76">
        <v>479</v>
      </c>
      <c r="B482" s="76">
        <v>0</v>
      </c>
      <c r="C482" s="76">
        <v>0</v>
      </c>
      <c r="D482" s="131"/>
      <c r="E482" s="91"/>
      <c r="F482" s="76">
        <v>0</v>
      </c>
      <c r="G482" s="76">
        <v>61.053197140483469</v>
      </c>
      <c r="H482" s="77">
        <v>0</v>
      </c>
      <c r="I482" s="76">
        <v>0</v>
      </c>
      <c r="J482" s="77">
        <v>-3.1029485636939911</v>
      </c>
      <c r="K482" s="134">
        <v>0</v>
      </c>
      <c r="L482" s="134">
        <v>0</v>
      </c>
      <c r="M482" s="134">
        <v>0</v>
      </c>
      <c r="N482" s="134">
        <v>0</v>
      </c>
    </row>
    <row r="483" spans="1:14" s="78" customFormat="1" x14ac:dyDescent="0.25">
      <c r="A483" s="76">
        <v>480</v>
      </c>
      <c r="B483" s="76">
        <v>0</v>
      </c>
      <c r="C483" s="76">
        <v>0</v>
      </c>
      <c r="D483" s="131"/>
      <c r="E483" s="91"/>
      <c r="F483" s="76">
        <v>0</v>
      </c>
      <c r="G483" s="76">
        <v>61.077536412991648</v>
      </c>
      <c r="H483" s="77">
        <v>0</v>
      </c>
      <c r="I483" s="76">
        <v>0</v>
      </c>
      <c r="J483" s="77">
        <v>-3.1029485636939911</v>
      </c>
      <c r="K483" s="134">
        <v>0</v>
      </c>
      <c r="L483" s="134">
        <v>0</v>
      </c>
      <c r="M483" s="134">
        <v>0</v>
      </c>
      <c r="N483" s="134">
        <v>0</v>
      </c>
    </row>
    <row r="484" spans="1:14" s="78" customFormat="1" x14ac:dyDescent="0.25">
      <c r="A484" s="76">
        <v>481</v>
      </c>
      <c r="B484" s="76">
        <v>0</v>
      </c>
      <c r="C484" s="76">
        <v>0</v>
      </c>
      <c r="D484" s="131"/>
      <c r="E484" s="91"/>
      <c r="F484" s="76">
        <v>0</v>
      </c>
      <c r="G484" s="76">
        <v>61.101875685499827</v>
      </c>
      <c r="H484" s="77">
        <v>0</v>
      </c>
      <c r="I484" s="76">
        <v>0</v>
      </c>
      <c r="J484" s="77">
        <v>-3.1029485636939911</v>
      </c>
      <c r="K484" s="134">
        <v>0</v>
      </c>
      <c r="L484" s="134">
        <v>0</v>
      </c>
      <c r="M484" s="134">
        <v>0</v>
      </c>
      <c r="N484" s="134">
        <v>0</v>
      </c>
    </row>
    <row r="485" spans="1:14" s="78" customFormat="1" x14ac:dyDescent="0.25">
      <c r="A485" s="76">
        <v>482</v>
      </c>
      <c r="B485" s="76">
        <v>0</v>
      </c>
      <c r="C485" s="76">
        <v>0</v>
      </c>
      <c r="D485" s="131"/>
      <c r="E485" s="91"/>
      <c r="F485" s="76">
        <v>0</v>
      </c>
      <c r="G485" s="76">
        <v>61.126214958008013</v>
      </c>
      <c r="H485" s="77">
        <v>0</v>
      </c>
      <c r="I485" s="76">
        <v>0</v>
      </c>
      <c r="J485" s="77">
        <v>-3.1029485636939911</v>
      </c>
      <c r="K485" s="134">
        <v>0</v>
      </c>
      <c r="L485" s="134">
        <v>0</v>
      </c>
      <c r="M485" s="134">
        <v>0</v>
      </c>
      <c r="N485" s="134">
        <v>0</v>
      </c>
    </row>
    <row r="486" spans="1:14" s="78" customFormat="1" x14ac:dyDescent="0.25">
      <c r="A486" s="76">
        <v>483</v>
      </c>
      <c r="B486" s="76">
        <v>0</v>
      </c>
      <c r="C486" s="76">
        <v>0</v>
      </c>
      <c r="D486" s="131"/>
      <c r="E486" s="91"/>
      <c r="F486" s="76">
        <v>0</v>
      </c>
      <c r="G486" s="76">
        <v>61.150554230516192</v>
      </c>
      <c r="H486" s="77">
        <v>0</v>
      </c>
      <c r="I486" s="76">
        <v>0</v>
      </c>
      <c r="J486" s="77">
        <v>-3.1029485636939911</v>
      </c>
      <c r="K486" s="134">
        <v>0</v>
      </c>
      <c r="L486" s="134">
        <v>0</v>
      </c>
      <c r="M486" s="134">
        <v>0</v>
      </c>
      <c r="N486" s="134">
        <v>0</v>
      </c>
    </row>
    <row r="487" spans="1:14" s="78" customFormat="1" x14ac:dyDescent="0.25">
      <c r="A487" s="76">
        <v>484</v>
      </c>
      <c r="B487" s="76">
        <v>0</v>
      </c>
      <c r="C487" s="76">
        <v>0</v>
      </c>
      <c r="D487" s="131"/>
      <c r="E487" s="91"/>
      <c r="F487" s="76">
        <v>0</v>
      </c>
      <c r="G487" s="76">
        <v>61.174893503024357</v>
      </c>
      <c r="H487" s="77">
        <v>0</v>
      </c>
      <c r="I487" s="76">
        <v>0</v>
      </c>
      <c r="J487" s="77">
        <v>-3.1029485636939911</v>
      </c>
      <c r="K487" s="134">
        <v>0</v>
      </c>
      <c r="L487" s="134">
        <v>0</v>
      </c>
      <c r="M487" s="134">
        <v>0</v>
      </c>
      <c r="N487" s="134">
        <v>0</v>
      </c>
    </row>
    <row r="488" spans="1:14" s="78" customFormat="1" x14ac:dyDescent="0.25">
      <c r="A488" s="76">
        <v>485</v>
      </c>
      <c r="B488" s="76">
        <v>0</v>
      </c>
      <c r="C488" s="76">
        <v>0</v>
      </c>
      <c r="D488" s="131"/>
      <c r="E488" s="91"/>
      <c r="F488" s="76">
        <v>0</v>
      </c>
      <c r="G488" s="76">
        <v>61.199232775532543</v>
      </c>
      <c r="H488" s="77">
        <v>0</v>
      </c>
      <c r="I488" s="76">
        <v>0</v>
      </c>
      <c r="J488" s="77">
        <v>-3.1029485636939911</v>
      </c>
      <c r="K488" s="134">
        <v>0</v>
      </c>
      <c r="L488" s="134">
        <v>0</v>
      </c>
      <c r="M488" s="134">
        <v>0</v>
      </c>
      <c r="N488" s="134">
        <v>0</v>
      </c>
    </row>
    <row r="489" spans="1:14" s="78" customFormat="1" x14ac:dyDescent="0.25">
      <c r="A489" s="76">
        <v>486</v>
      </c>
      <c r="B489" s="76">
        <v>0</v>
      </c>
      <c r="C489" s="76">
        <v>0</v>
      </c>
      <c r="D489" s="131"/>
      <c r="E489" s="91"/>
      <c r="F489" s="76">
        <v>0</v>
      </c>
      <c r="G489" s="76">
        <v>61.223572048040722</v>
      </c>
      <c r="H489" s="77">
        <v>0</v>
      </c>
      <c r="I489" s="76">
        <v>0</v>
      </c>
      <c r="J489" s="77">
        <v>-3.1029485636939911</v>
      </c>
      <c r="K489" s="134">
        <v>0</v>
      </c>
      <c r="L489" s="134">
        <v>0</v>
      </c>
      <c r="M489" s="134">
        <v>0</v>
      </c>
      <c r="N489" s="134">
        <v>0</v>
      </c>
    </row>
    <row r="490" spans="1:14" s="78" customFormat="1" x14ac:dyDescent="0.25">
      <c r="A490" s="76">
        <v>487</v>
      </c>
      <c r="B490" s="76">
        <v>0</v>
      </c>
      <c r="C490" s="76">
        <v>0</v>
      </c>
      <c r="D490" s="131"/>
      <c r="E490" s="91"/>
      <c r="F490" s="76">
        <v>0</v>
      </c>
      <c r="G490" s="76">
        <v>61.247911320548901</v>
      </c>
      <c r="H490" s="77">
        <v>0</v>
      </c>
      <c r="I490" s="76">
        <v>0</v>
      </c>
      <c r="J490" s="77">
        <v>-3.1029485636939911</v>
      </c>
      <c r="K490" s="134">
        <v>0</v>
      </c>
      <c r="L490" s="134">
        <v>0</v>
      </c>
      <c r="M490" s="134">
        <v>0</v>
      </c>
      <c r="N490" s="134">
        <v>0</v>
      </c>
    </row>
    <row r="491" spans="1:14" s="78" customFormat="1" x14ac:dyDescent="0.25">
      <c r="A491" s="76">
        <v>488</v>
      </c>
      <c r="B491" s="76">
        <v>0</v>
      </c>
      <c r="C491" s="76">
        <v>0</v>
      </c>
      <c r="D491" s="131"/>
      <c r="E491" s="91"/>
      <c r="F491" s="76">
        <v>0</v>
      </c>
      <c r="G491" s="76">
        <v>61.27225059305708</v>
      </c>
      <c r="H491" s="77">
        <v>0</v>
      </c>
      <c r="I491" s="76">
        <v>0</v>
      </c>
      <c r="J491" s="77">
        <v>-3.1029485636939911</v>
      </c>
      <c r="K491" s="134">
        <v>0</v>
      </c>
      <c r="L491" s="134">
        <v>0</v>
      </c>
      <c r="M491" s="134">
        <v>0</v>
      </c>
      <c r="N491" s="134">
        <v>0</v>
      </c>
    </row>
    <row r="492" spans="1:14" s="78" customFormat="1" x14ac:dyDescent="0.25">
      <c r="A492" s="76">
        <v>489</v>
      </c>
      <c r="B492" s="76">
        <v>0</v>
      </c>
      <c r="C492" s="76">
        <v>0</v>
      </c>
      <c r="D492" s="131"/>
      <c r="E492" s="91"/>
      <c r="F492" s="76">
        <v>0</v>
      </c>
      <c r="G492" s="76">
        <v>61.296589865565259</v>
      </c>
      <c r="H492" s="77">
        <v>0</v>
      </c>
      <c r="I492" s="76">
        <v>0</v>
      </c>
      <c r="J492" s="77">
        <v>-3.1029485636939911</v>
      </c>
      <c r="K492" s="134">
        <v>0</v>
      </c>
      <c r="L492" s="134">
        <v>0</v>
      </c>
      <c r="M492" s="134">
        <v>0</v>
      </c>
      <c r="N492" s="134">
        <v>0</v>
      </c>
    </row>
    <row r="493" spans="1:14" s="78" customFormat="1" x14ac:dyDescent="0.25">
      <c r="A493" s="76">
        <v>490</v>
      </c>
      <c r="B493" s="76">
        <v>0</v>
      </c>
      <c r="C493" s="76">
        <v>0</v>
      </c>
      <c r="D493" s="131"/>
      <c r="E493" s="91"/>
      <c r="F493" s="76">
        <v>0</v>
      </c>
      <c r="G493" s="76">
        <v>61.320929138073438</v>
      </c>
      <c r="H493" s="77">
        <v>0</v>
      </c>
      <c r="I493" s="76">
        <v>0</v>
      </c>
      <c r="J493" s="77">
        <v>-3.1029485636939911</v>
      </c>
      <c r="K493" s="134">
        <v>0</v>
      </c>
      <c r="L493" s="134">
        <v>0</v>
      </c>
      <c r="M493" s="134">
        <v>0</v>
      </c>
      <c r="N493" s="134">
        <v>0</v>
      </c>
    </row>
    <row r="494" spans="1:14" s="78" customFormat="1" x14ac:dyDescent="0.25">
      <c r="A494" s="76">
        <v>491</v>
      </c>
      <c r="B494" s="76">
        <v>0</v>
      </c>
      <c r="C494" s="76">
        <v>0</v>
      </c>
      <c r="D494" s="131"/>
      <c r="E494" s="91"/>
      <c r="F494" s="76">
        <v>0</v>
      </c>
      <c r="G494" s="76">
        <v>61.345268410581618</v>
      </c>
      <c r="H494" s="77">
        <v>0</v>
      </c>
      <c r="I494" s="76">
        <v>0</v>
      </c>
      <c r="J494" s="77">
        <v>-3.1029485636939911</v>
      </c>
      <c r="K494" s="134">
        <v>0</v>
      </c>
      <c r="L494" s="134">
        <v>0</v>
      </c>
      <c r="M494" s="134">
        <v>0</v>
      </c>
      <c r="N494" s="134">
        <v>0</v>
      </c>
    </row>
    <row r="495" spans="1:14" s="78" customFormat="1" x14ac:dyDescent="0.25">
      <c r="A495" s="76">
        <v>492</v>
      </c>
      <c r="B495" s="76">
        <v>0</v>
      </c>
      <c r="C495" s="76">
        <v>0</v>
      </c>
      <c r="D495" s="131"/>
      <c r="E495" s="91"/>
      <c r="F495" s="76">
        <v>0</v>
      </c>
      <c r="G495" s="76">
        <v>61.369607683089797</v>
      </c>
      <c r="H495" s="77">
        <v>0</v>
      </c>
      <c r="I495" s="76">
        <v>0</v>
      </c>
      <c r="J495" s="77">
        <v>-3.1029485636939911</v>
      </c>
      <c r="K495" s="134">
        <v>0</v>
      </c>
      <c r="L495" s="134">
        <v>0</v>
      </c>
      <c r="M495" s="134">
        <v>0</v>
      </c>
      <c r="N495" s="134">
        <v>0</v>
      </c>
    </row>
    <row r="496" spans="1:14" s="78" customFormat="1" x14ac:dyDescent="0.25">
      <c r="A496" s="76">
        <v>493</v>
      </c>
      <c r="B496" s="76">
        <v>0</v>
      </c>
      <c r="C496" s="76">
        <v>0</v>
      </c>
      <c r="D496" s="131"/>
      <c r="E496" s="91"/>
      <c r="F496" s="76">
        <v>0</v>
      </c>
      <c r="G496" s="76">
        <v>61.393946955597983</v>
      </c>
      <c r="H496" s="77">
        <v>0</v>
      </c>
      <c r="I496" s="76">
        <v>0</v>
      </c>
      <c r="J496" s="77">
        <v>-3.1029485636939911</v>
      </c>
      <c r="K496" s="134">
        <v>0</v>
      </c>
      <c r="L496" s="134">
        <v>0</v>
      </c>
      <c r="M496" s="134">
        <v>0</v>
      </c>
      <c r="N496" s="134">
        <v>0</v>
      </c>
    </row>
    <row r="497" spans="1:14" s="78" customFormat="1" x14ac:dyDescent="0.25">
      <c r="A497" s="76">
        <v>494</v>
      </c>
      <c r="B497" s="76">
        <v>0</v>
      </c>
      <c r="C497" s="76">
        <v>0</v>
      </c>
      <c r="D497" s="131"/>
      <c r="E497" s="91"/>
      <c r="F497" s="76">
        <v>0</v>
      </c>
      <c r="G497" s="76">
        <v>61.418286228106147</v>
      </c>
      <c r="H497" s="77">
        <v>0</v>
      </c>
      <c r="I497" s="76">
        <v>0</v>
      </c>
      <c r="J497" s="77">
        <v>-3.1029485636939911</v>
      </c>
      <c r="K497" s="134">
        <v>0</v>
      </c>
      <c r="L497" s="134">
        <v>0</v>
      </c>
      <c r="M497" s="134">
        <v>0</v>
      </c>
      <c r="N497" s="134">
        <v>0</v>
      </c>
    </row>
    <row r="498" spans="1:14" s="78" customFormat="1" x14ac:dyDescent="0.25">
      <c r="A498" s="76">
        <v>495</v>
      </c>
      <c r="B498" s="76">
        <v>0</v>
      </c>
      <c r="C498" s="76">
        <v>0</v>
      </c>
      <c r="D498" s="131"/>
      <c r="E498" s="91"/>
      <c r="F498" s="76">
        <v>0</v>
      </c>
      <c r="G498" s="76">
        <v>61.442625500614326</v>
      </c>
      <c r="H498" s="77">
        <v>0</v>
      </c>
      <c r="I498" s="76">
        <v>0</v>
      </c>
      <c r="J498" s="77">
        <v>-3.1029485636939911</v>
      </c>
      <c r="K498" s="134">
        <v>0</v>
      </c>
      <c r="L498" s="134">
        <v>0</v>
      </c>
      <c r="M498" s="134">
        <v>0</v>
      </c>
      <c r="N498" s="134">
        <v>0</v>
      </c>
    </row>
    <row r="499" spans="1:14" s="78" customFormat="1" x14ac:dyDescent="0.25">
      <c r="A499" s="76">
        <v>496</v>
      </c>
      <c r="B499" s="76">
        <v>0</v>
      </c>
      <c r="C499" s="76">
        <v>0</v>
      </c>
      <c r="D499" s="131"/>
      <c r="E499" s="91"/>
      <c r="F499" s="76">
        <v>0</v>
      </c>
      <c r="G499" s="76">
        <v>61.466964773122513</v>
      </c>
      <c r="H499" s="77">
        <v>0</v>
      </c>
      <c r="I499" s="76">
        <v>0</v>
      </c>
      <c r="J499" s="77">
        <v>-3.1029485636939911</v>
      </c>
      <c r="K499" s="134">
        <v>0</v>
      </c>
      <c r="L499" s="134">
        <v>0</v>
      </c>
      <c r="M499" s="134">
        <v>0</v>
      </c>
      <c r="N499" s="134">
        <v>0</v>
      </c>
    </row>
    <row r="500" spans="1:14" s="78" customFormat="1" x14ac:dyDescent="0.25">
      <c r="A500" s="76">
        <v>497</v>
      </c>
      <c r="B500" s="76">
        <v>0</v>
      </c>
      <c r="C500" s="76">
        <v>0</v>
      </c>
      <c r="D500" s="131"/>
      <c r="E500" s="91"/>
      <c r="F500" s="76">
        <v>0</v>
      </c>
      <c r="G500" s="76">
        <v>61.491304045630692</v>
      </c>
      <c r="H500" s="77">
        <v>0</v>
      </c>
      <c r="I500" s="76">
        <v>0</v>
      </c>
      <c r="J500" s="77">
        <v>-3.1029485636939911</v>
      </c>
      <c r="K500" s="134">
        <v>0</v>
      </c>
      <c r="L500" s="134">
        <v>0</v>
      </c>
      <c r="M500" s="134">
        <v>0</v>
      </c>
      <c r="N500" s="134">
        <v>0</v>
      </c>
    </row>
    <row r="501" spans="1:14" s="78" customFormat="1" x14ac:dyDescent="0.25">
      <c r="A501" s="76">
        <v>498</v>
      </c>
      <c r="B501" s="76">
        <v>0</v>
      </c>
      <c r="C501" s="76">
        <v>0</v>
      </c>
      <c r="D501" s="131"/>
      <c r="E501" s="91"/>
      <c r="F501" s="76">
        <v>0</v>
      </c>
      <c r="G501" s="76">
        <v>61.515643318138871</v>
      </c>
      <c r="H501" s="77">
        <v>0</v>
      </c>
      <c r="I501" s="76">
        <v>0</v>
      </c>
      <c r="J501" s="77">
        <v>-3.1029485636939911</v>
      </c>
      <c r="K501" s="134">
        <v>0</v>
      </c>
      <c r="L501" s="134">
        <v>0</v>
      </c>
      <c r="M501" s="134">
        <v>0</v>
      </c>
      <c r="N501" s="134">
        <v>0</v>
      </c>
    </row>
    <row r="502" spans="1:14" s="78" customFormat="1" x14ac:dyDescent="0.25">
      <c r="A502" s="76">
        <v>499</v>
      </c>
      <c r="B502" s="76">
        <v>0</v>
      </c>
      <c r="C502" s="76">
        <v>0</v>
      </c>
      <c r="D502" s="131"/>
      <c r="E502" s="91"/>
      <c r="F502" s="76">
        <v>0</v>
      </c>
      <c r="G502" s="76">
        <v>61.53998259064705</v>
      </c>
      <c r="H502" s="77">
        <v>0</v>
      </c>
      <c r="I502" s="76">
        <v>0</v>
      </c>
      <c r="J502" s="77">
        <v>-3.1029485636939911</v>
      </c>
      <c r="K502" s="134">
        <v>0</v>
      </c>
      <c r="L502" s="134">
        <v>0</v>
      </c>
      <c r="M502" s="134">
        <v>0</v>
      </c>
      <c r="N502" s="134">
        <v>0</v>
      </c>
    </row>
    <row r="503" spans="1:14" s="78" customFormat="1" x14ac:dyDescent="0.25">
      <c r="A503" s="76">
        <v>500</v>
      </c>
      <c r="B503" s="76">
        <v>0</v>
      </c>
      <c r="C503" s="76">
        <v>0</v>
      </c>
      <c r="D503" s="131"/>
      <c r="E503" s="91"/>
      <c r="F503" s="76">
        <v>0</v>
      </c>
      <c r="G503" s="76">
        <v>61.564321863155229</v>
      </c>
      <c r="H503" s="77">
        <v>0</v>
      </c>
      <c r="I503" s="76">
        <v>0</v>
      </c>
      <c r="J503" s="77">
        <v>-3.1029485636939911</v>
      </c>
      <c r="K503" s="134">
        <v>0</v>
      </c>
      <c r="L503" s="134">
        <v>0</v>
      </c>
      <c r="M503" s="134">
        <v>0</v>
      </c>
      <c r="N503" s="134">
        <v>0</v>
      </c>
    </row>
    <row r="504" spans="1:14" s="78" customFormat="1" x14ac:dyDescent="0.25">
      <c r="A504" s="76">
        <v>501</v>
      </c>
      <c r="B504" s="76">
        <v>0</v>
      </c>
      <c r="C504" s="76">
        <v>0</v>
      </c>
      <c r="D504" s="131"/>
      <c r="E504" s="91"/>
      <c r="F504" s="76">
        <v>0</v>
      </c>
      <c r="G504" s="76">
        <v>61.588661135663408</v>
      </c>
      <c r="H504" s="77">
        <v>0</v>
      </c>
      <c r="I504" s="76">
        <v>0</v>
      </c>
      <c r="J504" s="77">
        <v>-3.1029485636939911</v>
      </c>
      <c r="K504" s="134">
        <v>0</v>
      </c>
      <c r="L504" s="134">
        <v>0</v>
      </c>
      <c r="M504" s="134">
        <v>0</v>
      </c>
      <c r="N504" s="134">
        <v>0</v>
      </c>
    </row>
    <row r="505" spans="1:14" s="78" customFormat="1" x14ac:dyDescent="0.25">
      <c r="A505" s="76">
        <v>502</v>
      </c>
      <c r="B505" s="76">
        <v>0</v>
      </c>
      <c r="C505" s="76">
        <v>0</v>
      </c>
      <c r="D505" s="131"/>
      <c r="E505" s="91"/>
      <c r="F505" s="76">
        <v>0</v>
      </c>
      <c r="G505" s="76">
        <v>61.613000408171587</v>
      </c>
      <c r="H505" s="77">
        <v>0</v>
      </c>
      <c r="I505" s="76">
        <v>0</v>
      </c>
      <c r="J505" s="77">
        <v>-3.1029485636939911</v>
      </c>
      <c r="K505" s="134">
        <v>0</v>
      </c>
      <c r="L505" s="134">
        <v>0</v>
      </c>
      <c r="M505" s="134">
        <v>0</v>
      </c>
      <c r="N505" s="134">
        <v>0</v>
      </c>
    </row>
    <row r="506" spans="1:14" s="78" customFormat="1" x14ac:dyDescent="0.25">
      <c r="A506" s="76">
        <v>503</v>
      </c>
      <c r="B506" s="76">
        <v>0</v>
      </c>
      <c r="C506" s="76">
        <v>0</v>
      </c>
      <c r="D506" s="131"/>
      <c r="E506" s="91"/>
      <c r="F506" s="76">
        <v>0</v>
      </c>
      <c r="G506" s="76">
        <v>61.637339680679773</v>
      </c>
      <c r="H506" s="77">
        <v>0</v>
      </c>
      <c r="I506" s="76">
        <v>0</v>
      </c>
      <c r="J506" s="77">
        <v>-3.1029485636939911</v>
      </c>
      <c r="K506" s="134">
        <v>0</v>
      </c>
      <c r="L506" s="134">
        <v>0</v>
      </c>
      <c r="M506" s="134">
        <v>0</v>
      </c>
      <c r="N506" s="134">
        <v>0</v>
      </c>
    </row>
    <row r="507" spans="1:14" s="78" customFormat="1" x14ac:dyDescent="0.25">
      <c r="A507" s="76">
        <v>504</v>
      </c>
      <c r="B507" s="76">
        <v>0</v>
      </c>
      <c r="C507" s="76">
        <v>0</v>
      </c>
      <c r="D507" s="131"/>
      <c r="E507" s="91"/>
      <c r="F507" s="76">
        <v>0</v>
      </c>
      <c r="G507" s="76">
        <v>61.661678953187938</v>
      </c>
      <c r="H507" s="77">
        <v>0</v>
      </c>
      <c r="I507" s="76">
        <v>0</v>
      </c>
      <c r="J507" s="77">
        <v>-3.1029485636939911</v>
      </c>
      <c r="K507" s="134">
        <v>0</v>
      </c>
      <c r="L507" s="134">
        <v>0</v>
      </c>
      <c r="M507" s="134">
        <v>0</v>
      </c>
      <c r="N507" s="134">
        <v>0</v>
      </c>
    </row>
    <row r="508" spans="1:14" s="78" customFormat="1" x14ac:dyDescent="0.25">
      <c r="A508" s="76">
        <v>505</v>
      </c>
      <c r="B508" s="76">
        <v>0</v>
      </c>
      <c r="C508" s="76">
        <v>0</v>
      </c>
      <c r="D508" s="131"/>
      <c r="E508" s="91"/>
      <c r="F508" s="76">
        <v>0</v>
      </c>
      <c r="G508" s="76">
        <v>61.686018225696117</v>
      </c>
      <c r="H508" s="77">
        <v>0</v>
      </c>
      <c r="I508" s="76">
        <v>0</v>
      </c>
      <c r="J508" s="77">
        <v>-3.1029485636939911</v>
      </c>
      <c r="K508" s="134">
        <v>0</v>
      </c>
      <c r="L508" s="134">
        <v>0</v>
      </c>
      <c r="M508" s="134">
        <v>0</v>
      </c>
      <c r="N508" s="134">
        <v>0</v>
      </c>
    </row>
    <row r="509" spans="1:14" s="78" customFormat="1" x14ac:dyDescent="0.25">
      <c r="A509" s="76">
        <v>506</v>
      </c>
      <c r="B509" s="76">
        <v>0</v>
      </c>
      <c r="C509" s="76">
        <v>0</v>
      </c>
      <c r="D509" s="131"/>
      <c r="E509" s="91"/>
      <c r="F509" s="76">
        <v>0</v>
      </c>
      <c r="G509" s="76">
        <v>61.710357498204303</v>
      </c>
      <c r="H509" s="77">
        <v>0</v>
      </c>
      <c r="I509" s="76">
        <v>0</v>
      </c>
      <c r="J509" s="77">
        <v>-3.1029485636939911</v>
      </c>
      <c r="K509" s="134">
        <v>0</v>
      </c>
      <c r="L509" s="134">
        <v>0</v>
      </c>
      <c r="M509" s="134">
        <v>0</v>
      </c>
      <c r="N509" s="134">
        <v>0</v>
      </c>
    </row>
    <row r="510" spans="1:14" s="78" customFormat="1" x14ac:dyDescent="0.25">
      <c r="A510" s="76">
        <v>507</v>
      </c>
      <c r="B510" s="76">
        <v>0</v>
      </c>
      <c r="C510" s="76">
        <v>0</v>
      </c>
      <c r="D510" s="131"/>
      <c r="E510" s="91"/>
      <c r="F510" s="76">
        <v>0</v>
      </c>
      <c r="G510" s="76">
        <v>61.734696770712482</v>
      </c>
      <c r="H510" s="77">
        <v>0</v>
      </c>
      <c r="I510" s="76">
        <v>0</v>
      </c>
      <c r="J510" s="77">
        <v>-3.1029485636939911</v>
      </c>
      <c r="K510" s="134">
        <v>0</v>
      </c>
      <c r="L510" s="134">
        <v>0</v>
      </c>
      <c r="M510" s="134">
        <v>0</v>
      </c>
      <c r="N510" s="134">
        <v>0</v>
      </c>
    </row>
    <row r="511" spans="1:14" s="78" customFormat="1" x14ac:dyDescent="0.25">
      <c r="A511" s="76">
        <v>508</v>
      </c>
      <c r="B511" s="76">
        <v>0</v>
      </c>
      <c r="C511" s="76">
        <v>0</v>
      </c>
      <c r="D511" s="131"/>
      <c r="E511" s="91"/>
      <c r="F511" s="76">
        <v>0</v>
      </c>
      <c r="G511" s="76">
        <v>61.759036043220661</v>
      </c>
      <c r="H511" s="77">
        <v>0</v>
      </c>
      <c r="I511" s="76">
        <v>0</v>
      </c>
      <c r="J511" s="77">
        <v>-3.1029485636939911</v>
      </c>
      <c r="K511" s="134">
        <v>0</v>
      </c>
      <c r="L511" s="134">
        <v>0</v>
      </c>
      <c r="M511" s="134">
        <v>0</v>
      </c>
      <c r="N511" s="134">
        <v>0</v>
      </c>
    </row>
    <row r="512" spans="1:14" s="78" customFormat="1" x14ac:dyDescent="0.25">
      <c r="A512" s="76">
        <v>509</v>
      </c>
      <c r="B512" s="76">
        <v>0</v>
      </c>
      <c r="C512" s="76">
        <v>0</v>
      </c>
      <c r="D512" s="131"/>
      <c r="E512" s="91"/>
      <c r="F512" s="76">
        <v>0</v>
      </c>
      <c r="G512" s="76">
        <v>61.78337531572884</v>
      </c>
      <c r="H512" s="77">
        <v>0</v>
      </c>
      <c r="I512" s="76">
        <v>0</v>
      </c>
      <c r="J512" s="77">
        <v>-3.1029485636939911</v>
      </c>
      <c r="K512" s="134">
        <v>0</v>
      </c>
      <c r="L512" s="134">
        <v>0</v>
      </c>
      <c r="M512" s="134">
        <v>0</v>
      </c>
      <c r="N512" s="134">
        <v>0</v>
      </c>
    </row>
    <row r="513" spans="1:14" s="78" customFormat="1" x14ac:dyDescent="0.25">
      <c r="A513" s="76">
        <v>510</v>
      </c>
      <c r="B513" s="76">
        <v>0</v>
      </c>
      <c r="C513" s="76">
        <v>0</v>
      </c>
      <c r="D513" s="131"/>
      <c r="E513" s="91"/>
      <c r="F513" s="76">
        <v>0</v>
      </c>
      <c r="G513" s="76">
        <v>61.901730405676773</v>
      </c>
      <c r="H513" s="77">
        <v>0</v>
      </c>
      <c r="I513" s="76">
        <v>0</v>
      </c>
      <c r="J513" s="77">
        <v>-3.1029485636939911</v>
      </c>
      <c r="K513" s="134">
        <v>1</v>
      </c>
      <c r="L513" s="134">
        <v>0</v>
      </c>
      <c r="M513" s="134">
        <v>0</v>
      </c>
      <c r="N513" s="134">
        <v>0</v>
      </c>
    </row>
    <row r="514" spans="1:14" s="78" customFormat="1" x14ac:dyDescent="0.25">
      <c r="A514" s="76">
        <v>511</v>
      </c>
      <c r="B514" s="76">
        <v>0</v>
      </c>
      <c r="C514" s="76">
        <v>0</v>
      </c>
      <c r="D514" s="131"/>
      <c r="E514" s="91"/>
      <c r="F514" s="76">
        <v>0</v>
      </c>
      <c r="G514" s="76">
        <v>61.926069678184952</v>
      </c>
      <c r="H514" s="77">
        <v>0</v>
      </c>
      <c r="I514" s="76">
        <v>0</v>
      </c>
      <c r="J514" s="77">
        <v>-3.1029485636939911</v>
      </c>
      <c r="K514" s="134">
        <v>1</v>
      </c>
      <c r="L514" s="134">
        <v>0</v>
      </c>
      <c r="M514" s="134">
        <v>0</v>
      </c>
      <c r="N514" s="134">
        <v>0.28020903517403922</v>
      </c>
    </row>
    <row r="515" spans="1:14" s="78" customFormat="1" x14ac:dyDescent="0.25">
      <c r="A515" s="76">
        <v>512</v>
      </c>
      <c r="B515" s="76">
        <v>1.430013040080667E-2</v>
      </c>
      <c r="C515" s="76">
        <v>1.430013040080667E-2</v>
      </c>
      <c r="D515" s="131"/>
      <c r="E515" s="91"/>
      <c r="F515" s="76">
        <v>800</v>
      </c>
      <c r="G515" s="76">
        <v>61.95324994169242</v>
      </c>
      <c r="H515" s="77">
        <v>2.4592272278261995</v>
      </c>
      <c r="I515" s="76">
        <v>-18.080583071580271</v>
      </c>
      <c r="J515" s="77">
        <v>11.360651551638931</v>
      </c>
      <c r="K515" s="134">
        <v>1</v>
      </c>
      <c r="L515" s="134">
        <v>7.6549452850222147E-2</v>
      </c>
      <c r="M515" s="134">
        <v>0.24136042483675041</v>
      </c>
      <c r="N515" s="134">
        <v>0.70081479320219553</v>
      </c>
    </row>
    <row r="516" spans="1:14" s="78" customFormat="1" x14ac:dyDescent="0.25">
      <c r="A516" s="76">
        <v>513</v>
      </c>
      <c r="B516" s="76">
        <v>1.2493524610996249</v>
      </c>
      <c r="C516" s="76">
        <v>1.2493524610996249</v>
      </c>
      <c r="D516" s="131"/>
      <c r="E516" s="91"/>
      <c r="F516" s="76">
        <v>800</v>
      </c>
      <c r="G516" s="76">
        <v>62.000540985040907</v>
      </c>
      <c r="H516" s="77">
        <v>2.4590609079602102</v>
      </c>
      <c r="I516" s="76">
        <v>-9.9627915608419908</v>
      </c>
      <c r="J516" s="77">
        <v>3.2428600409006512</v>
      </c>
      <c r="K516" s="134">
        <v>1</v>
      </c>
      <c r="L516" s="134">
        <v>7.654427573824342E-2</v>
      </c>
      <c r="M516" s="134">
        <v>0.2413441014026815</v>
      </c>
      <c r="N516" s="134">
        <v>0.82972620632054106</v>
      </c>
    </row>
    <row r="517" spans="1:14" s="78" customFormat="1" x14ac:dyDescent="0.25">
      <c r="A517" s="76">
        <v>514</v>
      </c>
      <c r="B517" s="76">
        <v>4.5703518390655518</v>
      </c>
      <c r="C517" s="76">
        <v>4.5703518390655518</v>
      </c>
      <c r="D517" s="131"/>
      <c r="E517" s="91"/>
      <c r="F517" s="76">
        <v>800</v>
      </c>
      <c r="G517" s="76">
        <v>61.996304701952482</v>
      </c>
      <c r="H517" s="77">
        <v>2.4590758053068731</v>
      </c>
      <c r="I517" s="76">
        <v>-13.726162880480359</v>
      </c>
      <c r="J517" s="77">
        <v>7.0062313605390161</v>
      </c>
      <c r="K517" s="134">
        <v>1</v>
      </c>
      <c r="L517" s="134">
        <v>7.6544739454537325E-2</v>
      </c>
      <c r="M517" s="134">
        <v>0.24134556350015621</v>
      </c>
      <c r="N517" s="134">
        <v>3.7078807969813119</v>
      </c>
    </row>
    <row r="518" spans="1:14" s="78" customFormat="1" x14ac:dyDescent="0.25">
      <c r="A518" s="76">
        <v>515</v>
      </c>
      <c r="B518" s="76">
        <v>8.8802947998046875</v>
      </c>
      <c r="C518" s="76">
        <v>8.8802947998046875</v>
      </c>
      <c r="D518" s="131"/>
      <c r="E518" s="91"/>
      <c r="F518" s="76">
        <v>1057.6704901097439</v>
      </c>
      <c r="G518" s="76">
        <v>61.972230615602363</v>
      </c>
      <c r="H518" s="77">
        <v>19.748307305135672</v>
      </c>
      <c r="I518" s="76">
        <v>-17.086559507624521</v>
      </c>
      <c r="J518" s="77">
        <v>10.366627987683181</v>
      </c>
      <c r="K518" s="134">
        <v>1</v>
      </c>
      <c r="L518" s="134">
        <v>0.61471428984724075</v>
      </c>
      <c r="M518" s="134">
        <v>1.93819415588835</v>
      </c>
      <c r="N518" s="134">
        <v>8.0715040728521377</v>
      </c>
    </row>
    <row r="519" spans="1:14" s="78" customFormat="1" x14ac:dyDescent="0.25">
      <c r="A519" s="76">
        <v>516</v>
      </c>
      <c r="B519" s="76">
        <v>13.69991121292114</v>
      </c>
      <c r="C519" s="76">
        <v>13.69991121292114</v>
      </c>
      <c r="D519" s="131"/>
      <c r="E519" s="91"/>
      <c r="F519" s="76">
        <v>1631.7016646056579</v>
      </c>
      <c r="G519" s="76">
        <v>61.980332940165759</v>
      </c>
      <c r="H519" s="77">
        <v>30.851793261890574</v>
      </c>
      <c r="I519" s="76">
        <v>-5.7876373928626883</v>
      </c>
      <c r="J519" s="77">
        <v>-0.93229412707865134</v>
      </c>
      <c r="K519" s="134">
        <v>1</v>
      </c>
      <c r="L519" s="134">
        <v>0.9603374047437967</v>
      </c>
      <c r="M519" s="134">
        <v>3.0279438371571912</v>
      </c>
      <c r="N519" s="134">
        <v>13.111088297323541</v>
      </c>
    </row>
    <row r="520" spans="1:14" s="78" customFormat="1" x14ac:dyDescent="0.25">
      <c r="A520" s="76">
        <v>517</v>
      </c>
      <c r="B520" s="76">
        <v>18.508749580383299</v>
      </c>
      <c r="C520" s="76">
        <v>18.508749580383299</v>
      </c>
      <c r="D520" s="131"/>
      <c r="E520" s="91"/>
      <c r="F520" s="76">
        <v>1140.357545566643</v>
      </c>
      <c r="G520" s="76">
        <v>61.994385796666037</v>
      </c>
      <c r="H520" s="77">
        <v>27.317124678641886</v>
      </c>
      <c r="I520" s="76">
        <v>-17.016080968537999</v>
      </c>
      <c r="J520" s="77">
        <v>10.29614944859666</v>
      </c>
      <c r="K520" s="134">
        <v>2</v>
      </c>
      <c r="L520" s="134">
        <v>0.85031221349958208</v>
      </c>
      <c r="M520" s="134">
        <v>2.681034409164182</v>
      </c>
      <c r="N520" s="134">
        <v>12.342658044992749</v>
      </c>
    </row>
    <row r="521" spans="1:14" s="78" customFormat="1" x14ac:dyDescent="0.25">
      <c r="A521" s="76">
        <v>518</v>
      </c>
      <c r="B521" s="76">
        <v>20.641105651855469</v>
      </c>
      <c r="C521" s="76">
        <v>20.641105651855469</v>
      </c>
      <c r="D521" s="131"/>
      <c r="E521" s="91"/>
      <c r="F521" s="76">
        <v>1271.7358607454989</v>
      </c>
      <c r="G521" s="76">
        <v>62.011447628403467</v>
      </c>
      <c r="H521" s="77">
        <v>18.1500202339193</v>
      </c>
      <c r="I521" s="76">
        <v>-5.447088756513919</v>
      </c>
      <c r="J521" s="77">
        <v>-1.2728427634274211</v>
      </c>
      <c r="K521" s="134">
        <v>2</v>
      </c>
      <c r="L521" s="134">
        <v>0.5649637017702922</v>
      </c>
      <c r="M521" s="134">
        <v>1.781330551681731</v>
      </c>
      <c r="N521" s="134">
        <v>6.4784767629245152</v>
      </c>
    </row>
    <row r="522" spans="1:14" s="78" customFormat="1" x14ac:dyDescent="0.25">
      <c r="A522" s="76">
        <v>519</v>
      </c>
      <c r="B522" s="76">
        <v>21.6026496887207</v>
      </c>
      <c r="C522" s="76">
        <v>21.6026496887207</v>
      </c>
      <c r="D522" s="131"/>
      <c r="E522" s="91"/>
      <c r="F522" s="76">
        <v>1330.9783283725949</v>
      </c>
      <c r="G522" s="76">
        <v>62.06132987872693</v>
      </c>
      <c r="H522" s="77">
        <v>13.040456438221598</v>
      </c>
      <c r="I522" s="76">
        <v>-5.7228563290215551</v>
      </c>
      <c r="J522" s="77">
        <v>-0.99707519091978458</v>
      </c>
      <c r="K522" s="134">
        <v>2</v>
      </c>
      <c r="L522" s="134">
        <v>0.40591605117571861</v>
      </c>
      <c r="M522" s="134">
        <v>1.279853309357041</v>
      </c>
      <c r="N522" s="134">
        <v>3.091515765054369</v>
      </c>
    </row>
    <row r="523" spans="1:14" s="78" customFormat="1" x14ac:dyDescent="0.25">
      <c r="A523" s="76">
        <v>520</v>
      </c>
      <c r="B523" s="76">
        <v>21.255192565917969</v>
      </c>
      <c r="C523" s="76">
        <v>21.255192565917969</v>
      </c>
      <c r="D523" s="131"/>
      <c r="E523" s="91"/>
      <c r="F523" s="76">
        <v>1309.570866456912</v>
      </c>
      <c r="G523" s="76">
        <v>62.155067424784328</v>
      </c>
      <c r="H523" s="77">
        <v>7.8884305481771655</v>
      </c>
      <c r="I523" s="76">
        <v>-6.464353333017641</v>
      </c>
      <c r="J523" s="77">
        <v>-0.2555781869236986</v>
      </c>
      <c r="K523" s="134">
        <v>2</v>
      </c>
      <c r="L523" s="134">
        <v>0.24554666420301041</v>
      </c>
      <c r="M523" s="134">
        <v>0.7742086322320918</v>
      </c>
      <c r="N523" s="134">
        <v>-7.6273570532229509E-2</v>
      </c>
    </row>
    <row r="524" spans="1:14" s="78" customFormat="1" x14ac:dyDescent="0.25">
      <c r="A524" s="76">
        <v>521</v>
      </c>
      <c r="B524" s="76">
        <v>20.676639938354491</v>
      </c>
      <c r="C524" s="76">
        <v>20.676639938354491</v>
      </c>
      <c r="D524" s="131"/>
      <c r="E524" s="91"/>
      <c r="F524" s="76">
        <v>1273.9251924212831</v>
      </c>
      <c r="G524" s="76">
        <v>62.235020777139773</v>
      </c>
      <c r="H524" s="77">
        <v>7.2410413789404879</v>
      </c>
      <c r="I524" s="76">
        <v>-38.83808710842159</v>
      </c>
      <c r="J524" s="77">
        <v>32.118155588480249</v>
      </c>
      <c r="K524" s="134">
        <v>2</v>
      </c>
      <c r="L524" s="134">
        <v>0.22539509539900321</v>
      </c>
      <c r="M524" s="134">
        <v>0.71067073579305717</v>
      </c>
      <c r="N524" s="134">
        <v>-0.34030987374053778</v>
      </c>
    </row>
    <row r="525" spans="1:14" s="78" customFormat="1" x14ac:dyDescent="0.25">
      <c r="A525" s="76">
        <v>522</v>
      </c>
      <c r="B525" s="76">
        <v>19.512798690795901</v>
      </c>
      <c r="C525" s="76">
        <v>19.512798690795901</v>
      </c>
      <c r="D525" s="131"/>
      <c r="E525" s="91"/>
      <c r="F525" s="76">
        <v>1202.218827670323</v>
      </c>
      <c r="G525" s="76">
        <v>62.308106930887007</v>
      </c>
      <c r="H525" s="77">
        <v>5.4224573591170575</v>
      </c>
      <c r="I525" s="76">
        <v>-47.325921308942867</v>
      </c>
      <c r="J525" s="77">
        <v>40.605989789001534</v>
      </c>
      <c r="K525" s="134">
        <v>2</v>
      </c>
      <c r="L525" s="134">
        <v>0.16878722683587929</v>
      </c>
      <c r="M525" s="134">
        <v>0.53218612621352746</v>
      </c>
      <c r="N525" s="134">
        <v>-1.1985905163797621</v>
      </c>
    </row>
    <row r="526" spans="1:14" s="78" customFormat="1" x14ac:dyDescent="0.25">
      <c r="A526" s="76">
        <v>523</v>
      </c>
      <c r="B526" s="76">
        <v>18.404001045227051</v>
      </c>
      <c r="C526" s="76">
        <v>18.404001045227051</v>
      </c>
      <c r="D526" s="131"/>
      <c r="E526" s="91"/>
      <c r="F526" s="76">
        <v>1133.903798816561</v>
      </c>
      <c r="G526" s="76">
        <v>62.393799084659477</v>
      </c>
      <c r="H526" s="77">
        <v>5.817676987137772</v>
      </c>
      <c r="I526" s="76">
        <v>-32.830780751586239</v>
      </c>
      <c r="J526" s="77">
        <v>26.110849231644899</v>
      </c>
      <c r="K526" s="134">
        <v>2</v>
      </c>
      <c r="L526" s="134">
        <v>0.1810894028765197</v>
      </c>
      <c r="M526" s="134">
        <v>0.5709748872696665</v>
      </c>
      <c r="N526" s="134">
        <v>-0.67540614720432146</v>
      </c>
    </row>
    <row r="527" spans="1:14" s="78" customFormat="1" x14ac:dyDescent="0.25">
      <c r="A527" s="76">
        <v>524</v>
      </c>
      <c r="B527" s="76">
        <v>17.36972789764404</v>
      </c>
      <c r="C527" s="76">
        <v>17.36972789764404</v>
      </c>
      <c r="D527" s="131"/>
      <c r="E527" s="91"/>
      <c r="F527" s="76">
        <v>1070.180359104929</v>
      </c>
      <c r="G527" s="76">
        <v>62.4475630130813</v>
      </c>
      <c r="H527" s="77">
        <v>5.1735451052668173</v>
      </c>
      <c r="I527" s="76">
        <v>-59.481535021291393</v>
      </c>
      <c r="J527" s="77">
        <v>52.761603501350052</v>
      </c>
      <c r="K527" s="134">
        <v>2</v>
      </c>
      <c r="L527" s="134">
        <v>0.1610392250960018</v>
      </c>
      <c r="M527" s="134">
        <v>0.50775667672769376</v>
      </c>
      <c r="N527" s="134">
        <v>-0.82868312765076291</v>
      </c>
    </row>
    <row r="528" spans="1:14" s="78" customFormat="1" x14ac:dyDescent="0.25">
      <c r="A528" s="76">
        <v>525</v>
      </c>
      <c r="B528" s="76">
        <v>15.43247051239014</v>
      </c>
      <c r="C528" s="76">
        <v>15.43247051239014</v>
      </c>
      <c r="D528" s="131"/>
      <c r="E528" s="91"/>
      <c r="F528" s="76">
        <v>950.82242693427543</v>
      </c>
      <c r="G528" s="76">
        <v>62.513932941528353</v>
      </c>
      <c r="H528" s="77">
        <v>0</v>
      </c>
      <c r="I528" s="76">
        <v>-28.978916439700701</v>
      </c>
      <c r="J528" s="77">
        <v>22.25898491975936</v>
      </c>
      <c r="K528" s="134">
        <v>2</v>
      </c>
      <c r="L528" s="134">
        <v>0</v>
      </c>
      <c r="M528" s="134">
        <v>0</v>
      </c>
      <c r="N528" s="134">
        <v>-3.441033594374439</v>
      </c>
    </row>
    <row r="529" spans="1:14" s="78" customFormat="1" x14ac:dyDescent="0.25">
      <c r="A529" s="76">
        <v>526</v>
      </c>
      <c r="B529" s="76">
        <v>11.84491415023804</v>
      </c>
      <c r="C529" s="76">
        <v>11.84491415023804</v>
      </c>
      <c r="D529" s="131"/>
      <c r="E529" s="91"/>
      <c r="F529" s="76">
        <v>1410.765795169958</v>
      </c>
      <c r="G529" s="76">
        <v>62.555521949350592</v>
      </c>
      <c r="H529" s="77">
        <v>0</v>
      </c>
      <c r="I529" s="76">
        <v>-27.045594859649789</v>
      </c>
      <c r="J529" s="77">
        <v>20.325663339708449</v>
      </c>
      <c r="K529" s="134">
        <v>1</v>
      </c>
      <c r="L529" s="134">
        <v>0</v>
      </c>
      <c r="M529" s="134">
        <v>0</v>
      </c>
      <c r="N529" s="134">
        <v>-5.330537801678382</v>
      </c>
    </row>
    <row r="530" spans="1:14" s="78" customFormat="1" x14ac:dyDescent="0.25">
      <c r="A530" s="76">
        <v>527</v>
      </c>
      <c r="B530" s="76">
        <v>7.6243631362915041</v>
      </c>
      <c r="C530" s="76">
        <v>7.6243631362915041</v>
      </c>
      <c r="D530" s="131"/>
      <c r="E530" s="91"/>
      <c r="F530" s="76">
        <v>908.08515673527609</v>
      </c>
      <c r="G530" s="76">
        <v>62.590806197161697</v>
      </c>
      <c r="H530" s="77">
        <v>0</v>
      </c>
      <c r="I530" s="76">
        <v>-27.824018867677982</v>
      </c>
      <c r="J530" s="77">
        <v>21.104087347736641</v>
      </c>
      <c r="K530" s="134">
        <v>1</v>
      </c>
      <c r="L530" s="134">
        <v>0</v>
      </c>
      <c r="M530" s="134">
        <v>0</v>
      </c>
      <c r="N530" s="134">
        <v>-3.275775918783153</v>
      </c>
    </row>
    <row r="531" spans="1:14" s="78" customFormat="1" x14ac:dyDescent="0.25">
      <c r="A531" s="76">
        <v>528</v>
      </c>
      <c r="B531" s="76">
        <v>3.6924769639968869</v>
      </c>
      <c r="C531" s="76">
        <v>3.6924769639968869</v>
      </c>
      <c r="D531" s="131"/>
      <c r="E531" s="91"/>
      <c r="F531" s="76">
        <v>800</v>
      </c>
      <c r="G531" s="76">
        <v>62.623618684162842</v>
      </c>
      <c r="H531" s="77">
        <v>2.4568728176698826</v>
      </c>
      <c r="I531" s="76">
        <v>-33.5228999273182</v>
      </c>
      <c r="J531" s="77">
        <v>26.802968407376859</v>
      </c>
      <c r="K531" s="134">
        <v>1</v>
      </c>
      <c r="L531" s="134">
        <v>7.6476166084683869E-2</v>
      </c>
      <c r="M531" s="134">
        <v>0.24112935166500821</v>
      </c>
      <c r="N531" s="134">
        <v>-0.59147504862746603</v>
      </c>
    </row>
    <row r="532" spans="1:14" s="78" customFormat="1" x14ac:dyDescent="0.25">
      <c r="A532" s="76">
        <v>529</v>
      </c>
      <c r="B532" s="76">
        <v>0.88451289087533946</v>
      </c>
      <c r="C532" s="76">
        <v>0.88451289087533946</v>
      </c>
      <c r="D532" s="131"/>
      <c r="E532" s="91"/>
      <c r="F532" s="76">
        <v>0</v>
      </c>
      <c r="G532" s="76">
        <v>62.655040688202817</v>
      </c>
      <c r="H532" s="77">
        <v>0</v>
      </c>
      <c r="I532" s="76">
        <v>0</v>
      </c>
      <c r="J532" s="77">
        <v>-3.1029485636939911</v>
      </c>
      <c r="K532" s="134">
        <v>1</v>
      </c>
      <c r="L532" s="134">
        <v>0</v>
      </c>
      <c r="M532" s="134">
        <v>0</v>
      </c>
      <c r="N532" s="134">
        <v>0.28020903517403922</v>
      </c>
    </row>
    <row r="533" spans="1:14" s="78" customFormat="1" x14ac:dyDescent="0.25">
      <c r="A533" s="76">
        <v>530</v>
      </c>
      <c r="B533" s="76">
        <v>5.6511668162420391E-2</v>
      </c>
      <c r="C533" s="76">
        <v>5.6511668162420391E-2</v>
      </c>
      <c r="D533" s="131"/>
      <c r="E533" s="91"/>
      <c r="F533" s="76">
        <v>0</v>
      </c>
      <c r="G533" s="76">
        <v>62.655622116029008</v>
      </c>
      <c r="H533" s="77">
        <v>0</v>
      </c>
      <c r="I533" s="76">
        <v>0</v>
      </c>
      <c r="J533" s="77">
        <v>-3.1029485636939911</v>
      </c>
      <c r="K533" s="134">
        <v>1</v>
      </c>
      <c r="L533" s="134">
        <v>0</v>
      </c>
      <c r="M533" s="134">
        <v>0</v>
      </c>
      <c r="N533" s="134">
        <v>0</v>
      </c>
    </row>
    <row r="534" spans="1:14" s="78" customFormat="1" x14ac:dyDescent="0.25">
      <c r="A534" s="76">
        <v>531</v>
      </c>
      <c r="B534" s="76">
        <v>7.7147832605987789E-3</v>
      </c>
      <c r="C534" s="76">
        <v>7.7147832605987789E-3</v>
      </c>
      <c r="D534" s="131"/>
      <c r="E534" s="91"/>
      <c r="F534" s="76">
        <v>0</v>
      </c>
      <c r="G534" s="76">
        <v>62.705978659361243</v>
      </c>
      <c r="H534" s="77">
        <v>0</v>
      </c>
      <c r="I534" s="76">
        <v>0</v>
      </c>
      <c r="J534" s="77">
        <v>-3.1029485636939911</v>
      </c>
      <c r="K534" s="134">
        <v>1</v>
      </c>
      <c r="L534" s="134">
        <v>0</v>
      </c>
      <c r="M534" s="134">
        <v>0</v>
      </c>
      <c r="N534" s="134">
        <v>0</v>
      </c>
    </row>
    <row r="535" spans="1:14" s="78" customFormat="1" x14ac:dyDescent="0.25">
      <c r="A535" s="76">
        <v>532</v>
      </c>
      <c r="B535" s="76">
        <v>0</v>
      </c>
      <c r="C535" s="76">
        <v>0</v>
      </c>
      <c r="D535" s="131"/>
      <c r="E535" s="91"/>
      <c r="F535" s="76">
        <v>0</v>
      </c>
      <c r="G535" s="76">
        <v>62.730317931869422</v>
      </c>
      <c r="H535" s="77">
        <v>0</v>
      </c>
      <c r="I535" s="76">
        <v>0</v>
      </c>
      <c r="J535" s="77">
        <v>-3.1029485636939911</v>
      </c>
      <c r="K535" s="134">
        <v>1</v>
      </c>
      <c r="L535" s="134">
        <v>0</v>
      </c>
      <c r="M535" s="134">
        <v>0</v>
      </c>
      <c r="N535" s="134">
        <v>0</v>
      </c>
    </row>
    <row r="536" spans="1:14" s="78" customFormat="1" x14ac:dyDescent="0.25">
      <c r="A536" s="76">
        <v>533</v>
      </c>
      <c r="B536" s="76">
        <v>0</v>
      </c>
      <c r="C536" s="76">
        <v>0</v>
      </c>
      <c r="D536" s="131"/>
      <c r="E536" s="91"/>
      <c r="F536" s="76">
        <v>0</v>
      </c>
      <c r="G536" s="76">
        <v>62.754657204377601</v>
      </c>
      <c r="H536" s="77">
        <v>0</v>
      </c>
      <c r="I536" s="76">
        <v>0</v>
      </c>
      <c r="J536" s="77">
        <v>-3.1029485636939911</v>
      </c>
      <c r="K536" s="134">
        <v>1</v>
      </c>
      <c r="L536" s="134">
        <v>0</v>
      </c>
      <c r="M536" s="134">
        <v>0</v>
      </c>
      <c r="N536" s="134">
        <v>0.28020903517403922</v>
      </c>
    </row>
    <row r="537" spans="1:14" s="78" customFormat="1" x14ac:dyDescent="0.25">
      <c r="A537" s="76">
        <v>534</v>
      </c>
      <c r="B537" s="76">
        <v>0.34184009409509603</v>
      </c>
      <c r="C537" s="76">
        <v>0.34184009409509603</v>
      </c>
      <c r="D537" s="131"/>
      <c r="E537" s="91"/>
      <c r="F537" s="76">
        <v>800</v>
      </c>
      <c r="G537" s="76">
        <v>62.781837467885069</v>
      </c>
      <c r="H537" s="77">
        <v>2.4563181498918856</v>
      </c>
      <c r="I537" s="76">
        <v>-13.51312760460724</v>
      </c>
      <c r="J537" s="77">
        <v>6.7931960846658974</v>
      </c>
      <c r="K537" s="134">
        <v>1</v>
      </c>
      <c r="L537" s="134">
        <v>7.6458900695605986E-2</v>
      </c>
      <c r="M537" s="134">
        <v>0.2410749138932457</v>
      </c>
      <c r="N537" s="134">
        <v>0.71306101505509822</v>
      </c>
    </row>
    <row r="538" spans="1:14" s="78" customFormat="1" x14ac:dyDescent="0.25">
      <c r="A538" s="76">
        <v>535</v>
      </c>
      <c r="B538" s="76">
        <v>2.4506949067115782</v>
      </c>
      <c r="C538" s="76">
        <v>2.4506949067115782</v>
      </c>
      <c r="D538" s="131"/>
      <c r="E538" s="91"/>
      <c r="F538" s="76">
        <v>800</v>
      </c>
      <c r="G538" s="76">
        <v>62.783186735345971</v>
      </c>
      <c r="H538" s="77">
        <v>2.4563134214257465</v>
      </c>
      <c r="I538" s="76">
        <v>-10.75733038154757</v>
      </c>
      <c r="J538" s="77">
        <v>4.0373988616062304</v>
      </c>
      <c r="K538" s="134">
        <v>1</v>
      </c>
      <c r="L538" s="134">
        <v>7.6458753510550592E-2</v>
      </c>
      <c r="M538" s="134">
        <v>0.241074449818766</v>
      </c>
      <c r="N538" s="134">
        <v>1.24412912422373</v>
      </c>
    </row>
    <row r="539" spans="1:14" s="78" customFormat="1" x14ac:dyDescent="0.25">
      <c r="A539" s="76">
        <v>536</v>
      </c>
      <c r="B539" s="76">
        <v>3.8787465333938602</v>
      </c>
      <c r="C539" s="76">
        <v>3.8787465333938602</v>
      </c>
      <c r="D539" s="131"/>
      <c r="E539" s="91"/>
      <c r="F539" s="76">
        <v>800</v>
      </c>
      <c r="G539" s="76">
        <v>62.784536002806867</v>
      </c>
      <c r="H539" s="77">
        <v>2.4563086929877098</v>
      </c>
      <c r="I539" s="76">
        <v>-8.1494648272976971</v>
      </c>
      <c r="J539" s="77">
        <v>1.429533307356357</v>
      </c>
      <c r="K539" s="134">
        <v>1</v>
      </c>
      <c r="L539" s="134">
        <v>7.6458606326369957E-2</v>
      </c>
      <c r="M539" s="134">
        <v>0.2410739857470445</v>
      </c>
      <c r="N539" s="134">
        <v>1.6618807762933041</v>
      </c>
    </row>
    <row r="540" spans="1:14" s="78" customFormat="1" x14ac:dyDescent="0.25">
      <c r="A540" s="76">
        <v>537</v>
      </c>
      <c r="B540" s="76">
        <v>6.3370007514953617</v>
      </c>
      <c r="C540" s="76">
        <v>6.3370007514953617</v>
      </c>
      <c r="D540" s="131"/>
      <c r="E540" s="91"/>
      <c r="F540" s="76">
        <v>800</v>
      </c>
      <c r="G540" s="76">
        <v>62.785885270267777</v>
      </c>
      <c r="H540" s="77">
        <v>2.4563039645777764</v>
      </c>
      <c r="I540" s="76">
        <v>-4.895855100481171</v>
      </c>
      <c r="J540" s="77">
        <v>-1.8240764194601691</v>
      </c>
      <c r="K540" s="134">
        <v>1</v>
      </c>
      <c r="L540" s="134">
        <v>7.6458459143064081E-2</v>
      </c>
      <c r="M540" s="134">
        <v>0.24107352167808099</v>
      </c>
      <c r="N540" s="134">
        <v>3.9010283934402792</v>
      </c>
    </row>
    <row r="541" spans="1:14" s="78" customFormat="1" x14ac:dyDescent="0.25">
      <c r="A541" s="76">
        <v>538</v>
      </c>
      <c r="B541" s="76">
        <v>10.02387094497681</v>
      </c>
      <c r="C541" s="76">
        <v>10.02387094497681</v>
      </c>
      <c r="D541" s="131"/>
      <c r="E541" s="91"/>
      <c r="F541" s="76">
        <v>1193.8739348386971</v>
      </c>
      <c r="G541" s="76">
        <v>62.757917486579693</v>
      </c>
      <c r="H541" s="77">
        <v>21.635791382701175</v>
      </c>
      <c r="I541" s="76">
        <v>-7.09543325619968</v>
      </c>
      <c r="J541" s="77">
        <v>0.37550173625834038</v>
      </c>
      <c r="K541" s="134">
        <v>1</v>
      </c>
      <c r="L541" s="134">
        <v>0.67346684096016163</v>
      </c>
      <c r="M541" s="134">
        <v>2.12344094954739</v>
      </c>
      <c r="N541" s="134">
        <v>8.8421185116878203</v>
      </c>
    </row>
    <row r="542" spans="1:14" s="78" customFormat="1" x14ac:dyDescent="0.25">
      <c r="A542" s="76">
        <v>539</v>
      </c>
      <c r="B542" s="76">
        <v>15.085245418548579</v>
      </c>
      <c r="C542" s="76">
        <v>15.085245418548579</v>
      </c>
      <c r="D542" s="131"/>
      <c r="E542" s="91"/>
      <c r="F542" s="76">
        <v>929.42926074265097</v>
      </c>
      <c r="G542" s="76">
        <v>62.795013619551987</v>
      </c>
      <c r="H542" s="77">
        <v>25.208528597070284</v>
      </c>
      <c r="I542" s="76">
        <v>-7.09543325619968</v>
      </c>
      <c r="J542" s="77">
        <v>0.37550173625834038</v>
      </c>
      <c r="K542" s="134">
        <v>2</v>
      </c>
      <c r="L542" s="134">
        <v>0.78467701131084167</v>
      </c>
      <c r="M542" s="134">
        <v>2.4740866166630839</v>
      </c>
      <c r="N542" s="134">
        <v>11.499192441706279</v>
      </c>
    </row>
    <row r="543" spans="1:14" s="78" customFormat="1" x14ac:dyDescent="0.25">
      <c r="A543" s="76">
        <v>540</v>
      </c>
      <c r="B543" s="76">
        <v>18.731454849243161</v>
      </c>
      <c r="C543" s="76">
        <v>18.731454849243161</v>
      </c>
      <c r="D543" s="131"/>
      <c r="E543" s="91"/>
      <c r="F543" s="76">
        <v>1154.078820074076</v>
      </c>
      <c r="G543" s="76">
        <v>62.796149459256981</v>
      </c>
      <c r="H543" s="77">
        <v>30.496846307522784</v>
      </c>
      <c r="I543" s="76">
        <v>-7.09543325619968</v>
      </c>
      <c r="J543" s="77">
        <v>0.37550173625834038</v>
      </c>
      <c r="K543" s="134">
        <v>2</v>
      </c>
      <c r="L543" s="134">
        <v>0.94928881401567411</v>
      </c>
      <c r="M543" s="134">
        <v>2.993107630591421</v>
      </c>
      <c r="N543" s="134">
        <v>14.178773481589889</v>
      </c>
    </row>
    <row r="544" spans="1:14" s="78" customFormat="1" x14ac:dyDescent="0.25">
      <c r="A544" s="76">
        <v>541</v>
      </c>
      <c r="B544" s="76">
        <v>23.07856006622314</v>
      </c>
      <c r="C544" s="76">
        <v>23.07856006622314</v>
      </c>
      <c r="D544" s="131"/>
      <c r="E544" s="91"/>
      <c r="F544" s="76">
        <v>1421.911836779281</v>
      </c>
      <c r="G544" s="76">
        <v>62.844937434049179</v>
      </c>
      <c r="H544" s="77">
        <v>29.019649934298975</v>
      </c>
      <c r="I544" s="76">
        <v>-6.0406296029052964</v>
      </c>
      <c r="J544" s="77">
        <v>-0.67930191703604326</v>
      </c>
      <c r="K544" s="134">
        <v>2</v>
      </c>
      <c r="L544" s="134">
        <v>0.90330746961482777</v>
      </c>
      <c r="M544" s="134">
        <v>2.8481284516955521</v>
      </c>
      <c r="N544" s="134">
        <v>12.672712586514541</v>
      </c>
    </row>
    <row r="545" spans="1:14" s="78" customFormat="1" x14ac:dyDescent="0.25">
      <c r="A545" s="76">
        <v>542</v>
      </c>
      <c r="B545" s="76">
        <v>24.076881980896001</v>
      </c>
      <c r="C545" s="76">
        <v>24.076881980896001</v>
      </c>
      <c r="D545" s="131"/>
      <c r="E545" s="91"/>
      <c r="F545" s="76">
        <v>1483.420255992447</v>
      </c>
      <c r="G545" s="76">
        <v>62.919428543951227</v>
      </c>
      <c r="H545" s="77">
        <v>15.361122600386881</v>
      </c>
      <c r="I545" s="76">
        <v>-3.6669657753188178</v>
      </c>
      <c r="J545" s="77">
        <v>-3.0529657446225218</v>
      </c>
      <c r="K545" s="134">
        <v>2</v>
      </c>
      <c r="L545" s="134">
        <v>0.47815245249386962</v>
      </c>
      <c r="M545" s="134">
        <v>1.5076146827131709</v>
      </c>
      <c r="N545" s="134">
        <v>3.9638309499597502</v>
      </c>
    </row>
    <row r="546" spans="1:14" s="78" customFormat="1" x14ac:dyDescent="0.25">
      <c r="A546" s="76">
        <v>543</v>
      </c>
      <c r="B546" s="76">
        <v>24.599412345886229</v>
      </c>
      <c r="C546" s="76">
        <v>24.599412345886229</v>
      </c>
      <c r="D546" s="131"/>
      <c r="E546" s="91"/>
      <c r="F546" s="76">
        <v>1515.614297081848</v>
      </c>
      <c r="G546" s="76">
        <v>62.978722373507253</v>
      </c>
      <c r="H546" s="77">
        <v>14.423461775300192</v>
      </c>
      <c r="I546" s="76">
        <v>-7.4166097102765436</v>
      </c>
      <c r="J546" s="77">
        <v>0.69667819033520484</v>
      </c>
      <c r="K546" s="134">
        <v>2</v>
      </c>
      <c r="L546" s="134">
        <v>0.44896546956390232</v>
      </c>
      <c r="M546" s="134">
        <v>1.415588125534984</v>
      </c>
      <c r="N546" s="134">
        <v>3.235749966535618</v>
      </c>
    </row>
    <row r="547" spans="1:14" s="78" customFormat="1" x14ac:dyDescent="0.25">
      <c r="A547" s="76">
        <v>544</v>
      </c>
      <c r="B547" s="76">
        <v>24.05595512390137</v>
      </c>
      <c r="C547" s="76">
        <v>24.05595512390137</v>
      </c>
      <c r="D547" s="131"/>
      <c r="E547" s="91"/>
      <c r="F547" s="76">
        <v>1482.1309144745239</v>
      </c>
      <c r="G547" s="76">
        <v>63.01541124319089</v>
      </c>
      <c r="H547" s="77">
        <v>7.9384373865046864</v>
      </c>
      <c r="I547" s="76">
        <v>-55.13585373972434</v>
      </c>
      <c r="J547" s="77">
        <v>48.415922219782999</v>
      </c>
      <c r="K547" s="134">
        <v>2</v>
      </c>
      <c r="L547" s="134">
        <v>0.24710324916166221</v>
      </c>
      <c r="M547" s="134">
        <v>0.77911654460672097</v>
      </c>
      <c r="N547" s="134">
        <v>-0.77652039878179513</v>
      </c>
    </row>
    <row r="548" spans="1:14" s="78" customFormat="1" x14ac:dyDescent="0.25">
      <c r="A548" s="76">
        <v>545</v>
      </c>
      <c r="B548" s="76">
        <v>22.735590553283689</v>
      </c>
      <c r="C548" s="76">
        <v>22.735590553283689</v>
      </c>
      <c r="D548" s="131"/>
      <c r="E548" s="91"/>
      <c r="F548" s="76">
        <v>1400.7808646257461</v>
      </c>
      <c r="G548" s="76">
        <v>63.064394902342279</v>
      </c>
      <c r="H548" s="77">
        <v>4.308485524749055</v>
      </c>
      <c r="I548" s="76">
        <v>-33.175803646869959</v>
      </c>
      <c r="J548" s="77">
        <v>26.455872126928622</v>
      </c>
      <c r="K548" s="134">
        <v>2</v>
      </c>
      <c r="L548" s="134">
        <v>0.13411213319404219</v>
      </c>
      <c r="M548" s="134">
        <v>0.42285555596081498</v>
      </c>
      <c r="N548" s="134">
        <v>-2.7556205254059511</v>
      </c>
    </row>
    <row r="549" spans="1:14" s="78" customFormat="1" x14ac:dyDescent="0.25">
      <c r="A549" s="76">
        <v>546</v>
      </c>
      <c r="B549" s="76">
        <v>21.107728385925292</v>
      </c>
      <c r="C549" s="76">
        <v>21.107728385925292</v>
      </c>
      <c r="D549" s="131"/>
      <c r="E549" s="91"/>
      <c r="F549" s="76">
        <v>1300.485331552183</v>
      </c>
      <c r="G549" s="76">
        <v>63.139223616208263</v>
      </c>
      <c r="H549" s="77">
        <v>3.1643027582987338</v>
      </c>
      <c r="I549" s="76">
        <v>-21.294704441702152</v>
      </c>
      <c r="J549" s="77">
        <v>14.574772921760809</v>
      </c>
      <c r="K549" s="134">
        <v>2</v>
      </c>
      <c r="L549" s="134">
        <v>9.8496650516645773E-2</v>
      </c>
      <c r="M549" s="134">
        <v>0.3105599390789841</v>
      </c>
      <c r="N549" s="134">
        <v>-3.0479665943257919</v>
      </c>
    </row>
    <row r="550" spans="1:14" s="78" customFormat="1" x14ac:dyDescent="0.25">
      <c r="A550" s="76">
        <v>547</v>
      </c>
      <c r="B550" s="76">
        <v>19.52998332977295</v>
      </c>
      <c r="C550" s="76">
        <v>19.52998332977295</v>
      </c>
      <c r="D550" s="131"/>
      <c r="E550" s="91"/>
      <c r="F550" s="76">
        <v>1203.2776043661891</v>
      </c>
      <c r="G550" s="76">
        <v>63.197770465115333</v>
      </c>
      <c r="H550" s="77">
        <v>2.9248660537237701</v>
      </c>
      <c r="I550" s="76">
        <v>-13.74092984338038</v>
      </c>
      <c r="J550" s="77">
        <v>7.020998323439037</v>
      </c>
      <c r="K550" s="134">
        <v>2</v>
      </c>
      <c r="L550" s="134">
        <v>9.1043598387064745E-2</v>
      </c>
      <c r="M550" s="134">
        <v>0.28706046571441513</v>
      </c>
      <c r="N550" s="134">
        <v>-2.7822625469140752</v>
      </c>
    </row>
    <row r="551" spans="1:14" s="78" customFormat="1" x14ac:dyDescent="0.25">
      <c r="A551" s="76">
        <v>548</v>
      </c>
      <c r="B551" s="76">
        <v>17.94774665832519</v>
      </c>
      <c r="C551" s="76">
        <v>17.94774665832519</v>
      </c>
      <c r="D551" s="131"/>
      <c r="E551" s="91"/>
      <c r="F551" s="76">
        <v>1105.7931406361261</v>
      </c>
      <c r="G551" s="76">
        <v>63.270671412817393</v>
      </c>
      <c r="H551" s="77">
        <v>2.5544460279898562</v>
      </c>
      <c r="I551" s="76">
        <v>-16.70927490790007</v>
      </c>
      <c r="J551" s="77">
        <v>9.9893433879587299</v>
      </c>
      <c r="K551" s="134">
        <v>2</v>
      </c>
      <c r="L551" s="134">
        <v>7.9513370527738089E-2</v>
      </c>
      <c r="M551" s="134">
        <v>0.25070565727395822</v>
      </c>
      <c r="N551" s="134">
        <v>-2.6096545662813719</v>
      </c>
    </row>
    <row r="552" spans="1:14" s="78" customFormat="1" x14ac:dyDescent="0.25">
      <c r="A552" s="76">
        <v>549</v>
      </c>
      <c r="B552" s="76">
        <v>16.4397388458252</v>
      </c>
      <c r="C552" s="76">
        <v>16.4397388458252</v>
      </c>
      <c r="D552" s="131"/>
      <c r="E552" s="91"/>
      <c r="F552" s="76">
        <v>1012.882051192222</v>
      </c>
      <c r="G552" s="76">
        <v>63.324250135194021</v>
      </c>
      <c r="H552" s="77">
        <v>4.2861793473917995</v>
      </c>
      <c r="I552" s="76">
        <v>-39.375338808966838</v>
      </c>
      <c r="J552" s="77">
        <v>32.655407289025497</v>
      </c>
      <c r="K552" s="134">
        <v>2</v>
      </c>
      <c r="L552" s="134">
        <v>0.13341779895255479</v>
      </c>
      <c r="M552" s="134">
        <v>0.42066632009740529</v>
      </c>
      <c r="N552" s="134">
        <v>-1.154046783020185</v>
      </c>
    </row>
    <row r="553" spans="1:14" s="78" customFormat="1" x14ac:dyDescent="0.25">
      <c r="A553" s="76">
        <v>550</v>
      </c>
      <c r="B553" s="76">
        <v>15.47046203613281</v>
      </c>
      <c r="C553" s="76">
        <v>15.47046203613281</v>
      </c>
      <c r="D553" s="131"/>
      <c r="E553" s="91"/>
      <c r="F553" s="76">
        <v>953.16315344199427</v>
      </c>
      <c r="G553" s="76">
        <v>63.379309265515118</v>
      </c>
      <c r="H553" s="77">
        <v>5.6001759442271348</v>
      </c>
      <c r="I553" s="76">
        <v>-20.176938195995131</v>
      </c>
      <c r="J553" s="77">
        <v>13.457006676053791</v>
      </c>
      <c r="K553" s="134">
        <v>2</v>
      </c>
      <c r="L553" s="134">
        <v>0.17431915178269169</v>
      </c>
      <c r="M553" s="134">
        <v>0.54962828557082688</v>
      </c>
      <c r="N553" s="134">
        <v>-0.11786048034031719</v>
      </c>
    </row>
    <row r="554" spans="1:14" s="78" customFormat="1" x14ac:dyDescent="0.25">
      <c r="A554" s="76">
        <v>551</v>
      </c>
      <c r="B554" s="76">
        <v>14.80836067199707</v>
      </c>
      <c r="C554" s="76">
        <v>14.80836067199707</v>
      </c>
      <c r="D554" s="131"/>
      <c r="E554" s="91"/>
      <c r="F554" s="76">
        <v>912.36989059930124</v>
      </c>
      <c r="G554" s="76">
        <v>63.424014400512696</v>
      </c>
      <c r="H554" s="77">
        <v>4.6828145037975473</v>
      </c>
      <c r="I554" s="76">
        <v>-9.0365729067724381</v>
      </c>
      <c r="J554" s="77">
        <v>2.316641386831098</v>
      </c>
      <c r="K554" s="134">
        <v>2</v>
      </c>
      <c r="L554" s="134">
        <v>0.1457640367708716</v>
      </c>
      <c r="M554" s="134">
        <v>0.45959400793855809</v>
      </c>
      <c r="N554" s="134">
        <v>-0.52945462134165389</v>
      </c>
    </row>
    <row r="555" spans="1:14" s="78" customFormat="1" x14ac:dyDescent="0.25">
      <c r="A555" s="76">
        <v>552</v>
      </c>
      <c r="B555" s="76">
        <v>13.826117229461669</v>
      </c>
      <c r="C555" s="76">
        <v>13.826117229461669</v>
      </c>
      <c r="D555" s="131"/>
      <c r="E555" s="91"/>
      <c r="F555" s="76">
        <v>1646.7331902901601</v>
      </c>
      <c r="G555" s="76">
        <v>63.468719535510289</v>
      </c>
      <c r="H555" s="77">
        <v>10.25254095959623</v>
      </c>
      <c r="I555" s="76">
        <v>-17.694625067237659</v>
      </c>
      <c r="J555" s="77">
        <v>10.974693547296321</v>
      </c>
      <c r="K555" s="134">
        <v>1</v>
      </c>
      <c r="L555" s="134">
        <v>0.31913537386918073</v>
      </c>
      <c r="M555" s="134">
        <v>1.0062338338095269</v>
      </c>
      <c r="N555" s="134">
        <v>-2.87113827408946E-2</v>
      </c>
    </row>
    <row r="556" spans="1:14" s="78" customFormat="1" x14ac:dyDescent="0.25">
      <c r="A556" s="76">
        <v>553</v>
      </c>
      <c r="B556" s="76">
        <v>13.510975074768069</v>
      </c>
      <c r="C556" s="76">
        <v>13.510975074768069</v>
      </c>
      <c r="D556" s="131"/>
      <c r="E556" s="91"/>
      <c r="F556" s="76">
        <v>1609.198788029511</v>
      </c>
      <c r="G556" s="76">
        <v>63.561792466458279</v>
      </c>
      <c r="H556" s="77">
        <v>13.106603494633855</v>
      </c>
      <c r="I556" s="76">
        <v>0</v>
      </c>
      <c r="J556" s="77">
        <v>-6.7199315199413396</v>
      </c>
      <c r="K556" s="134">
        <v>1</v>
      </c>
      <c r="L556" s="134">
        <v>0.40797503983635042</v>
      </c>
      <c r="M556" s="134">
        <v>1.2863453006040131</v>
      </c>
      <c r="N556" s="134">
        <v>1.9911583329375431</v>
      </c>
    </row>
    <row r="557" spans="1:14" s="78" customFormat="1" x14ac:dyDescent="0.25">
      <c r="A557" s="76">
        <v>554</v>
      </c>
      <c r="B557" s="76">
        <v>13.616144943237311</v>
      </c>
      <c r="C557" s="76">
        <v>13.616144943237311</v>
      </c>
      <c r="D557" s="131"/>
      <c r="E557" s="91"/>
      <c r="F557" s="76">
        <v>1621.7248436207151</v>
      </c>
      <c r="G557" s="76">
        <v>63.617175963872313</v>
      </c>
      <c r="H557" s="77">
        <v>13.354595193139712</v>
      </c>
      <c r="I557" s="76">
        <v>0</v>
      </c>
      <c r="J557" s="77">
        <v>-6.7199315199413396</v>
      </c>
      <c r="K557" s="134">
        <v>1</v>
      </c>
      <c r="L557" s="134">
        <v>0.41569438704315598</v>
      </c>
      <c r="M557" s="134">
        <v>1.310684402347071</v>
      </c>
      <c r="N557" s="134">
        <v>2.0950267167114101</v>
      </c>
    </row>
    <row r="558" spans="1:14" s="78" customFormat="1" x14ac:dyDescent="0.25">
      <c r="A558" s="76">
        <v>555</v>
      </c>
      <c r="B558" s="76">
        <v>13.5828950881958</v>
      </c>
      <c r="C558" s="76">
        <v>13.5828950881958</v>
      </c>
      <c r="D558" s="131"/>
      <c r="E558" s="91"/>
      <c r="F558" s="76">
        <v>1617.764683370337</v>
      </c>
      <c r="G558" s="76">
        <v>63.695511232126663</v>
      </c>
      <c r="H558" s="77">
        <v>13.012782751061486</v>
      </c>
      <c r="I558" s="76">
        <v>0</v>
      </c>
      <c r="J558" s="77">
        <v>-6.7199315199413396</v>
      </c>
      <c r="K558" s="134">
        <v>1</v>
      </c>
      <c r="L558" s="134">
        <v>0.40505464008426473</v>
      </c>
      <c r="M558" s="134">
        <v>1.2771372801856871</v>
      </c>
      <c r="N558" s="134">
        <v>1.893374598914555</v>
      </c>
    </row>
    <row r="559" spans="1:14" s="78" customFormat="1" x14ac:dyDescent="0.25">
      <c r="A559" s="76">
        <v>556</v>
      </c>
      <c r="B559" s="76">
        <v>13.5499584197998</v>
      </c>
      <c r="C559" s="76">
        <v>13.5499584197998</v>
      </c>
      <c r="D559" s="131"/>
      <c r="E559" s="91"/>
      <c r="F559" s="76">
        <v>1613.8418246150461</v>
      </c>
      <c r="G559" s="76">
        <v>63.759053368151271</v>
      </c>
      <c r="H559" s="77">
        <v>12.706587415371349</v>
      </c>
      <c r="I559" s="76">
        <v>0</v>
      </c>
      <c r="J559" s="77">
        <v>-6.7199315199413396</v>
      </c>
      <c r="K559" s="134">
        <v>1</v>
      </c>
      <c r="L559" s="134">
        <v>0.39552356253797027</v>
      </c>
      <c r="M559" s="134">
        <v>1.2470857926822201</v>
      </c>
      <c r="N559" s="134">
        <v>1.714308244494414</v>
      </c>
    </row>
    <row r="560" spans="1:14" s="78" customFormat="1" x14ac:dyDescent="0.25">
      <c r="A560" s="76">
        <v>557</v>
      </c>
      <c r="B560" s="76">
        <v>13.262800407409671</v>
      </c>
      <c r="C560" s="76">
        <v>13.262800407409671</v>
      </c>
      <c r="D560" s="131"/>
      <c r="E560" s="91"/>
      <c r="F560" s="76">
        <v>1579.6404199825899</v>
      </c>
      <c r="G560" s="76">
        <v>63.810257514668443</v>
      </c>
      <c r="H560" s="77">
        <v>9.7962461430046535</v>
      </c>
      <c r="I560" s="76">
        <v>0</v>
      </c>
      <c r="J560" s="77">
        <v>-6.7199315199413396</v>
      </c>
      <c r="K560" s="134">
        <v>1</v>
      </c>
      <c r="L560" s="134">
        <v>0.3049320834398726</v>
      </c>
      <c r="M560" s="134">
        <v>0.96145085908591832</v>
      </c>
      <c r="N560" s="134">
        <v>-9.5468850736826049E-3</v>
      </c>
    </row>
    <row r="561" spans="1:14" s="78" customFormat="1" x14ac:dyDescent="0.25">
      <c r="A561" s="76">
        <v>558</v>
      </c>
      <c r="B561" s="76">
        <v>13.10162525177002</v>
      </c>
      <c r="C561" s="76">
        <v>13.10162525177002</v>
      </c>
      <c r="D561" s="131"/>
      <c r="E561" s="91"/>
      <c r="F561" s="76">
        <v>1560.443962015604</v>
      </c>
      <c r="G561" s="76">
        <v>63.888961753480153</v>
      </c>
      <c r="H561" s="77">
        <v>14.468968009605861</v>
      </c>
      <c r="I561" s="76">
        <v>0</v>
      </c>
      <c r="J561" s="77">
        <v>-6.7199315199413396</v>
      </c>
      <c r="K561" s="134">
        <v>1</v>
      </c>
      <c r="L561" s="134">
        <v>0.45038196223198829</v>
      </c>
      <c r="M561" s="134">
        <v>1.420054326917459</v>
      </c>
      <c r="N561" s="134">
        <v>3.0828101022470031</v>
      </c>
    </row>
    <row r="562" spans="1:14" s="78" customFormat="1" x14ac:dyDescent="0.25">
      <c r="A562" s="76">
        <v>559</v>
      </c>
      <c r="B562" s="76">
        <v>14.441206645965581</v>
      </c>
      <c r="C562" s="76">
        <v>14.441206645965581</v>
      </c>
      <c r="D562" s="131"/>
      <c r="E562" s="91"/>
      <c r="F562" s="76">
        <v>1719.99223622063</v>
      </c>
      <c r="G562" s="76">
        <v>63.966424611343193</v>
      </c>
      <c r="H562" s="77">
        <v>19.949048207263797</v>
      </c>
      <c r="I562" s="76">
        <v>0</v>
      </c>
      <c r="J562" s="77">
        <v>-6.7199315199413396</v>
      </c>
      <c r="K562" s="134">
        <v>1</v>
      </c>
      <c r="L562" s="134">
        <v>0.6209628406312816</v>
      </c>
      <c r="M562" s="134">
        <v>1.9578958365104311</v>
      </c>
      <c r="N562" s="134">
        <v>5.8925774355251486</v>
      </c>
    </row>
    <row r="563" spans="1:14" s="78" customFormat="1" x14ac:dyDescent="0.25">
      <c r="A563" s="76">
        <v>560</v>
      </c>
      <c r="B563" s="76">
        <v>15.90328311920166</v>
      </c>
      <c r="C563" s="76">
        <v>15.90328311920166</v>
      </c>
      <c r="D563" s="131"/>
      <c r="E563" s="91"/>
      <c r="F563" s="76">
        <v>979.83004338041587</v>
      </c>
      <c r="G563" s="76">
        <v>63.963403489034249</v>
      </c>
      <c r="H563" s="77">
        <v>13.982923999393076</v>
      </c>
      <c r="I563" s="76">
        <v>0</v>
      </c>
      <c r="J563" s="77">
        <v>-6.7199315199413396</v>
      </c>
      <c r="K563" s="134">
        <v>2</v>
      </c>
      <c r="L563" s="134">
        <v>0.43525265550427911</v>
      </c>
      <c r="M563" s="134">
        <v>1.3723516228049919</v>
      </c>
      <c r="N563" s="134">
        <v>4.8678736523474253</v>
      </c>
    </row>
    <row r="564" spans="1:14" s="78" customFormat="1" x14ac:dyDescent="0.25">
      <c r="A564" s="76">
        <v>561</v>
      </c>
      <c r="B564" s="76">
        <v>16.972953224182131</v>
      </c>
      <c r="C564" s="76">
        <v>16.972953224182131</v>
      </c>
      <c r="D564" s="131"/>
      <c r="E564" s="91"/>
      <c r="F564" s="76">
        <v>1045.734353673444</v>
      </c>
      <c r="G564" s="76">
        <v>63.975975204929327</v>
      </c>
      <c r="H564" s="77">
        <v>11.856627015925636</v>
      </c>
      <c r="I564" s="76">
        <v>0</v>
      </c>
      <c r="J564" s="77">
        <v>-6.7199315199413396</v>
      </c>
      <c r="K564" s="134">
        <v>2</v>
      </c>
      <c r="L564" s="134">
        <v>0.36906646951877908</v>
      </c>
      <c r="M564" s="134">
        <v>1.16366657839271</v>
      </c>
      <c r="N564" s="134">
        <v>3.3823252602516192</v>
      </c>
    </row>
    <row r="565" spans="1:14" s="78" customFormat="1" x14ac:dyDescent="0.25">
      <c r="A565" s="76">
        <v>562</v>
      </c>
      <c r="B565" s="76">
        <v>17.302552795410161</v>
      </c>
      <c r="C565" s="76">
        <v>17.302552795410161</v>
      </c>
      <c r="D565" s="131"/>
      <c r="E565" s="91"/>
      <c r="F565" s="76">
        <v>1066.041579530764</v>
      </c>
      <c r="G565" s="76">
        <v>64.035364951010678</v>
      </c>
      <c r="H565" s="77">
        <v>9.4200357879361167</v>
      </c>
      <c r="I565" s="76">
        <v>0</v>
      </c>
      <c r="J565" s="77">
        <v>-6.7199315199413396</v>
      </c>
      <c r="K565" s="134">
        <v>2</v>
      </c>
      <c r="L565" s="134">
        <v>0.29322161744013642</v>
      </c>
      <c r="M565" s="134">
        <v>0.92452775978875013</v>
      </c>
      <c r="N565" s="134">
        <v>1.82446325232271</v>
      </c>
    </row>
    <row r="566" spans="1:14" s="78" customFormat="1" x14ac:dyDescent="0.25">
      <c r="A566" s="76">
        <v>563</v>
      </c>
      <c r="B566" s="76">
        <v>17.019921684265139</v>
      </c>
      <c r="C566" s="76">
        <v>17.019921684265139</v>
      </c>
      <c r="D566" s="131"/>
      <c r="E566" s="91"/>
      <c r="F566" s="76">
        <v>1048.6281654691411</v>
      </c>
      <c r="G566" s="76">
        <v>64.107461588650665</v>
      </c>
      <c r="H566" s="77">
        <v>5.1103955046157212</v>
      </c>
      <c r="I566" s="76">
        <v>-16.966720481168121</v>
      </c>
      <c r="J566" s="77">
        <v>10.24678896122678</v>
      </c>
      <c r="K566" s="134">
        <v>2</v>
      </c>
      <c r="L566" s="134">
        <v>0.1590735395656637</v>
      </c>
      <c r="M566" s="134">
        <v>0.50155887025053758</v>
      </c>
      <c r="N566" s="134">
        <v>-0.77519198010856161</v>
      </c>
    </row>
    <row r="567" spans="1:14" s="78" customFormat="1" x14ac:dyDescent="0.25">
      <c r="A567" s="76">
        <v>564</v>
      </c>
      <c r="B567" s="76">
        <v>15.628794574737549</v>
      </c>
      <c r="C567" s="76">
        <v>15.628794574737549</v>
      </c>
      <c r="D567" s="131"/>
      <c r="E567" s="91"/>
      <c r="F567" s="76">
        <v>962.91830758260664</v>
      </c>
      <c r="G567" s="76">
        <v>64.168092715680686</v>
      </c>
      <c r="H567" s="77">
        <v>3.0053578556110661</v>
      </c>
      <c r="I567" s="76">
        <v>-19.191755296187239</v>
      </c>
      <c r="J567" s="77">
        <v>12.471823776245889</v>
      </c>
      <c r="K567" s="134">
        <v>2</v>
      </c>
      <c r="L567" s="134">
        <v>9.3549102280191143E-2</v>
      </c>
      <c r="M567" s="134">
        <v>0.29496031948944268</v>
      </c>
      <c r="N567" s="134">
        <v>-1.7506466810836709</v>
      </c>
    </row>
    <row r="568" spans="1:14" s="78" customFormat="1" x14ac:dyDescent="0.25">
      <c r="A568" s="76">
        <v>565</v>
      </c>
      <c r="B568" s="76">
        <v>13.79700679779053</v>
      </c>
      <c r="C568" s="76">
        <v>13.79700679779053</v>
      </c>
      <c r="D568" s="131"/>
      <c r="E568" s="91"/>
      <c r="F568" s="76">
        <v>1643.266048125736</v>
      </c>
      <c r="G568" s="76">
        <v>64.218536652095295</v>
      </c>
      <c r="H568" s="77">
        <v>0</v>
      </c>
      <c r="I568" s="76">
        <v>-16.049396037344611</v>
      </c>
      <c r="J568" s="77">
        <v>9.3294645174032702</v>
      </c>
      <c r="K568" s="134">
        <v>1</v>
      </c>
      <c r="L568" s="134">
        <v>0</v>
      </c>
      <c r="M568" s="134">
        <v>0</v>
      </c>
      <c r="N568" s="134">
        <v>-4.4950103726047441</v>
      </c>
    </row>
    <row r="569" spans="1:14" s="78" customFormat="1" x14ac:dyDescent="0.25">
      <c r="A569" s="76">
        <v>566</v>
      </c>
      <c r="B569" s="76">
        <v>9.4852088451385494</v>
      </c>
      <c r="C569" s="76">
        <v>9.4852088451385494</v>
      </c>
      <c r="D569" s="131"/>
      <c r="E569" s="91"/>
      <c r="F569" s="76">
        <v>1129.717617961468</v>
      </c>
      <c r="G569" s="76">
        <v>64.313826960608097</v>
      </c>
      <c r="H569" s="77">
        <v>0</v>
      </c>
      <c r="I569" s="76">
        <v>-9.8340174275119132</v>
      </c>
      <c r="J569" s="77">
        <v>3.114085907570574</v>
      </c>
      <c r="K569" s="134">
        <v>1</v>
      </c>
      <c r="L569" s="134">
        <v>0</v>
      </c>
      <c r="M569" s="134">
        <v>0</v>
      </c>
      <c r="N569" s="134">
        <v>-4.1501868136649316</v>
      </c>
    </row>
    <row r="570" spans="1:14" s="78" customFormat="1" x14ac:dyDescent="0.25">
      <c r="A570" s="76">
        <v>567</v>
      </c>
      <c r="B570" s="76">
        <v>3.9216421484947199</v>
      </c>
      <c r="C570" s="76">
        <v>3.9216421484947199</v>
      </c>
      <c r="D570" s="131"/>
      <c r="E570" s="91"/>
      <c r="F570" s="76">
        <v>800</v>
      </c>
      <c r="G570" s="76">
        <v>64.373411837575688</v>
      </c>
      <c r="H570" s="77">
        <v>2.4507599852418522</v>
      </c>
      <c r="I570" s="76">
        <v>0</v>
      </c>
      <c r="J570" s="77">
        <v>-6.7199315199413396</v>
      </c>
      <c r="K570" s="134">
        <v>1</v>
      </c>
      <c r="L570" s="134">
        <v>7.6285889247945826E-2</v>
      </c>
      <c r="M570" s="134">
        <v>0.24052940879877319</v>
      </c>
      <c r="N570" s="134">
        <v>-2.6124693043240308</v>
      </c>
    </row>
    <row r="571" spans="1:14" s="78" customFormat="1" x14ac:dyDescent="0.25">
      <c r="A571" s="76">
        <v>568</v>
      </c>
      <c r="B571" s="76">
        <v>0.24649031609296801</v>
      </c>
      <c r="C571" s="76">
        <v>0.24649031609296801</v>
      </c>
      <c r="D571" s="131"/>
      <c r="E571" s="91"/>
      <c r="F571" s="76">
        <v>800</v>
      </c>
      <c r="G571" s="76">
        <v>64.413768698225667</v>
      </c>
      <c r="H571" s="77">
        <v>2.450619553592468</v>
      </c>
      <c r="I571" s="76">
        <v>0</v>
      </c>
      <c r="J571" s="77">
        <v>-6.7199315199413396</v>
      </c>
      <c r="K571" s="134">
        <v>1</v>
      </c>
      <c r="L571" s="134">
        <v>7.6281517969927437E-2</v>
      </c>
      <c r="M571" s="134">
        <v>0.24051562615918121</v>
      </c>
      <c r="N571" s="134">
        <v>5.8088094584189301E-2</v>
      </c>
    </row>
    <row r="572" spans="1:14" s="78" customFormat="1" x14ac:dyDescent="0.25">
      <c r="A572" s="76">
        <v>569</v>
      </c>
      <c r="B572" s="76">
        <v>3.9935140591114762E-2</v>
      </c>
      <c r="C572" s="76">
        <v>3.9935140591114762E-2</v>
      </c>
      <c r="D572" s="131"/>
      <c r="E572" s="91"/>
      <c r="F572" s="76">
        <v>800</v>
      </c>
      <c r="G572" s="76">
        <v>64.445578141974394</v>
      </c>
      <c r="H572" s="77">
        <v>2.4505088822948258</v>
      </c>
      <c r="I572" s="76">
        <v>-1.2361934258754159</v>
      </c>
      <c r="J572" s="77">
        <v>-5.4837380940659237</v>
      </c>
      <c r="K572" s="134">
        <v>1</v>
      </c>
      <c r="L572" s="134">
        <v>7.6278073055531206E-2</v>
      </c>
      <c r="M572" s="134">
        <v>0.24050476434408991</v>
      </c>
      <c r="N572" s="134">
        <v>7.0322121965297316E-2</v>
      </c>
    </row>
    <row r="573" spans="1:14" s="78" customFormat="1" x14ac:dyDescent="0.25">
      <c r="A573" s="76">
        <v>570</v>
      </c>
      <c r="B573" s="76">
        <v>3.160701552405954E-3</v>
      </c>
      <c r="C573" s="76">
        <v>3.160701552405954E-3</v>
      </c>
      <c r="D573" s="131"/>
      <c r="E573" s="91"/>
      <c r="F573" s="76">
        <v>800</v>
      </c>
      <c r="G573" s="76">
        <v>64.492869185322888</v>
      </c>
      <c r="H573" s="77">
        <v>2.450344375993454</v>
      </c>
      <c r="I573" s="76">
        <v>-1.2361934258754159</v>
      </c>
      <c r="J573" s="77">
        <v>-5.4837380940659237</v>
      </c>
      <c r="K573" s="134">
        <v>1</v>
      </c>
      <c r="L573" s="134">
        <v>7.6272952395179894E-2</v>
      </c>
      <c r="M573" s="134">
        <v>0.24048861890200221</v>
      </c>
      <c r="N573" s="134">
        <v>0.34813137758955798</v>
      </c>
    </row>
    <row r="574" spans="1:14" s="78" customFormat="1" x14ac:dyDescent="0.25">
      <c r="A574" s="76">
        <v>571</v>
      </c>
      <c r="B574" s="76">
        <v>0</v>
      </c>
      <c r="C574" s="76">
        <v>0</v>
      </c>
      <c r="D574" s="131"/>
      <c r="E574" s="91"/>
      <c r="F574" s="76">
        <v>0</v>
      </c>
      <c r="G574" s="76">
        <v>64.520049448830349</v>
      </c>
      <c r="H574" s="77">
        <v>0</v>
      </c>
      <c r="I574" s="76">
        <v>0</v>
      </c>
      <c r="J574" s="77">
        <v>-3.1029485636939911</v>
      </c>
      <c r="K574" s="134">
        <v>1</v>
      </c>
      <c r="L574" s="134">
        <v>0</v>
      </c>
      <c r="M574" s="134">
        <v>0</v>
      </c>
      <c r="N574" s="134">
        <v>0.28020903517403922</v>
      </c>
    </row>
    <row r="575" spans="1:14" s="78" customFormat="1" x14ac:dyDescent="0.25">
      <c r="A575" s="76">
        <v>572</v>
      </c>
      <c r="B575" s="76">
        <v>0</v>
      </c>
      <c r="C575" s="76">
        <v>0</v>
      </c>
      <c r="D575" s="131"/>
      <c r="E575" s="91"/>
      <c r="F575" s="76">
        <v>0</v>
      </c>
      <c r="G575" s="76">
        <v>64.544388721338521</v>
      </c>
      <c r="H575" s="77">
        <v>0</v>
      </c>
      <c r="I575" s="76">
        <v>0</v>
      </c>
      <c r="J575" s="77">
        <v>-3.1029485636939911</v>
      </c>
      <c r="K575" s="134">
        <v>1</v>
      </c>
      <c r="L575" s="134">
        <v>0</v>
      </c>
      <c r="M575" s="134">
        <v>0</v>
      </c>
      <c r="N575" s="134">
        <v>0</v>
      </c>
    </row>
    <row r="576" spans="1:14" s="78" customFormat="1" x14ac:dyDescent="0.25">
      <c r="A576" s="76">
        <v>573</v>
      </c>
      <c r="B576" s="76">
        <v>0</v>
      </c>
      <c r="C576" s="76">
        <v>0</v>
      </c>
      <c r="D576" s="131"/>
      <c r="E576" s="91"/>
      <c r="F576" s="76">
        <v>0</v>
      </c>
      <c r="G576" s="76">
        <v>64.662743811286447</v>
      </c>
      <c r="H576" s="77">
        <v>0</v>
      </c>
      <c r="I576" s="76">
        <v>0</v>
      </c>
      <c r="J576" s="77">
        <v>-3.1029485636939911</v>
      </c>
      <c r="K576" s="134">
        <v>1</v>
      </c>
      <c r="L576" s="134">
        <v>0</v>
      </c>
      <c r="M576" s="134">
        <v>0</v>
      </c>
      <c r="N576" s="134">
        <v>0</v>
      </c>
    </row>
    <row r="577" spans="1:14" s="78" customFormat="1" x14ac:dyDescent="0.25">
      <c r="A577" s="76">
        <v>574</v>
      </c>
      <c r="B577" s="76">
        <v>0</v>
      </c>
      <c r="C577" s="76">
        <v>0</v>
      </c>
      <c r="D577" s="131"/>
      <c r="E577" s="91"/>
      <c r="F577" s="76">
        <v>0</v>
      </c>
      <c r="G577" s="76">
        <v>64.687083083794619</v>
      </c>
      <c r="H577" s="77">
        <v>0</v>
      </c>
      <c r="I577" s="76">
        <v>0</v>
      </c>
      <c r="J577" s="77">
        <v>-3.1029485636939911</v>
      </c>
      <c r="K577" s="134">
        <v>1</v>
      </c>
      <c r="L577" s="134">
        <v>0</v>
      </c>
      <c r="M577" s="134">
        <v>0</v>
      </c>
      <c r="N577" s="134">
        <v>0</v>
      </c>
    </row>
    <row r="578" spans="1:14" s="78" customFormat="1" x14ac:dyDescent="0.25">
      <c r="A578" s="76">
        <v>575</v>
      </c>
      <c r="B578" s="76">
        <v>0</v>
      </c>
      <c r="C578" s="76">
        <v>0</v>
      </c>
      <c r="D578" s="131"/>
      <c r="E578" s="91"/>
      <c r="F578" s="76">
        <v>0</v>
      </c>
      <c r="G578" s="76">
        <v>64.711422356302791</v>
      </c>
      <c r="H578" s="77">
        <v>0</v>
      </c>
      <c r="I578" s="76">
        <v>0</v>
      </c>
      <c r="J578" s="77">
        <v>-3.1029485636939911</v>
      </c>
      <c r="K578" s="134">
        <v>1</v>
      </c>
      <c r="L578" s="134">
        <v>0</v>
      </c>
      <c r="M578" s="134">
        <v>0</v>
      </c>
      <c r="N578" s="134">
        <v>0</v>
      </c>
    </row>
    <row r="579" spans="1:14" s="78" customFormat="1" x14ac:dyDescent="0.25">
      <c r="A579" s="76">
        <v>576</v>
      </c>
      <c r="B579" s="76">
        <v>0</v>
      </c>
      <c r="C579" s="76">
        <v>0</v>
      </c>
      <c r="D579" s="131"/>
      <c r="E579" s="91"/>
      <c r="F579" s="76">
        <v>0</v>
      </c>
      <c r="G579" s="76">
        <v>64.735761628810963</v>
      </c>
      <c r="H579" s="77">
        <v>0</v>
      </c>
      <c r="I579" s="76">
        <v>0</v>
      </c>
      <c r="J579" s="77">
        <v>-3.1029485636939911</v>
      </c>
      <c r="K579" s="134">
        <v>1</v>
      </c>
      <c r="L579" s="134">
        <v>0</v>
      </c>
      <c r="M579" s="134">
        <v>0</v>
      </c>
      <c r="N579" s="134">
        <v>0</v>
      </c>
    </row>
    <row r="580" spans="1:14" s="78" customFormat="1" x14ac:dyDescent="0.25">
      <c r="A580" s="76">
        <v>577</v>
      </c>
      <c r="B580" s="76">
        <v>0</v>
      </c>
      <c r="C580" s="76">
        <v>0</v>
      </c>
      <c r="D580" s="131"/>
      <c r="E580" s="91"/>
      <c r="F580" s="76">
        <v>0</v>
      </c>
      <c r="G580" s="76">
        <v>64.760100901319134</v>
      </c>
      <c r="H580" s="77">
        <v>0</v>
      </c>
      <c r="I580" s="76">
        <v>0</v>
      </c>
      <c r="J580" s="77">
        <v>-3.1029485636939911</v>
      </c>
      <c r="K580" s="134">
        <v>1</v>
      </c>
      <c r="L580" s="134">
        <v>0</v>
      </c>
      <c r="M580" s="134">
        <v>0</v>
      </c>
      <c r="N580" s="134">
        <v>0</v>
      </c>
    </row>
    <row r="581" spans="1:14" s="78" customFormat="1" x14ac:dyDescent="0.25">
      <c r="A581" s="76">
        <v>578</v>
      </c>
      <c r="B581" s="76">
        <v>0</v>
      </c>
      <c r="C581" s="76">
        <v>0</v>
      </c>
      <c r="D581" s="131"/>
      <c r="E581" s="91"/>
      <c r="F581" s="76">
        <v>0</v>
      </c>
      <c r="G581" s="76">
        <v>64.784440173827306</v>
      </c>
      <c r="H581" s="77">
        <v>0</v>
      </c>
      <c r="I581" s="76">
        <v>0</v>
      </c>
      <c r="J581" s="77">
        <v>-3.1029485636939911</v>
      </c>
      <c r="K581" s="134">
        <v>1</v>
      </c>
      <c r="L581" s="134">
        <v>0</v>
      </c>
      <c r="M581" s="134">
        <v>0</v>
      </c>
      <c r="N581" s="134">
        <v>0</v>
      </c>
    </row>
    <row r="582" spans="1:14" s="78" customFormat="1" x14ac:dyDescent="0.25">
      <c r="A582" s="76">
        <v>579</v>
      </c>
      <c r="B582" s="76">
        <v>0</v>
      </c>
      <c r="C582" s="76">
        <v>0</v>
      </c>
      <c r="D582" s="131"/>
      <c r="E582" s="91"/>
      <c r="F582" s="76">
        <v>0</v>
      </c>
      <c r="G582" s="76">
        <v>64.808779446335478</v>
      </c>
      <c r="H582" s="77">
        <v>0</v>
      </c>
      <c r="I582" s="76">
        <v>0</v>
      </c>
      <c r="J582" s="77">
        <v>-3.1029485636939911</v>
      </c>
      <c r="K582" s="134">
        <v>1</v>
      </c>
      <c r="L582" s="134">
        <v>0</v>
      </c>
      <c r="M582" s="134">
        <v>0</v>
      </c>
      <c r="N582" s="134">
        <v>0</v>
      </c>
    </row>
    <row r="583" spans="1:14" s="78" customFormat="1" x14ac:dyDescent="0.25">
      <c r="A583" s="76">
        <v>580</v>
      </c>
      <c r="B583" s="76">
        <v>0</v>
      </c>
      <c r="C583" s="76">
        <v>0</v>
      </c>
      <c r="D583" s="131"/>
      <c r="E583" s="91"/>
      <c r="F583" s="76">
        <v>0</v>
      </c>
      <c r="G583" s="76">
        <v>64.83311871884365</v>
      </c>
      <c r="H583" s="77">
        <v>0</v>
      </c>
      <c r="I583" s="76">
        <v>0</v>
      </c>
      <c r="J583" s="77">
        <v>-3.1029485636939911</v>
      </c>
      <c r="K583" s="134">
        <v>1</v>
      </c>
      <c r="L583" s="134">
        <v>0</v>
      </c>
      <c r="M583" s="134">
        <v>0</v>
      </c>
      <c r="N583" s="134">
        <v>0</v>
      </c>
    </row>
    <row r="584" spans="1:14" s="78" customFormat="1" x14ac:dyDescent="0.25">
      <c r="A584" s="76">
        <v>581</v>
      </c>
      <c r="B584" s="76">
        <v>0</v>
      </c>
      <c r="C584" s="76">
        <v>0</v>
      </c>
      <c r="D584" s="131"/>
      <c r="E584" s="91"/>
      <c r="F584" s="76">
        <v>0</v>
      </c>
      <c r="G584" s="76">
        <v>64.857457991351822</v>
      </c>
      <c r="H584" s="77">
        <v>0</v>
      </c>
      <c r="I584" s="76">
        <v>0</v>
      </c>
      <c r="J584" s="77">
        <v>-3.1029485636939911</v>
      </c>
      <c r="K584" s="134">
        <v>1</v>
      </c>
      <c r="L584" s="134">
        <v>0</v>
      </c>
      <c r="M584" s="134">
        <v>0</v>
      </c>
      <c r="N584" s="134">
        <v>0</v>
      </c>
    </row>
    <row r="585" spans="1:14" s="78" customFormat="1" x14ac:dyDescent="0.25">
      <c r="A585" s="76">
        <v>582</v>
      </c>
      <c r="B585" s="76">
        <v>0</v>
      </c>
      <c r="C585" s="76">
        <v>0</v>
      </c>
      <c r="D585" s="131"/>
      <c r="E585" s="91"/>
      <c r="F585" s="76">
        <v>0</v>
      </c>
      <c r="G585" s="76">
        <v>64.881797263859994</v>
      </c>
      <c r="H585" s="77">
        <v>0</v>
      </c>
      <c r="I585" s="76">
        <v>0</v>
      </c>
      <c r="J585" s="77">
        <v>-3.1029485636939911</v>
      </c>
      <c r="K585" s="134">
        <v>1</v>
      </c>
      <c r="L585" s="134">
        <v>0</v>
      </c>
      <c r="M585" s="134">
        <v>0</v>
      </c>
      <c r="N585" s="134">
        <v>0</v>
      </c>
    </row>
    <row r="586" spans="1:14" s="78" customFormat="1" x14ac:dyDescent="0.25">
      <c r="A586" s="76">
        <v>583</v>
      </c>
      <c r="B586" s="76">
        <v>0</v>
      </c>
      <c r="C586" s="76">
        <v>0</v>
      </c>
      <c r="D586" s="131"/>
      <c r="E586" s="91"/>
      <c r="F586" s="76">
        <v>0</v>
      </c>
      <c r="G586" s="76">
        <v>64.906136536368166</v>
      </c>
      <c r="H586" s="77">
        <v>0</v>
      </c>
      <c r="I586" s="76">
        <v>0</v>
      </c>
      <c r="J586" s="77">
        <v>-3.1029485636939911</v>
      </c>
      <c r="K586" s="134">
        <v>1</v>
      </c>
      <c r="L586" s="134">
        <v>0</v>
      </c>
      <c r="M586" s="134">
        <v>0</v>
      </c>
      <c r="N586" s="134">
        <v>0</v>
      </c>
    </row>
    <row r="587" spans="1:14" s="78" customFormat="1" x14ac:dyDescent="0.25">
      <c r="A587" s="76">
        <v>584</v>
      </c>
      <c r="B587" s="76">
        <v>0</v>
      </c>
      <c r="C587" s="76">
        <v>0</v>
      </c>
      <c r="D587" s="131"/>
      <c r="E587" s="91"/>
      <c r="F587" s="76">
        <v>0</v>
      </c>
      <c r="G587" s="76">
        <v>64.930475808876338</v>
      </c>
      <c r="H587" s="77">
        <v>0</v>
      </c>
      <c r="I587" s="76">
        <v>0</v>
      </c>
      <c r="J587" s="77">
        <v>-3.1029485636939911</v>
      </c>
      <c r="K587" s="134">
        <v>1</v>
      </c>
      <c r="L587" s="134">
        <v>0</v>
      </c>
      <c r="M587" s="134">
        <v>0</v>
      </c>
      <c r="N587" s="134">
        <v>0</v>
      </c>
    </row>
    <row r="588" spans="1:14" s="78" customFormat="1" x14ac:dyDescent="0.25">
      <c r="A588" s="76">
        <v>585</v>
      </c>
      <c r="B588" s="76">
        <v>0</v>
      </c>
      <c r="C588" s="76">
        <v>0</v>
      </c>
      <c r="D588" s="131"/>
      <c r="E588" s="91"/>
      <c r="F588" s="76">
        <v>0</v>
      </c>
      <c r="G588" s="76">
        <v>64.95481508138451</v>
      </c>
      <c r="H588" s="77">
        <v>0</v>
      </c>
      <c r="I588" s="76">
        <v>0</v>
      </c>
      <c r="J588" s="77">
        <v>-3.1029485636939911</v>
      </c>
      <c r="K588" s="134">
        <v>1</v>
      </c>
      <c r="L588" s="134">
        <v>0</v>
      </c>
      <c r="M588" s="134">
        <v>0</v>
      </c>
      <c r="N588" s="134">
        <v>0</v>
      </c>
    </row>
    <row r="589" spans="1:14" s="78" customFormat="1" x14ac:dyDescent="0.25">
      <c r="A589" s="76">
        <v>586</v>
      </c>
      <c r="B589" s="76">
        <v>0</v>
      </c>
      <c r="C589" s="76">
        <v>0</v>
      </c>
      <c r="D589" s="131"/>
      <c r="E589" s="91"/>
      <c r="F589" s="76">
        <v>0</v>
      </c>
      <c r="G589" s="76">
        <v>64.979154353892682</v>
      </c>
      <c r="H589" s="77">
        <v>0</v>
      </c>
      <c r="I589" s="76">
        <v>0</v>
      </c>
      <c r="J589" s="77">
        <v>-3.1029485636939911</v>
      </c>
      <c r="K589" s="134">
        <v>1</v>
      </c>
      <c r="L589" s="134">
        <v>0</v>
      </c>
      <c r="M589" s="134">
        <v>0</v>
      </c>
      <c r="N589" s="134">
        <v>0</v>
      </c>
    </row>
    <row r="590" spans="1:14" s="78" customFormat="1" x14ac:dyDescent="0.25">
      <c r="A590" s="76">
        <v>587</v>
      </c>
      <c r="B590" s="76">
        <v>0</v>
      </c>
      <c r="C590" s="76">
        <v>0</v>
      </c>
      <c r="D590" s="131"/>
      <c r="E590" s="91"/>
      <c r="F590" s="76">
        <v>0</v>
      </c>
      <c r="G590" s="76">
        <v>65.003493626400854</v>
      </c>
      <c r="H590" s="77">
        <v>0</v>
      </c>
      <c r="I590" s="76">
        <v>0</v>
      </c>
      <c r="J590" s="77">
        <v>-3.1029485636939911</v>
      </c>
      <c r="K590" s="134">
        <v>1</v>
      </c>
      <c r="L590" s="134">
        <v>0</v>
      </c>
      <c r="M590" s="134">
        <v>0</v>
      </c>
      <c r="N590" s="134">
        <v>0</v>
      </c>
    </row>
    <row r="591" spans="1:14" s="78" customFormat="1" x14ac:dyDescent="0.25">
      <c r="A591" s="76">
        <v>588</v>
      </c>
      <c r="B591" s="76">
        <v>0</v>
      </c>
      <c r="C591" s="76">
        <v>0</v>
      </c>
      <c r="D591" s="131"/>
      <c r="E591" s="91"/>
      <c r="F591" s="76">
        <v>0</v>
      </c>
      <c r="G591" s="76">
        <v>65.027832898909026</v>
      </c>
      <c r="H591" s="77">
        <v>0</v>
      </c>
      <c r="I591" s="76">
        <v>0</v>
      </c>
      <c r="J591" s="77">
        <v>-3.1029485636939911</v>
      </c>
      <c r="K591" s="134">
        <v>1</v>
      </c>
      <c r="L591" s="134">
        <v>0</v>
      </c>
      <c r="M591" s="134">
        <v>0</v>
      </c>
      <c r="N591" s="134">
        <v>0</v>
      </c>
    </row>
    <row r="592" spans="1:14" s="78" customFormat="1" x14ac:dyDescent="0.25">
      <c r="A592" s="76">
        <v>589</v>
      </c>
      <c r="B592" s="76">
        <v>0</v>
      </c>
      <c r="C592" s="76">
        <v>0</v>
      </c>
      <c r="D592" s="131"/>
      <c r="E592" s="91"/>
      <c r="F592" s="76">
        <v>0</v>
      </c>
      <c r="G592" s="76">
        <v>65.052172171417197</v>
      </c>
      <c r="H592" s="77">
        <v>0</v>
      </c>
      <c r="I592" s="76">
        <v>0</v>
      </c>
      <c r="J592" s="77">
        <v>-3.1029485636939911</v>
      </c>
      <c r="K592" s="134">
        <v>1</v>
      </c>
      <c r="L592" s="134">
        <v>0</v>
      </c>
      <c r="M592" s="134">
        <v>0</v>
      </c>
      <c r="N592" s="134">
        <v>0</v>
      </c>
    </row>
    <row r="593" spans="1:14" s="78" customFormat="1" x14ac:dyDescent="0.25">
      <c r="A593" s="76">
        <v>590</v>
      </c>
      <c r="B593" s="76">
        <v>0</v>
      </c>
      <c r="C593" s="76">
        <v>0</v>
      </c>
      <c r="D593" s="131"/>
      <c r="E593" s="91"/>
      <c r="F593" s="76">
        <v>0</v>
      </c>
      <c r="G593" s="76">
        <v>65.076511443925369</v>
      </c>
      <c r="H593" s="77">
        <v>0</v>
      </c>
      <c r="I593" s="76">
        <v>0</v>
      </c>
      <c r="J593" s="77">
        <v>-3.1029485636939911</v>
      </c>
      <c r="K593" s="134">
        <v>1</v>
      </c>
      <c r="L593" s="134">
        <v>0</v>
      </c>
      <c r="M593" s="134">
        <v>0</v>
      </c>
      <c r="N593" s="134">
        <v>0</v>
      </c>
    </row>
    <row r="594" spans="1:14" s="78" customFormat="1" x14ac:dyDescent="0.25">
      <c r="A594" s="76">
        <v>591</v>
      </c>
      <c r="B594" s="76">
        <v>0</v>
      </c>
      <c r="C594" s="76">
        <v>0</v>
      </c>
      <c r="D594" s="131"/>
      <c r="E594" s="91"/>
      <c r="F594" s="76">
        <v>0</v>
      </c>
      <c r="G594" s="76">
        <v>65.100850716433541</v>
      </c>
      <c r="H594" s="77">
        <v>0</v>
      </c>
      <c r="I594" s="76">
        <v>0</v>
      </c>
      <c r="J594" s="77">
        <v>-3.1029485636939911</v>
      </c>
      <c r="K594" s="134">
        <v>1</v>
      </c>
      <c r="L594" s="134">
        <v>0</v>
      </c>
      <c r="M594" s="134">
        <v>0</v>
      </c>
      <c r="N594" s="134">
        <v>0</v>
      </c>
    </row>
    <row r="595" spans="1:14" s="78" customFormat="1" x14ac:dyDescent="0.25">
      <c r="A595" s="76">
        <v>592</v>
      </c>
      <c r="B595" s="76">
        <v>0</v>
      </c>
      <c r="C595" s="76">
        <v>0</v>
      </c>
      <c r="D595" s="131"/>
      <c r="E595" s="91"/>
      <c r="F595" s="76">
        <v>0</v>
      </c>
      <c r="G595" s="76">
        <v>65.125189988941713</v>
      </c>
      <c r="H595" s="77">
        <v>0</v>
      </c>
      <c r="I595" s="76">
        <v>0</v>
      </c>
      <c r="J595" s="77">
        <v>-3.1029485636939911</v>
      </c>
      <c r="K595" s="134">
        <v>1</v>
      </c>
      <c r="L595" s="134">
        <v>0</v>
      </c>
      <c r="M595" s="134">
        <v>0</v>
      </c>
      <c r="N595" s="134">
        <v>0</v>
      </c>
    </row>
    <row r="596" spans="1:14" s="78" customFormat="1" x14ac:dyDescent="0.25">
      <c r="A596" s="76">
        <v>593</v>
      </c>
      <c r="B596" s="76">
        <v>0</v>
      </c>
      <c r="C596" s="76">
        <v>0</v>
      </c>
      <c r="D596" s="131"/>
      <c r="E596" s="91"/>
      <c r="F596" s="76">
        <v>0</v>
      </c>
      <c r="G596" s="76">
        <v>65.149529261449885</v>
      </c>
      <c r="H596" s="77">
        <v>0</v>
      </c>
      <c r="I596" s="76">
        <v>0</v>
      </c>
      <c r="J596" s="77">
        <v>-3.1029485636939911</v>
      </c>
      <c r="K596" s="134">
        <v>1</v>
      </c>
      <c r="L596" s="134">
        <v>0</v>
      </c>
      <c r="M596" s="134">
        <v>0</v>
      </c>
      <c r="N596" s="134">
        <v>0</v>
      </c>
    </row>
    <row r="597" spans="1:14" s="78" customFormat="1" x14ac:dyDescent="0.25">
      <c r="A597" s="76">
        <v>594</v>
      </c>
      <c r="B597" s="76">
        <v>0</v>
      </c>
      <c r="C597" s="76">
        <v>0</v>
      </c>
      <c r="D597" s="131"/>
      <c r="E597" s="91"/>
      <c r="F597" s="76">
        <v>0</v>
      </c>
      <c r="G597" s="76">
        <v>65.173868533958057</v>
      </c>
      <c r="H597" s="77">
        <v>0</v>
      </c>
      <c r="I597" s="76">
        <v>0</v>
      </c>
      <c r="J597" s="77">
        <v>-3.1029485636939911</v>
      </c>
      <c r="K597" s="134">
        <v>1</v>
      </c>
      <c r="L597" s="134">
        <v>0</v>
      </c>
      <c r="M597" s="134">
        <v>0</v>
      </c>
      <c r="N597" s="134">
        <v>0</v>
      </c>
    </row>
    <row r="598" spans="1:14" s="78" customFormat="1" x14ac:dyDescent="0.25">
      <c r="A598" s="76">
        <v>595</v>
      </c>
      <c r="B598" s="76">
        <v>0</v>
      </c>
      <c r="C598" s="76">
        <v>0</v>
      </c>
      <c r="D598" s="131"/>
      <c r="E598" s="91"/>
      <c r="F598" s="76">
        <v>0</v>
      </c>
      <c r="G598" s="76">
        <v>65.198207806466229</v>
      </c>
      <c r="H598" s="77">
        <v>0</v>
      </c>
      <c r="I598" s="76">
        <v>0</v>
      </c>
      <c r="J598" s="77">
        <v>-3.1029485636939911</v>
      </c>
      <c r="K598" s="134">
        <v>1</v>
      </c>
      <c r="L598" s="134">
        <v>0</v>
      </c>
      <c r="M598" s="134">
        <v>0</v>
      </c>
      <c r="N598" s="134">
        <v>0</v>
      </c>
    </row>
    <row r="599" spans="1:14" s="78" customFormat="1" x14ac:dyDescent="0.25">
      <c r="A599" s="76">
        <v>596</v>
      </c>
      <c r="B599" s="76">
        <v>0</v>
      </c>
      <c r="C599" s="76">
        <v>0</v>
      </c>
      <c r="D599" s="131"/>
      <c r="E599" s="91"/>
      <c r="F599" s="76">
        <v>0</v>
      </c>
      <c r="G599" s="76">
        <v>65.222547078974401</v>
      </c>
      <c r="H599" s="77">
        <v>0</v>
      </c>
      <c r="I599" s="76">
        <v>0</v>
      </c>
      <c r="J599" s="77">
        <v>-3.1029485636939911</v>
      </c>
      <c r="K599" s="134">
        <v>1</v>
      </c>
      <c r="L599" s="134">
        <v>0</v>
      </c>
      <c r="M599" s="134">
        <v>0</v>
      </c>
      <c r="N599" s="134">
        <v>0</v>
      </c>
    </row>
    <row r="600" spans="1:14" s="78" customFormat="1" x14ac:dyDescent="0.25">
      <c r="A600" s="76">
        <v>597</v>
      </c>
      <c r="B600" s="76">
        <v>0</v>
      </c>
      <c r="C600" s="76">
        <v>0</v>
      </c>
      <c r="D600" s="131"/>
      <c r="E600" s="91"/>
      <c r="F600" s="76">
        <v>0</v>
      </c>
      <c r="G600" s="76">
        <v>65.246886351482573</v>
      </c>
      <c r="H600" s="77">
        <v>0</v>
      </c>
      <c r="I600" s="76">
        <v>0</v>
      </c>
      <c r="J600" s="77">
        <v>-3.1029485636939911</v>
      </c>
      <c r="K600" s="134">
        <v>1</v>
      </c>
      <c r="L600" s="134">
        <v>0</v>
      </c>
      <c r="M600" s="134">
        <v>0</v>
      </c>
      <c r="N600" s="134">
        <v>0</v>
      </c>
    </row>
    <row r="601" spans="1:14" s="78" customFormat="1" x14ac:dyDescent="0.25">
      <c r="A601" s="76">
        <v>598</v>
      </c>
      <c r="B601" s="76">
        <v>0</v>
      </c>
      <c r="C601" s="76">
        <v>0</v>
      </c>
      <c r="D601" s="131"/>
      <c r="E601" s="91"/>
      <c r="F601" s="76">
        <v>0</v>
      </c>
      <c r="G601" s="76">
        <v>65.271225623990745</v>
      </c>
      <c r="H601" s="77">
        <v>0</v>
      </c>
      <c r="I601" s="76">
        <v>0</v>
      </c>
      <c r="J601" s="77">
        <v>-3.1029485636939911</v>
      </c>
      <c r="K601" s="134">
        <v>1</v>
      </c>
      <c r="L601" s="134">
        <v>0</v>
      </c>
      <c r="M601" s="134">
        <v>0</v>
      </c>
      <c r="N601" s="134">
        <v>0</v>
      </c>
    </row>
    <row r="602" spans="1:14" s="78" customFormat="1" x14ac:dyDescent="0.25">
      <c r="A602" s="76">
        <v>599</v>
      </c>
      <c r="B602" s="76">
        <v>0</v>
      </c>
      <c r="C602" s="76">
        <v>0</v>
      </c>
      <c r="D602" s="131"/>
      <c r="E602" s="91"/>
      <c r="F602" s="76">
        <v>0</v>
      </c>
      <c r="G602" s="76">
        <v>65.295564896498917</v>
      </c>
      <c r="H602" s="77">
        <v>0</v>
      </c>
      <c r="I602" s="76">
        <v>0</v>
      </c>
      <c r="J602" s="77">
        <v>-3.1029485636939911</v>
      </c>
      <c r="K602" s="134">
        <v>1</v>
      </c>
      <c r="L602" s="134">
        <v>0</v>
      </c>
      <c r="M602" s="134">
        <v>0</v>
      </c>
      <c r="N602" s="134">
        <v>0</v>
      </c>
    </row>
    <row r="603" spans="1:14" s="78" customFormat="1" x14ac:dyDescent="0.25">
      <c r="A603" s="76">
        <v>600</v>
      </c>
      <c r="B603" s="76">
        <v>0</v>
      </c>
      <c r="C603" s="76">
        <v>0</v>
      </c>
      <c r="D603" s="131"/>
      <c r="E603" s="91"/>
      <c r="F603" s="76">
        <v>0</v>
      </c>
      <c r="G603" s="76">
        <v>65.319904169007089</v>
      </c>
      <c r="H603" s="77">
        <v>0</v>
      </c>
      <c r="I603" s="76">
        <v>0</v>
      </c>
      <c r="J603" s="77">
        <v>-3.1029485636939911</v>
      </c>
      <c r="K603" s="134">
        <v>1</v>
      </c>
      <c r="L603" s="134">
        <v>0</v>
      </c>
      <c r="M603" s="134">
        <v>0</v>
      </c>
      <c r="N603" s="134">
        <v>0</v>
      </c>
    </row>
    <row r="604" spans="1:14" s="78" customFormat="1" x14ac:dyDescent="0.25">
      <c r="A604" s="76">
        <v>601</v>
      </c>
      <c r="B604" s="76">
        <v>0</v>
      </c>
      <c r="C604" s="76">
        <v>0</v>
      </c>
      <c r="D604" s="131"/>
      <c r="E604" s="91"/>
      <c r="F604" s="76">
        <v>0</v>
      </c>
      <c r="G604" s="76">
        <v>65.350497135588668</v>
      </c>
      <c r="H604" s="77">
        <v>0</v>
      </c>
      <c r="I604" s="76">
        <v>0</v>
      </c>
      <c r="J604" s="77">
        <v>-3.1029485636939911</v>
      </c>
      <c r="K604" s="134">
        <v>1</v>
      </c>
      <c r="L604" s="134">
        <v>0</v>
      </c>
      <c r="M604" s="134">
        <v>0</v>
      </c>
      <c r="N604" s="134">
        <v>0.28020903517403922</v>
      </c>
    </row>
    <row r="605" spans="1:14" s="78" customFormat="1" x14ac:dyDescent="0.25">
      <c r="A605" s="76">
        <v>602</v>
      </c>
      <c r="B605" s="76">
        <v>0.26020130990073093</v>
      </c>
      <c r="C605" s="76">
        <v>0.26020130990073093</v>
      </c>
      <c r="D605" s="131"/>
      <c r="E605" s="91"/>
      <c r="F605" s="76">
        <v>800</v>
      </c>
      <c r="G605" s="76">
        <v>65.397788178937162</v>
      </c>
      <c r="H605" s="77">
        <v>2.4472030845978781</v>
      </c>
      <c r="I605" s="76">
        <v>-12.834456425139461</v>
      </c>
      <c r="J605" s="77">
        <v>6.1145249051981159</v>
      </c>
      <c r="K605" s="134">
        <v>1</v>
      </c>
      <c r="L605" s="134">
        <v>7.6175172029521274E-2</v>
      </c>
      <c r="M605" s="134">
        <v>0.24018031740908061</v>
      </c>
      <c r="N605" s="134">
        <v>0.63774042430229716</v>
      </c>
    </row>
    <row r="606" spans="1:14" s="78" customFormat="1" x14ac:dyDescent="0.25">
      <c r="A606" s="76">
        <v>603</v>
      </c>
      <c r="B606" s="76">
        <v>1.4369156837463379</v>
      </c>
      <c r="C606" s="76">
        <v>1.4369156837463379</v>
      </c>
      <c r="D606" s="131"/>
      <c r="E606" s="91"/>
      <c r="F606" s="76">
        <v>800</v>
      </c>
      <c r="G606" s="76">
        <v>65.43237233072702</v>
      </c>
      <c r="H606" s="77">
        <v>2.4470832773994364</v>
      </c>
      <c r="I606" s="76">
        <v>-9.9428175575861193</v>
      </c>
      <c r="J606" s="77">
        <v>3.2228860376447801</v>
      </c>
      <c r="K606" s="134">
        <v>1</v>
      </c>
      <c r="L606" s="134">
        <v>7.6171442737902981E-2</v>
      </c>
      <c r="M606" s="134">
        <v>0.24016855895260811</v>
      </c>
      <c r="N606" s="134">
        <v>0.87793568439787917</v>
      </c>
    </row>
    <row r="607" spans="1:14" s="78" customFormat="1" x14ac:dyDescent="0.25">
      <c r="A607" s="76">
        <v>604</v>
      </c>
      <c r="B607" s="76">
        <v>4.6611763715744017</v>
      </c>
      <c r="C607" s="76">
        <v>4.6611763715744017</v>
      </c>
      <c r="D607" s="131"/>
      <c r="E607" s="91"/>
      <c r="F607" s="76">
        <v>800</v>
      </c>
      <c r="G607" s="76">
        <v>65.433721598187915</v>
      </c>
      <c r="H607" s="77">
        <v>2.4470786036036958</v>
      </c>
      <c r="I607" s="76">
        <v>-12.414635524144339</v>
      </c>
      <c r="J607" s="77">
        <v>5.6947040042030048</v>
      </c>
      <c r="K607" s="134">
        <v>1</v>
      </c>
      <c r="L607" s="134">
        <v>7.6171297254597231E-2</v>
      </c>
      <c r="M607" s="134">
        <v>0.2401681002437451</v>
      </c>
      <c r="N607" s="134">
        <v>3.7874784548238529</v>
      </c>
    </row>
    <row r="608" spans="1:14" s="78" customFormat="1" x14ac:dyDescent="0.25">
      <c r="A608" s="76">
        <v>605</v>
      </c>
      <c r="B608" s="76">
        <v>8.8870928287506104</v>
      </c>
      <c r="C608" s="76">
        <v>8.8870928287506104</v>
      </c>
      <c r="D608" s="131"/>
      <c r="E608" s="91"/>
      <c r="F608" s="76">
        <v>1058.4801563166779</v>
      </c>
      <c r="G608" s="76">
        <v>65.39748398565915</v>
      </c>
      <c r="H608" s="77">
        <v>17.805362203487327</v>
      </c>
      <c r="I608" s="76">
        <v>-6.6576194877169339</v>
      </c>
      <c r="J608" s="77">
        <v>-6.2312032224405733E-2</v>
      </c>
      <c r="K608" s="134">
        <v>1</v>
      </c>
      <c r="L608" s="134">
        <v>0.55423537892502017</v>
      </c>
      <c r="M608" s="134">
        <v>1.747504149750589</v>
      </c>
      <c r="N608" s="134">
        <v>6.9338272238863023</v>
      </c>
    </row>
    <row r="609" spans="1:14" s="78" customFormat="1" x14ac:dyDescent="0.25">
      <c r="A609" s="76">
        <v>606</v>
      </c>
      <c r="B609" s="76">
        <v>13.09237813949585</v>
      </c>
      <c r="C609" s="76">
        <v>13.09237813949585</v>
      </c>
      <c r="D609" s="131"/>
      <c r="E609" s="91"/>
      <c r="F609" s="76">
        <v>1559.3426024333371</v>
      </c>
      <c r="G609" s="76">
        <v>65.402620656846167</v>
      </c>
      <c r="H609" s="77">
        <v>30.532562960061448</v>
      </c>
      <c r="I609" s="76">
        <v>-5.0815985892949236</v>
      </c>
      <c r="J609" s="77">
        <v>-1.6383329306464161</v>
      </c>
      <c r="K609" s="134">
        <v>1</v>
      </c>
      <c r="L609" s="134">
        <v>0.95040058204529743</v>
      </c>
      <c r="M609" s="134">
        <v>2.9966130351888229</v>
      </c>
      <c r="N609" s="134">
        <v>13.19486783357344</v>
      </c>
    </row>
    <row r="610" spans="1:14" s="78" customFormat="1" x14ac:dyDescent="0.25">
      <c r="A610" s="76">
        <v>607</v>
      </c>
      <c r="B610" s="76">
        <v>19.275098991394039</v>
      </c>
      <c r="C610" s="76">
        <v>19.275098991394039</v>
      </c>
      <c r="D610" s="131"/>
      <c r="E610" s="91"/>
      <c r="F610" s="76">
        <v>1187.5737191709841</v>
      </c>
      <c r="G610" s="76">
        <v>65.401241294799348</v>
      </c>
      <c r="H610" s="77">
        <v>35.46397315055021</v>
      </c>
      <c r="I610" s="76">
        <v>-7.045165175969208</v>
      </c>
      <c r="J610" s="77">
        <v>0.32523365602786841</v>
      </c>
      <c r="K610" s="134">
        <v>2</v>
      </c>
      <c r="L610" s="134">
        <v>1.1039027666301711</v>
      </c>
      <c r="M610" s="134">
        <v>3.480605423184929</v>
      </c>
      <c r="N610" s="134">
        <v>17.020266528865559</v>
      </c>
    </row>
    <row r="611" spans="1:14" s="78" customFormat="1" x14ac:dyDescent="0.25">
      <c r="A611" s="76">
        <v>608</v>
      </c>
      <c r="B611" s="76">
        <v>23.60387210845947</v>
      </c>
      <c r="C611" s="76">
        <v>23.60387210845947</v>
      </c>
      <c r="D611" s="131"/>
      <c r="E611" s="91"/>
      <c r="F611" s="76">
        <v>1454.277262036107</v>
      </c>
      <c r="G611" s="76">
        <v>65.43414138605408</v>
      </c>
      <c r="H611" s="77">
        <v>47.586004726568675</v>
      </c>
      <c r="I611" s="76">
        <v>-6.7701130039609634</v>
      </c>
      <c r="J611" s="77">
        <v>5.0181484019623752E-2</v>
      </c>
      <c r="K611" s="134">
        <v>2</v>
      </c>
      <c r="L611" s="134">
        <v>1.4812306011945131</v>
      </c>
      <c r="M611" s="134">
        <v>4.6703200855663001</v>
      </c>
      <c r="N611" s="134">
        <v>23.698168689680941</v>
      </c>
    </row>
    <row r="612" spans="1:14" s="78" customFormat="1" x14ac:dyDescent="0.25">
      <c r="A612" s="76">
        <v>609</v>
      </c>
      <c r="B612" s="76">
        <v>30.87660980224609</v>
      </c>
      <c r="C612" s="76">
        <v>30.87660980224609</v>
      </c>
      <c r="D612" s="131"/>
      <c r="E612" s="91"/>
      <c r="F612" s="76">
        <v>1902.363788358042</v>
      </c>
      <c r="G612" s="76">
        <v>65.479314216685253</v>
      </c>
      <c r="H612" s="77">
        <v>69.818623719956477</v>
      </c>
      <c r="I612" s="76">
        <v>-19.33484348175983</v>
      </c>
      <c r="J612" s="77">
        <v>12.614911961818491</v>
      </c>
      <c r="K612" s="134">
        <v>2</v>
      </c>
      <c r="L612" s="134">
        <v>2.173275158978488</v>
      </c>
      <c r="M612" s="134">
        <v>6.852336576259173</v>
      </c>
      <c r="N612" s="134">
        <v>35.915071058871902</v>
      </c>
    </row>
    <row r="613" spans="1:14" s="78" customFormat="1" x14ac:dyDescent="0.25">
      <c r="A613" s="76">
        <v>610</v>
      </c>
      <c r="B613" s="76">
        <v>35.521400833129881</v>
      </c>
      <c r="C613" s="76">
        <v>35.521400833129881</v>
      </c>
      <c r="D613" s="131"/>
      <c r="E613" s="91"/>
      <c r="F613" s="76">
        <v>1369.57857049786</v>
      </c>
      <c r="G613" s="76">
        <v>65.61940076779436</v>
      </c>
      <c r="H613" s="77">
        <v>41.77659203939421</v>
      </c>
      <c r="I613" s="76">
        <v>-8.8259602564940867</v>
      </c>
      <c r="J613" s="77">
        <v>2.106028736552747</v>
      </c>
      <c r="K613" s="134">
        <v>3</v>
      </c>
      <c r="L613" s="134">
        <v>1.3003984448356081</v>
      </c>
      <c r="M613" s="134">
        <v>4.1001562965666718</v>
      </c>
      <c r="N613" s="134">
        <v>20.430688680066279</v>
      </c>
    </row>
    <row r="614" spans="1:14" s="78" customFormat="1" x14ac:dyDescent="0.25">
      <c r="A614" s="76">
        <v>611</v>
      </c>
      <c r="B614" s="76">
        <v>38.476598358154298</v>
      </c>
      <c r="C614" s="76">
        <v>38.476598358154298</v>
      </c>
      <c r="D614" s="131"/>
      <c r="E614" s="91"/>
      <c r="F614" s="76">
        <v>1483.5204507991259</v>
      </c>
      <c r="G614" s="76">
        <v>65.740962292726948</v>
      </c>
      <c r="H614" s="77">
        <v>52.267673596567235</v>
      </c>
      <c r="I614" s="76">
        <v>-21.29452292116785</v>
      </c>
      <c r="J614" s="77">
        <v>14.57459140122651</v>
      </c>
      <c r="K614" s="134">
        <v>3</v>
      </c>
      <c r="L614" s="134">
        <v>1.626958977315776</v>
      </c>
      <c r="M614" s="134">
        <v>5.1298016554766406</v>
      </c>
      <c r="N614" s="134">
        <v>26.386694825623248</v>
      </c>
    </row>
    <row r="615" spans="1:14" s="78" customFormat="1" x14ac:dyDescent="0.25">
      <c r="A615" s="76">
        <v>612</v>
      </c>
      <c r="B615" s="76">
        <v>43.022981262207033</v>
      </c>
      <c r="C615" s="76">
        <v>43.022981262207033</v>
      </c>
      <c r="D615" s="131"/>
      <c r="E615" s="91"/>
      <c r="F615" s="76">
        <v>1658.812766209757</v>
      </c>
      <c r="G615" s="76">
        <v>65.79115042741914</v>
      </c>
      <c r="H615" s="77">
        <v>64.220248314600937</v>
      </c>
      <c r="I615" s="76">
        <v>-1.177783165910852</v>
      </c>
      <c r="J615" s="77">
        <v>-5.5421483540304877</v>
      </c>
      <c r="K615" s="134">
        <v>3</v>
      </c>
      <c r="L615" s="134">
        <v>1.9990120533650551</v>
      </c>
      <c r="M615" s="134">
        <v>6.3028850042600171</v>
      </c>
      <c r="N615" s="134">
        <v>33.105710810869986</v>
      </c>
    </row>
    <row r="616" spans="1:14" s="78" customFormat="1" x14ac:dyDescent="0.25">
      <c r="A616" s="76">
        <v>613</v>
      </c>
      <c r="B616" s="76">
        <v>46.415273666381843</v>
      </c>
      <c r="C616" s="76">
        <v>46.415273666381843</v>
      </c>
      <c r="D616" s="131"/>
      <c r="E616" s="91"/>
      <c r="F616" s="76">
        <v>1319.057581449918</v>
      </c>
      <c r="G616" s="76">
        <v>65.959117139774349</v>
      </c>
      <c r="H616" s="77">
        <v>41.806321609714395</v>
      </c>
      <c r="I616" s="76">
        <v>-2.615273869960701</v>
      </c>
      <c r="J616" s="77">
        <v>-4.1046576499806386</v>
      </c>
      <c r="K616" s="134">
        <v>4</v>
      </c>
      <c r="L616" s="134">
        <v>1.3013238503108451</v>
      </c>
      <c r="M616" s="134">
        <v>4.103074100030093</v>
      </c>
      <c r="N616" s="134">
        <v>20.521503601263699</v>
      </c>
    </row>
    <row r="617" spans="1:14" s="78" customFormat="1" x14ac:dyDescent="0.25">
      <c r="A617" s="76">
        <v>614</v>
      </c>
      <c r="B617" s="76">
        <v>47.813014221191409</v>
      </c>
      <c r="C617" s="76">
        <v>47.813014221191409</v>
      </c>
      <c r="D617" s="131"/>
      <c r="E617" s="91"/>
      <c r="F617" s="76">
        <v>1358.7794257930871</v>
      </c>
      <c r="G617" s="76">
        <v>66.066339946934249</v>
      </c>
      <c r="H617" s="77">
        <v>27.950453759779386</v>
      </c>
      <c r="I617" s="76">
        <v>-1.6074350561586019</v>
      </c>
      <c r="J617" s="77">
        <v>-5.1124964637827377</v>
      </c>
      <c r="K617" s="134">
        <v>4</v>
      </c>
      <c r="L617" s="134">
        <v>0.87002612772704613</v>
      </c>
      <c r="M617" s="134">
        <v>2.743192380723376</v>
      </c>
      <c r="N617" s="134">
        <v>12.22689967559816</v>
      </c>
    </row>
    <row r="618" spans="1:14" s="78" customFormat="1" x14ac:dyDescent="0.25">
      <c r="A618" s="76">
        <v>615</v>
      </c>
      <c r="B618" s="76">
        <v>48.617021560668952</v>
      </c>
      <c r="C618" s="76">
        <v>48.617021560668952</v>
      </c>
      <c r="D618" s="131"/>
      <c r="E618" s="91"/>
      <c r="F618" s="76">
        <v>1381.628197176015</v>
      </c>
      <c r="G618" s="76">
        <v>66.133007297132821</v>
      </c>
      <c r="H618" s="77">
        <v>20.223480946271906</v>
      </c>
      <c r="I618" s="76">
        <v>-1.4566233964366431</v>
      </c>
      <c r="J618" s="77">
        <v>-5.2633081235046966</v>
      </c>
      <c r="K618" s="134">
        <v>4</v>
      </c>
      <c r="L618" s="134">
        <v>0.62950522979221646</v>
      </c>
      <c r="M618" s="134">
        <v>1.984829989534858</v>
      </c>
      <c r="N618" s="134">
        <v>7.4203919730579573</v>
      </c>
    </row>
    <row r="619" spans="1:14" s="78" customFormat="1" x14ac:dyDescent="0.25">
      <c r="A619" s="76">
        <v>616</v>
      </c>
      <c r="B619" s="76">
        <v>48.460420227050783</v>
      </c>
      <c r="C619" s="76">
        <v>48.460420227050783</v>
      </c>
      <c r="D619" s="131"/>
      <c r="E619" s="91"/>
      <c r="F619" s="76">
        <v>1377.177804879313</v>
      </c>
      <c r="G619" s="76">
        <v>66.238279813832051</v>
      </c>
      <c r="H619" s="77">
        <v>11.38572890362604</v>
      </c>
      <c r="I619" s="76">
        <v>-7.5807153438150046</v>
      </c>
      <c r="J619" s="77">
        <v>0.86078382387366492</v>
      </c>
      <c r="K619" s="134">
        <v>4</v>
      </c>
      <c r="L619" s="134">
        <v>0.35440861584960032</v>
      </c>
      <c r="M619" s="134">
        <v>1.11745036577379</v>
      </c>
      <c r="N619" s="134">
        <v>1.8983318666648381</v>
      </c>
    </row>
    <row r="620" spans="1:14" s="78" customFormat="1" x14ac:dyDescent="0.25">
      <c r="A620" s="76">
        <v>617</v>
      </c>
      <c r="B620" s="76">
        <v>48.11827201843262</v>
      </c>
      <c r="C620" s="76">
        <v>48.11827201843262</v>
      </c>
      <c r="D620" s="131"/>
      <c r="E620" s="91"/>
      <c r="F620" s="76">
        <v>1367.4544282209911</v>
      </c>
      <c r="G620" s="76">
        <v>66.320551849279482</v>
      </c>
      <c r="H620" s="77">
        <v>13.946503790946879</v>
      </c>
      <c r="I620" s="76">
        <v>-4.0028372687618434</v>
      </c>
      <c r="J620" s="77">
        <v>-2.7170942511794962</v>
      </c>
      <c r="K620" s="134">
        <v>4</v>
      </c>
      <c r="L620" s="134">
        <v>0.43411898757896422</v>
      </c>
      <c r="M620" s="134">
        <v>1.368777167836474</v>
      </c>
      <c r="N620" s="134">
        <v>3.553638597706851</v>
      </c>
    </row>
    <row r="621" spans="1:14" s="78" customFormat="1" x14ac:dyDescent="0.25">
      <c r="A621" s="76">
        <v>618</v>
      </c>
      <c r="B621" s="76">
        <v>48.030245208740233</v>
      </c>
      <c r="C621" s="76">
        <v>48.030245208740233</v>
      </c>
      <c r="D621" s="131"/>
      <c r="E621" s="91"/>
      <c r="F621" s="76">
        <v>1364.952828606818</v>
      </c>
      <c r="G621" s="76">
        <v>66.39553400176915</v>
      </c>
      <c r="H621" s="77">
        <v>13.957322269703518</v>
      </c>
      <c r="I621" s="76">
        <v>-4.0028372687618434</v>
      </c>
      <c r="J621" s="77">
        <v>-2.7170942511794962</v>
      </c>
      <c r="K621" s="134">
        <v>4</v>
      </c>
      <c r="L621" s="134">
        <v>0.43445573914877522</v>
      </c>
      <c r="M621" s="134">
        <v>1.369838945536088</v>
      </c>
      <c r="N621" s="134">
        <v>3.5705586578702802</v>
      </c>
    </row>
    <row r="622" spans="1:14" s="78" customFormat="1" x14ac:dyDescent="0.25">
      <c r="A622" s="76">
        <v>619</v>
      </c>
      <c r="B622" s="76">
        <v>47.638368225097658</v>
      </c>
      <c r="C622" s="76">
        <v>47.638368225097658</v>
      </c>
      <c r="D622" s="131"/>
      <c r="E622" s="91"/>
      <c r="F622" s="76">
        <v>1353.816229262713</v>
      </c>
      <c r="G622" s="76">
        <v>66.470516154258817</v>
      </c>
      <c r="H622" s="77">
        <v>9.5709609548536143</v>
      </c>
      <c r="I622" s="76">
        <v>-8.3819762883384517</v>
      </c>
      <c r="J622" s="77">
        <v>1.662044768397112</v>
      </c>
      <c r="K622" s="134">
        <v>4</v>
      </c>
      <c r="L622" s="134">
        <v>0.29791953181670872</v>
      </c>
      <c r="M622" s="134">
        <v>0.93934028381808243</v>
      </c>
      <c r="N622" s="134">
        <v>0.843247191601878</v>
      </c>
    </row>
    <row r="623" spans="1:14" s="78" customFormat="1" x14ac:dyDescent="0.25">
      <c r="A623" s="76">
        <v>620</v>
      </c>
      <c r="B623" s="76">
        <v>46.910640716552727</v>
      </c>
      <c r="C623" s="76">
        <v>46.910640716552727</v>
      </c>
      <c r="D623" s="131"/>
      <c r="E623" s="91"/>
      <c r="F623" s="76">
        <v>1333.13522468057</v>
      </c>
      <c r="G623" s="76">
        <v>66.552788189706249</v>
      </c>
      <c r="H623" s="77">
        <v>8.5528843064734392</v>
      </c>
      <c r="I623" s="76">
        <v>-84.130779048503427</v>
      </c>
      <c r="J623" s="77">
        <v>63.801335754411902</v>
      </c>
      <c r="K623" s="134">
        <v>4</v>
      </c>
      <c r="L623" s="134">
        <v>0.26622941001288569</v>
      </c>
      <c r="M623" s="134">
        <v>0.83942132977062855</v>
      </c>
      <c r="N623" s="134">
        <v>0.28148944897623418</v>
      </c>
    </row>
    <row r="624" spans="1:14" s="78" customFormat="1" x14ac:dyDescent="0.25">
      <c r="A624" s="76">
        <v>621</v>
      </c>
      <c r="B624" s="76">
        <v>45.980830764770509</v>
      </c>
      <c r="C624" s="76">
        <v>45.980830764770509</v>
      </c>
      <c r="D624" s="131"/>
      <c r="E624" s="91"/>
      <c r="F624" s="76">
        <v>1306.711317864434</v>
      </c>
      <c r="G624" s="76">
        <v>66.628193026545475</v>
      </c>
      <c r="H624" s="77">
        <v>6.6060717649522598</v>
      </c>
      <c r="I624" s="76">
        <v>-23.330777612227251</v>
      </c>
      <c r="J624" s="77">
        <v>16.610846092285911</v>
      </c>
      <c r="K624" s="134">
        <v>4</v>
      </c>
      <c r="L624" s="134">
        <v>0.20563011558041169</v>
      </c>
      <c r="M624" s="134">
        <v>0.64835175442503812</v>
      </c>
      <c r="N624" s="134">
        <v>-0.84759717394057565</v>
      </c>
    </row>
    <row r="625" spans="1:14" s="78" customFormat="1" x14ac:dyDescent="0.25">
      <c r="A625" s="76">
        <v>622</v>
      </c>
      <c r="B625" s="76">
        <v>45.162375640869143</v>
      </c>
      <c r="C625" s="76">
        <v>45.162375640869143</v>
      </c>
      <c r="D625" s="131"/>
      <c r="E625" s="91"/>
      <c r="F625" s="76">
        <v>1283.4519605240389</v>
      </c>
      <c r="G625" s="76">
        <v>66.701279180292715</v>
      </c>
      <c r="H625" s="77">
        <v>6.2355040237377981</v>
      </c>
      <c r="I625" s="76">
        <v>-39.375338808966838</v>
      </c>
      <c r="J625" s="77">
        <v>32.655407289025497</v>
      </c>
      <c r="K625" s="134">
        <v>4</v>
      </c>
      <c r="L625" s="134">
        <v>0.19409528971603471</v>
      </c>
      <c r="M625" s="134">
        <v>0.61198244847465755</v>
      </c>
      <c r="N625" s="134">
        <v>-0.9864800390195172</v>
      </c>
    </row>
    <row r="626" spans="1:14" s="78" customFormat="1" x14ac:dyDescent="0.25">
      <c r="A626" s="76">
        <v>623</v>
      </c>
      <c r="B626" s="76">
        <v>44.196532058715817</v>
      </c>
      <c r="C626" s="76">
        <v>44.196532058715817</v>
      </c>
      <c r="D626" s="131"/>
      <c r="E626" s="91"/>
      <c r="F626" s="76">
        <v>1256.004028003136</v>
      </c>
      <c r="G626" s="76">
        <v>66.781230313537066</v>
      </c>
      <c r="H626" s="77">
        <v>6.5165007228830323</v>
      </c>
      <c r="I626" s="76">
        <v>-11.99538160548483</v>
      </c>
      <c r="J626" s="77">
        <v>5.2754500855434916</v>
      </c>
      <c r="K626" s="134">
        <v>4</v>
      </c>
      <c r="L626" s="134">
        <v>0.20284199816529819</v>
      </c>
      <c r="M626" s="134">
        <v>0.63956082021518523</v>
      </c>
      <c r="N626" s="134">
        <v>-0.69477899309439384</v>
      </c>
    </row>
    <row r="627" spans="1:14" s="78" customFormat="1" x14ac:dyDescent="0.25">
      <c r="A627" s="76">
        <v>624</v>
      </c>
      <c r="B627" s="76">
        <v>43.72876052856445</v>
      </c>
      <c r="C627" s="76">
        <v>43.72876052856445</v>
      </c>
      <c r="D627" s="131"/>
      <c r="E627" s="91"/>
      <c r="F627" s="76">
        <v>1242.7106111062001</v>
      </c>
      <c r="G627" s="76">
        <v>66.861183665892511</v>
      </c>
      <c r="H627" s="77">
        <v>11.570708891691684</v>
      </c>
      <c r="I627" s="76">
        <v>0</v>
      </c>
      <c r="J627" s="77">
        <v>-6.7199315199413396</v>
      </c>
      <c r="K627" s="134">
        <v>4</v>
      </c>
      <c r="L627" s="134">
        <v>0.36016656969560679</v>
      </c>
      <c r="M627" s="134">
        <v>1.1356051942502481</v>
      </c>
      <c r="N627" s="134">
        <v>2.5371742833484099</v>
      </c>
    </row>
    <row r="628" spans="1:14" s="78" customFormat="1" x14ac:dyDescent="0.25">
      <c r="A628" s="76">
        <v>625</v>
      </c>
      <c r="B628" s="76">
        <v>43.660957717895513</v>
      </c>
      <c r="C628" s="76">
        <v>43.660957717895513</v>
      </c>
      <c r="D628" s="131"/>
      <c r="E628" s="91"/>
      <c r="F628" s="76">
        <v>1240.783749442099</v>
      </c>
      <c r="G628" s="76">
        <v>66.955668028841657</v>
      </c>
      <c r="H628" s="77">
        <v>14.840047496389344</v>
      </c>
      <c r="I628" s="76">
        <v>0</v>
      </c>
      <c r="J628" s="77">
        <v>-6.7199315199413396</v>
      </c>
      <c r="K628" s="134">
        <v>4</v>
      </c>
      <c r="L628" s="134">
        <v>0.46193271742687358</v>
      </c>
      <c r="M628" s="134">
        <v>1.456473858046933</v>
      </c>
      <c r="N628" s="134">
        <v>4.5759185620661738</v>
      </c>
    </row>
    <row r="629" spans="1:14" s="78" customFormat="1" x14ac:dyDescent="0.25">
      <c r="A629" s="76">
        <v>626</v>
      </c>
      <c r="B629" s="76">
        <v>43.934258651733401</v>
      </c>
      <c r="C629" s="76">
        <v>43.934258651733401</v>
      </c>
      <c r="D629" s="131"/>
      <c r="E629" s="91"/>
      <c r="F629" s="76">
        <v>1248.5505822176069</v>
      </c>
      <c r="G629" s="76">
        <v>67.05167035301875</v>
      </c>
      <c r="H629" s="77">
        <v>19.930399096648451</v>
      </c>
      <c r="I629" s="76">
        <v>-1.649370541544902</v>
      </c>
      <c r="J629" s="77">
        <v>-5.070560978396438</v>
      </c>
      <c r="K629" s="134">
        <v>4</v>
      </c>
      <c r="L629" s="134">
        <v>0.62038234152262062</v>
      </c>
      <c r="M629" s="134">
        <v>1.956065522820823</v>
      </c>
      <c r="N629" s="134">
        <v>7.6777539979832401</v>
      </c>
    </row>
    <row r="630" spans="1:14" s="78" customFormat="1" x14ac:dyDescent="0.25">
      <c r="A630" s="76">
        <v>627</v>
      </c>
      <c r="B630" s="76">
        <v>44.692511749267581</v>
      </c>
      <c r="C630" s="76">
        <v>44.692511749267581</v>
      </c>
      <c r="D630" s="131"/>
      <c r="E630" s="91"/>
      <c r="F630" s="76">
        <v>1270.0990816221199</v>
      </c>
      <c r="G630" s="76">
        <v>67.141917295067358</v>
      </c>
      <c r="H630" s="77">
        <v>24.738018184974685</v>
      </c>
      <c r="I630" s="76">
        <v>-8.9506935709600721E-2</v>
      </c>
      <c r="J630" s="77">
        <v>-6.6304245842317391</v>
      </c>
      <c r="K630" s="134">
        <v>4</v>
      </c>
      <c r="L630" s="134">
        <v>0.77003122575726846</v>
      </c>
      <c r="M630" s="134">
        <v>2.427908454812667</v>
      </c>
      <c r="N630" s="134">
        <v>10.533533618593941</v>
      </c>
    </row>
    <row r="631" spans="1:14" s="78" customFormat="1" x14ac:dyDescent="0.25">
      <c r="A631" s="76">
        <v>628</v>
      </c>
      <c r="B631" s="76">
        <v>45.55546760559082</v>
      </c>
      <c r="C631" s="76">
        <v>45.55546760559082</v>
      </c>
      <c r="D631" s="131"/>
      <c r="E631" s="91"/>
      <c r="F631" s="76">
        <v>1294.62308794214</v>
      </c>
      <c r="G631" s="76">
        <v>67.23958152528526</v>
      </c>
      <c r="H631" s="77">
        <v>22.42609293186128</v>
      </c>
      <c r="I631" s="76">
        <v>-8.9506935709600721E-2</v>
      </c>
      <c r="J631" s="77">
        <v>-6.6304245842317391</v>
      </c>
      <c r="K631" s="134">
        <v>4</v>
      </c>
      <c r="L631" s="134">
        <v>0.6980669065784838</v>
      </c>
      <c r="M631" s="134">
        <v>2.20100495644196</v>
      </c>
      <c r="N631" s="134">
        <v>9.061952262162972</v>
      </c>
    </row>
    <row r="632" spans="1:14" s="78" customFormat="1" x14ac:dyDescent="0.25">
      <c r="A632" s="76">
        <v>629</v>
      </c>
      <c r="B632" s="76">
        <v>45.929171371459958</v>
      </c>
      <c r="C632" s="76">
        <v>45.929171371459958</v>
      </c>
      <c r="D632" s="131"/>
      <c r="E632" s="91"/>
      <c r="F632" s="76">
        <v>1305.243229689642</v>
      </c>
      <c r="G632" s="76">
        <v>67.341852468553213</v>
      </c>
      <c r="H632" s="77">
        <v>16.170089630034461</v>
      </c>
      <c r="I632" s="76">
        <v>0</v>
      </c>
      <c r="J632" s="77">
        <v>-6.7199315199413396</v>
      </c>
      <c r="K632" s="134">
        <v>4</v>
      </c>
      <c r="L632" s="134">
        <v>0.50333352677309773</v>
      </c>
      <c r="M632" s="134">
        <v>1.587010609915577</v>
      </c>
      <c r="N632" s="134">
        <v>5.1788574087611554</v>
      </c>
    </row>
    <row r="633" spans="1:14" s="78" customFormat="1" x14ac:dyDescent="0.25">
      <c r="A633" s="76">
        <v>630</v>
      </c>
      <c r="B633" s="76">
        <v>45.871995544433602</v>
      </c>
      <c r="C633" s="76">
        <v>45.871995544433602</v>
      </c>
      <c r="D633" s="131"/>
      <c r="E633" s="91"/>
      <c r="F633" s="76">
        <v>1303.618372133983</v>
      </c>
      <c r="G633" s="76">
        <v>67.437854792730306</v>
      </c>
      <c r="H633" s="77">
        <v>13.085852469075141</v>
      </c>
      <c r="I633" s="76">
        <v>0</v>
      </c>
      <c r="J633" s="77">
        <v>-6.7199315199413396</v>
      </c>
      <c r="K633" s="134">
        <v>4</v>
      </c>
      <c r="L633" s="134">
        <v>0.40732911349224238</v>
      </c>
      <c r="M633" s="134">
        <v>1.28430869484104</v>
      </c>
      <c r="N633" s="134">
        <v>3.2624808981829299</v>
      </c>
    </row>
    <row r="634" spans="1:14" s="78" customFormat="1" x14ac:dyDescent="0.25">
      <c r="A634" s="76">
        <v>631</v>
      </c>
      <c r="B634" s="76">
        <v>45.759190368652341</v>
      </c>
      <c r="C634" s="76">
        <v>45.759190368652341</v>
      </c>
      <c r="D634" s="131"/>
      <c r="E634" s="91"/>
      <c r="F634" s="76">
        <v>1300.4126057862379</v>
      </c>
      <c r="G634" s="76">
        <v>67.51439941490419</v>
      </c>
      <c r="H634" s="77">
        <v>15.055243073775577</v>
      </c>
      <c r="I634" s="76">
        <v>0</v>
      </c>
      <c r="J634" s="77">
        <v>-6.7199315199413396</v>
      </c>
      <c r="K634" s="134">
        <v>4</v>
      </c>
      <c r="L634" s="134">
        <v>0.46863120527635338</v>
      </c>
      <c r="M634" s="134">
        <v>1.4775941902363421</v>
      </c>
      <c r="N634" s="134">
        <v>4.5040706563918853</v>
      </c>
    </row>
    <row r="635" spans="1:14" s="78" customFormat="1" x14ac:dyDescent="0.25">
      <c r="A635" s="76">
        <v>632</v>
      </c>
      <c r="B635" s="76">
        <v>45.96952934265137</v>
      </c>
      <c r="C635" s="76">
        <v>45.96952934265137</v>
      </c>
      <c r="D635" s="131"/>
      <c r="E635" s="91"/>
      <c r="F635" s="76">
        <v>1306.3901471516519</v>
      </c>
      <c r="G635" s="76">
        <v>67.587449968240975</v>
      </c>
      <c r="H635" s="77">
        <v>19.26362626918074</v>
      </c>
      <c r="I635" s="76">
        <v>0</v>
      </c>
      <c r="J635" s="77">
        <v>-6.7199315199413396</v>
      </c>
      <c r="K635" s="134">
        <v>4</v>
      </c>
      <c r="L635" s="134">
        <v>0.59962740902166345</v>
      </c>
      <c r="M635" s="134">
        <v>1.8906252206453049</v>
      </c>
      <c r="N635" s="134">
        <v>7.08980251498319</v>
      </c>
    </row>
    <row r="636" spans="1:14" s="78" customFormat="1" x14ac:dyDescent="0.25">
      <c r="A636" s="76">
        <v>633</v>
      </c>
      <c r="B636" s="76">
        <v>46.501511001586913</v>
      </c>
      <c r="C636" s="76">
        <v>46.501511001586913</v>
      </c>
      <c r="D636" s="131"/>
      <c r="E636" s="91"/>
      <c r="F636" s="76">
        <v>1321.50832668572</v>
      </c>
      <c r="G636" s="76">
        <v>67.680337924051173</v>
      </c>
      <c r="H636" s="77">
        <v>23.265521571561575</v>
      </c>
      <c r="I636" s="76">
        <v>-8.9506935709600721E-2</v>
      </c>
      <c r="J636" s="77">
        <v>-6.6304245842317391</v>
      </c>
      <c r="K636" s="134">
        <v>4</v>
      </c>
      <c r="L636" s="134">
        <v>0.72419617285725046</v>
      </c>
      <c r="M636" s="134">
        <v>2.283390533018911</v>
      </c>
      <c r="N636" s="134">
        <v>9.4968059705984285</v>
      </c>
    </row>
    <row r="637" spans="1:14" s="78" customFormat="1" x14ac:dyDescent="0.25">
      <c r="A637" s="76">
        <v>634</v>
      </c>
      <c r="B637" s="76">
        <v>47.444276809692383</v>
      </c>
      <c r="C637" s="76">
        <v>47.444276809692383</v>
      </c>
      <c r="D637" s="131"/>
      <c r="E637" s="91"/>
      <c r="F637" s="76">
        <v>1348.300420935806</v>
      </c>
      <c r="G637" s="76">
        <v>67.782608867319126</v>
      </c>
      <c r="H637" s="77">
        <v>30.660803562525825</v>
      </c>
      <c r="I637" s="76">
        <v>-0.76338455374432168</v>
      </c>
      <c r="J637" s="77">
        <v>-5.9565469661970178</v>
      </c>
      <c r="K637" s="134">
        <v>4</v>
      </c>
      <c r="L637" s="134">
        <v>0.95439238395800963</v>
      </c>
      <c r="M637" s="134">
        <v>3.0091991866196039</v>
      </c>
      <c r="N637" s="134">
        <v>13.90207549908687</v>
      </c>
    </row>
    <row r="638" spans="1:14" s="78" customFormat="1" x14ac:dyDescent="0.25">
      <c r="A638" s="76">
        <v>635</v>
      </c>
      <c r="B638" s="76">
        <v>48.978480148315427</v>
      </c>
      <c r="C638" s="76">
        <v>48.978480148315427</v>
      </c>
      <c r="D638" s="131"/>
      <c r="E638" s="91"/>
      <c r="F638" s="76">
        <v>1391.900347973665</v>
      </c>
      <c r="G638" s="76">
        <v>67.880384643323012</v>
      </c>
      <c r="H638" s="77">
        <v>37.240292890941461</v>
      </c>
      <c r="I638" s="76">
        <v>-0.60493631795120173</v>
      </c>
      <c r="J638" s="77">
        <v>-6.1149952019901379</v>
      </c>
      <c r="K638" s="134">
        <v>4</v>
      </c>
      <c r="L638" s="134">
        <v>1.159195056287436</v>
      </c>
      <c r="M638" s="134">
        <v>3.654942012474284</v>
      </c>
      <c r="N638" s="134">
        <v>17.733964305062539</v>
      </c>
    </row>
    <row r="639" spans="1:14" s="78" customFormat="1" x14ac:dyDescent="0.25">
      <c r="A639" s="76">
        <v>636</v>
      </c>
      <c r="B639" s="76">
        <v>50.79364013671875</v>
      </c>
      <c r="C639" s="76">
        <v>50.79364013671875</v>
      </c>
      <c r="D639" s="131"/>
      <c r="E639" s="91"/>
      <c r="F639" s="76">
        <v>1443.484672596147</v>
      </c>
      <c r="G639" s="76">
        <v>68.023373227967625</v>
      </c>
      <c r="H639" s="77">
        <v>43.117752159272548</v>
      </c>
      <c r="I639" s="76">
        <v>-2.615273869960701</v>
      </c>
      <c r="J639" s="77">
        <v>-4.1046576499806386</v>
      </c>
      <c r="K639" s="134">
        <v>4</v>
      </c>
      <c r="L639" s="134">
        <v>1.342145328653243</v>
      </c>
      <c r="M639" s="134">
        <v>4.231784221243676</v>
      </c>
      <c r="N639" s="134">
        <v>21.114540103083979</v>
      </c>
    </row>
    <row r="640" spans="1:14" s="78" customFormat="1" x14ac:dyDescent="0.25">
      <c r="A640" s="76">
        <v>637</v>
      </c>
      <c r="B640" s="76">
        <v>52.592008209228517</v>
      </c>
      <c r="C640" s="76">
        <v>52.592008209228517</v>
      </c>
      <c r="D640" s="131"/>
      <c r="E640" s="91"/>
      <c r="F640" s="76">
        <v>1494.591794302069</v>
      </c>
      <c r="G640" s="76">
        <v>68.131928808408574</v>
      </c>
      <c r="H640" s="77">
        <v>32.112616897647946</v>
      </c>
      <c r="I640" s="76">
        <v>-0.90852969124446992</v>
      </c>
      <c r="J640" s="77">
        <v>-5.8114018286968694</v>
      </c>
      <c r="K640" s="134">
        <v>4</v>
      </c>
      <c r="L640" s="134">
        <v>0.99958361931306516</v>
      </c>
      <c r="M640" s="134">
        <v>3.151687151694095</v>
      </c>
      <c r="N640" s="134">
        <v>14.39016933105154</v>
      </c>
    </row>
    <row r="641" spans="1:14" s="78" customFormat="1" x14ac:dyDescent="0.25">
      <c r="A641" s="76">
        <v>638</v>
      </c>
      <c r="B641" s="76">
        <v>52.9194953918457</v>
      </c>
      <c r="C641" s="76">
        <v>52.9194953918457</v>
      </c>
      <c r="D641" s="131"/>
      <c r="E641" s="91"/>
      <c r="F641" s="76">
        <v>1503.8985249736099</v>
      </c>
      <c r="G641" s="76">
        <v>68.181200072956628</v>
      </c>
      <c r="H641" s="77">
        <v>18.499043166323045</v>
      </c>
      <c r="I641" s="76">
        <v>-0.3458756338267861</v>
      </c>
      <c r="J641" s="77">
        <v>-6.3740558861145544</v>
      </c>
      <c r="K641" s="134">
        <v>4</v>
      </c>
      <c r="L641" s="134">
        <v>0.57582789284843972</v>
      </c>
      <c r="M641" s="134">
        <v>1.81558534615113</v>
      </c>
      <c r="N641" s="134">
        <v>5.9114989967691374</v>
      </c>
    </row>
    <row r="642" spans="1:14" s="78" customFormat="1" x14ac:dyDescent="0.25">
      <c r="A642" s="76">
        <v>639</v>
      </c>
      <c r="B642" s="76">
        <v>53.075200271606448</v>
      </c>
      <c r="C642" s="76">
        <v>53.075200271606448</v>
      </c>
      <c r="D642" s="131"/>
      <c r="E642" s="91"/>
      <c r="F642" s="76">
        <v>1508.3234412973491</v>
      </c>
      <c r="G642" s="76">
        <v>68.231130760516152</v>
      </c>
      <c r="H642" s="77">
        <v>21.406477535173373</v>
      </c>
      <c r="I642" s="76">
        <v>-4.0066767859026964</v>
      </c>
      <c r="J642" s="77">
        <v>-2.7132547340386428</v>
      </c>
      <c r="K642" s="134">
        <v>4</v>
      </c>
      <c r="L642" s="134">
        <v>0.66632888747598973</v>
      </c>
      <c r="M642" s="134">
        <v>2.100934982211796</v>
      </c>
      <c r="N642" s="134">
        <v>7.7231226951462384</v>
      </c>
    </row>
    <row r="643" spans="1:14" s="78" customFormat="1" x14ac:dyDescent="0.25">
      <c r="A643" s="76">
        <v>640</v>
      </c>
      <c r="B643" s="76">
        <v>53.237634277343751</v>
      </c>
      <c r="C643" s="76">
        <v>53.237634277343751</v>
      </c>
      <c r="D643" s="131"/>
      <c r="E643" s="91"/>
      <c r="F643" s="76">
        <v>1512.9395900309121</v>
      </c>
      <c r="G643" s="76">
        <v>68.275368744787855</v>
      </c>
      <c r="H643" s="77">
        <v>17.755330465385015</v>
      </c>
      <c r="I643" s="76">
        <v>-0.3458756338267861</v>
      </c>
      <c r="J643" s="77">
        <v>-6.3740558861145544</v>
      </c>
      <c r="K643" s="134">
        <v>4</v>
      </c>
      <c r="L643" s="134">
        <v>0.55267801890007329</v>
      </c>
      <c r="M643" s="134">
        <v>1.7425937935919309</v>
      </c>
      <c r="N643" s="134">
        <v>5.407240401137372</v>
      </c>
    </row>
    <row r="644" spans="1:14" s="78" customFormat="1" x14ac:dyDescent="0.25">
      <c r="A644" s="76">
        <v>641</v>
      </c>
      <c r="B644" s="76">
        <v>52.984689331054689</v>
      </c>
      <c r="C644" s="76">
        <v>52.984689331054689</v>
      </c>
      <c r="D644" s="131"/>
      <c r="E644" s="91"/>
      <c r="F644" s="76">
        <v>1505.7512461359649</v>
      </c>
      <c r="G644" s="76">
        <v>68.299942998916265</v>
      </c>
      <c r="H644" s="77">
        <v>13.44353817321913</v>
      </c>
      <c r="I644" s="76">
        <v>-0.6937266912343123</v>
      </c>
      <c r="J644" s="77">
        <v>-6.0262048287070273</v>
      </c>
      <c r="K644" s="134">
        <v>4</v>
      </c>
      <c r="L644" s="134">
        <v>0.41846295449512178</v>
      </c>
      <c r="M644" s="134">
        <v>1.319413695523119</v>
      </c>
      <c r="N644" s="134">
        <v>2.6977012859009522</v>
      </c>
    </row>
    <row r="645" spans="1:14" s="78" customFormat="1" x14ac:dyDescent="0.25">
      <c r="A645" s="76">
        <v>642</v>
      </c>
      <c r="B645" s="76">
        <v>52.693441772460943</v>
      </c>
      <c r="C645" s="76">
        <v>52.693441772460943</v>
      </c>
      <c r="D645" s="131"/>
      <c r="E645" s="91"/>
      <c r="F645" s="76">
        <v>1497.4743952225531</v>
      </c>
      <c r="G645" s="76">
        <v>68.325166357989943</v>
      </c>
      <c r="H645" s="77">
        <v>16.127184103343744</v>
      </c>
      <c r="I645" s="76">
        <v>0</v>
      </c>
      <c r="J645" s="77">
        <v>-6.7199315199413396</v>
      </c>
      <c r="K645" s="134">
        <v>4</v>
      </c>
      <c r="L645" s="134">
        <v>0.50199798748040358</v>
      </c>
      <c r="M645" s="134">
        <v>1.582799654525713</v>
      </c>
      <c r="N645" s="134">
        <v>4.4384624867146742</v>
      </c>
    </row>
    <row r="646" spans="1:14" s="78" customFormat="1" x14ac:dyDescent="0.25">
      <c r="A646" s="76">
        <v>643</v>
      </c>
      <c r="B646" s="76">
        <v>52.9057014465332</v>
      </c>
      <c r="C646" s="76">
        <v>52.9057014465332</v>
      </c>
      <c r="D646" s="131"/>
      <c r="E646" s="91"/>
      <c r="F646" s="76">
        <v>1503.506520215147</v>
      </c>
      <c r="G646" s="76">
        <v>68.368750206502099</v>
      </c>
      <c r="H646" s="77">
        <v>27.317789156938588</v>
      </c>
      <c r="I646" s="76">
        <v>-4.529216408580762</v>
      </c>
      <c r="J646" s="77">
        <v>-2.1907151113605781</v>
      </c>
      <c r="K646" s="134">
        <v>4</v>
      </c>
      <c r="L646" s="134">
        <v>0.85033289700920989</v>
      </c>
      <c r="M646" s="134">
        <v>2.6810996242700389</v>
      </c>
      <c r="N646" s="134">
        <v>11.41997408628416</v>
      </c>
    </row>
    <row r="647" spans="1:14" s="78" customFormat="1" x14ac:dyDescent="0.25">
      <c r="A647" s="76">
        <v>644</v>
      </c>
      <c r="B647" s="76">
        <v>53.932971954345703</v>
      </c>
      <c r="C647" s="76">
        <v>53.932971954345703</v>
      </c>
      <c r="D647" s="131"/>
      <c r="E647" s="91"/>
      <c r="F647" s="76">
        <v>1532.700120607758</v>
      </c>
      <c r="G647" s="76">
        <v>68.443915427939018</v>
      </c>
      <c r="H647" s="77">
        <v>33.116709192044986</v>
      </c>
      <c r="I647" s="76">
        <v>-4.529216408580762</v>
      </c>
      <c r="J647" s="77">
        <v>-2.1907151113605781</v>
      </c>
      <c r="K647" s="134">
        <v>4</v>
      </c>
      <c r="L647" s="134">
        <v>1.0308384439496481</v>
      </c>
      <c r="M647" s="134">
        <v>3.250233613773239</v>
      </c>
      <c r="N647" s="134">
        <v>14.89334090325409</v>
      </c>
    </row>
    <row r="648" spans="1:14" s="78" customFormat="1" x14ac:dyDescent="0.25">
      <c r="A648" s="76">
        <v>645</v>
      </c>
      <c r="B648" s="76">
        <v>54.795644760131843</v>
      </c>
      <c r="C648" s="76">
        <v>54.795644760131843</v>
      </c>
      <c r="D648" s="131"/>
      <c r="E648" s="91"/>
      <c r="F648" s="76">
        <v>1557.216083024824</v>
      </c>
      <c r="G648" s="76">
        <v>68.478747911035384</v>
      </c>
      <c r="H648" s="77">
        <v>28.17347520112612</v>
      </c>
      <c r="I648" s="76">
        <v>-4.529216408580762</v>
      </c>
      <c r="J648" s="77">
        <v>-2.1907151113605781</v>
      </c>
      <c r="K648" s="134">
        <v>4</v>
      </c>
      <c r="L648" s="134">
        <v>0.87696821470290109</v>
      </c>
      <c r="M648" s="134">
        <v>2.7650807809582472</v>
      </c>
      <c r="N648" s="134">
        <v>11.76968928100637</v>
      </c>
    </row>
    <row r="649" spans="1:14" s="78" customFormat="1" x14ac:dyDescent="0.25">
      <c r="A649" s="76">
        <v>646</v>
      </c>
      <c r="B649" s="76">
        <v>55.340510177612302</v>
      </c>
      <c r="C649" s="76">
        <v>55.340510177612302</v>
      </c>
      <c r="D649" s="131"/>
      <c r="E649" s="91"/>
      <c r="F649" s="76">
        <v>1572.7004010741659</v>
      </c>
      <c r="G649" s="76">
        <v>68.561269789979193</v>
      </c>
      <c r="H649" s="77">
        <v>25.867282489294645</v>
      </c>
      <c r="I649" s="76">
        <v>-6.0213217686160849</v>
      </c>
      <c r="J649" s="77">
        <v>-0.69860975132525471</v>
      </c>
      <c r="K649" s="134">
        <v>4</v>
      </c>
      <c r="L649" s="134">
        <v>0.80518233487026869</v>
      </c>
      <c r="M649" s="134">
        <v>2.5387399018459571</v>
      </c>
      <c r="N649" s="134">
        <v>10.28023338135722</v>
      </c>
    </row>
    <row r="650" spans="1:14" s="78" customFormat="1" x14ac:dyDescent="0.25">
      <c r="A650" s="76">
        <v>647</v>
      </c>
      <c r="B650" s="76">
        <v>55.752508544921866</v>
      </c>
      <c r="C650" s="76">
        <v>55.752508544921866</v>
      </c>
      <c r="D650" s="131"/>
      <c r="E650" s="91"/>
      <c r="F650" s="76">
        <v>1285.394959308014</v>
      </c>
      <c r="G650" s="76">
        <v>68.671012655208273</v>
      </c>
      <c r="H650" s="77">
        <v>22.057456129822153</v>
      </c>
      <c r="I650" s="76">
        <v>-6.0674998974036889</v>
      </c>
      <c r="J650" s="77">
        <v>-0.65243162253765075</v>
      </c>
      <c r="K650" s="134">
        <v>5</v>
      </c>
      <c r="L650" s="134">
        <v>0.68659218591125426</v>
      </c>
      <c r="M650" s="134">
        <v>2.1648251621781851</v>
      </c>
      <c r="N650" s="134">
        <v>8.8748205040243739</v>
      </c>
    </row>
    <row r="651" spans="1:14" s="78" customFormat="1" x14ac:dyDescent="0.25">
      <c r="A651" s="76">
        <v>648</v>
      </c>
      <c r="B651" s="76">
        <v>56.03053436279297</v>
      </c>
      <c r="C651" s="76">
        <v>56.03053436279297</v>
      </c>
      <c r="D651" s="131"/>
      <c r="E651" s="91"/>
      <c r="F651" s="76">
        <v>1291.804948637212</v>
      </c>
      <c r="G651" s="76">
        <v>68.785990490034848</v>
      </c>
      <c r="H651" s="77">
        <v>21.63945617112072</v>
      </c>
      <c r="I651" s="76">
        <v>-6.0674998974036889</v>
      </c>
      <c r="J651" s="77">
        <v>-0.65243162253765075</v>
      </c>
      <c r="K651" s="134">
        <v>5</v>
      </c>
      <c r="L651" s="134">
        <v>0.67358091644906071</v>
      </c>
      <c r="M651" s="134">
        <v>2.1238006295638878</v>
      </c>
      <c r="N651" s="134">
        <v>8.6013553871155786</v>
      </c>
    </row>
    <row r="652" spans="1:14" s="78" customFormat="1" x14ac:dyDescent="0.25">
      <c r="A652" s="76">
        <v>649</v>
      </c>
      <c r="B652" s="76">
        <v>56.381514739990237</v>
      </c>
      <c r="C652" s="76">
        <v>56.381514739990237</v>
      </c>
      <c r="D652" s="131"/>
      <c r="E652" s="91"/>
      <c r="F652" s="76">
        <v>1299.896932647257</v>
      </c>
      <c r="G652" s="76">
        <v>68.900968324861424</v>
      </c>
      <c r="H652" s="77">
        <v>23.250097903040366</v>
      </c>
      <c r="I652" s="76">
        <v>-6.0674998974036889</v>
      </c>
      <c r="J652" s="77">
        <v>-0.65243162253765075</v>
      </c>
      <c r="K652" s="134">
        <v>5</v>
      </c>
      <c r="L652" s="134">
        <v>0.72371607351023504</v>
      </c>
      <c r="M652" s="134">
        <v>2.2818767797777708</v>
      </c>
      <c r="N652" s="134">
        <v>9.5600809449879574</v>
      </c>
    </row>
    <row r="653" spans="1:14" s="78" customFormat="1" x14ac:dyDescent="0.25">
      <c r="A653" s="76">
        <v>650</v>
      </c>
      <c r="B653" s="76">
        <v>56.789994049072263</v>
      </c>
      <c r="C653" s="76">
        <v>56.789994049072263</v>
      </c>
      <c r="D653" s="131"/>
      <c r="E653" s="91"/>
      <c r="F653" s="76">
        <v>1309.3145760606039</v>
      </c>
      <c r="G653" s="76">
        <v>69.015946159687999</v>
      </c>
      <c r="H653" s="77">
        <v>23.841283939275606</v>
      </c>
      <c r="I653" s="76">
        <v>-6.0674998974036889</v>
      </c>
      <c r="J653" s="77">
        <v>-0.65243162253765075</v>
      </c>
      <c r="K653" s="134">
        <v>5</v>
      </c>
      <c r="L653" s="134">
        <v>0.74211818255263606</v>
      </c>
      <c r="M653" s="134">
        <v>2.3398986295884621</v>
      </c>
      <c r="N653" s="134">
        <v>9.8932606100534173</v>
      </c>
    </row>
    <row r="654" spans="1:14" s="78" customFormat="1" x14ac:dyDescent="0.25">
      <c r="A654" s="76">
        <v>651</v>
      </c>
      <c r="B654" s="76">
        <v>56.982097625732422</v>
      </c>
      <c r="C654" s="76">
        <v>56.982097625732422</v>
      </c>
      <c r="D654" s="131"/>
      <c r="E654" s="91"/>
      <c r="F654" s="76">
        <v>1313.743595947755</v>
      </c>
      <c r="G654" s="76">
        <v>69.130923994514575</v>
      </c>
      <c r="H654" s="77">
        <v>14.134603136845364</v>
      </c>
      <c r="I654" s="76">
        <v>-2.8245296426591899</v>
      </c>
      <c r="J654" s="77">
        <v>-3.8954018772821488</v>
      </c>
      <c r="K654" s="134">
        <v>5</v>
      </c>
      <c r="L654" s="134">
        <v>0.43997403905492788</v>
      </c>
      <c r="M654" s="134">
        <v>1.3872381451401881</v>
      </c>
      <c r="N654" s="134">
        <v>3.8931733619923659</v>
      </c>
    </row>
    <row r="655" spans="1:14" s="78" customFormat="1" x14ac:dyDescent="0.25">
      <c r="A655" s="76">
        <v>652</v>
      </c>
      <c r="B655" s="76">
        <v>56.25060691833496</v>
      </c>
      <c r="C655" s="76">
        <v>56.25060691833496</v>
      </c>
      <c r="D655" s="131"/>
      <c r="E655" s="91"/>
      <c r="F655" s="76">
        <v>1296.8788038046041</v>
      </c>
      <c r="G655" s="76">
        <v>69.221141133268645</v>
      </c>
      <c r="H655" s="77">
        <v>6.7760960616395662</v>
      </c>
      <c r="I655" s="76">
        <v>-55.13585373972434</v>
      </c>
      <c r="J655" s="77">
        <v>48.415922219782999</v>
      </c>
      <c r="K655" s="134">
        <v>5</v>
      </c>
      <c r="L655" s="134">
        <v>0.2109225370107656</v>
      </c>
      <c r="M655" s="134">
        <v>0.66503875919494404</v>
      </c>
      <c r="N655" s="134">
        <v>-0.68024861842235218</v>
      </c>
    </row>
    <row r="656" spans="1:14" s="78" customFormat="1" x14ac:dyDescent="0.25">
      <c r="A656" s="76">
        <v>653</v>
      </c>
      <c r="B656" s="76">
        <v>55.074553680419918</v>
      </c>
      <c r="C656" s="76">
        <v>55.074553680419918</v>
      </c>
      <c r="D656" s="131"/>
      <c r="E656" s="91"/>
      <c r="F656" s="76">
        <v>1269.764456067662</v>
      </c>
      <c r="G656" s="76">
        <v>69.301092266512995</v>
      </c>
      <c r="H656" s="77">
        <v>0</v>
      </c>
      <c r="I656" s="76">
        <v>-23.374550816749931</v>
      </c>
      <c r="J656" s="77">
        <v>16.65461929680859</v>
      </c>
      <c r="K656" s="134">
        <v>5</v>
      </c>
      <c r="L656" s="134">
        <v>0</v>
      </c>
      <c r="M656" s="134">
        <v>0</v>
      </c>
      <c r="N656" s="134">
        <v>-4.7273120061778648</v>
      </c>
    </row>
    <row r="657" spans="1:14" s="78" customFormat="1" x14ac:dyDescent="0.25">
      <c r="A657" s="76">
        <v>654</v>
      </c>
      <c r="B657" s="76">
        <v>53.01559410095215</v>
      </c>
      <c r="C657" s="76">
        <v>53.01559410095215</v>
      </c>
      <c r="D657" s="131"/>
      <c r="E657" s="91"/>
      <c r="F657" s="76">
        <v>1222.294372049211</v>
      </c>
      <c r="G657" s="76">
        <v>69.391998107017542</v>
      </c>
      <c r="H657" s="77">
        <v>0</v>
      </c>
      <c r="I657" s="76">
        <v>-23.3892605010012</v>
      </c>
      <c r="J657" s="77">
        <v>16.669328981059859</v>
      </c>
      <c r="K657" s="134">
        <v>5</v>
      </c>
      <c r="L657" s="134">
        <v>0</v>
      </c>
      <c r="M657" s="134">
        <v>0</v>
      </c>
      <c r="N657" s="134">
        <v>-4.5293537785663149</v>
      </c>
    </row>
    <row r="658" spans="1:14" s="78" customFormat="1" x14ac:dyDescent="0.25">
      <c r="A658" s="76">
        <v>655</v>
      </c>
      <c r="B658" s="76">
        <v>50.163393783569333</v>
      </c>
      <c r="C658" s="76">
        <v>50.163393783569333</v>
      </c>
      <c r="D658" s="131"/>
      <c r="E658" s="91"/>
      <c r="F658" s="76">
        <v>1425.5739469958139</v>
      </c>
      <c r="G658" s="76">
        <v>69.478929341545097</v>
      </c>
      <c r="H658" s="77">
        <v>0</v>
      </c>
      <c r="I658" s="76">
        <v>-14.091584681477199</v>
      </c>
      <c r="J658" s="77">
        <v>7.3716531615358614</v>
      </c>
      <c r="K658" s="134">
        <v>4</v>
      </c>
      <c r="L658" s="134">
        <v>0</v>
      </c>
      <c r="M658" s="134">
        <v>0</v>
      </c>
      <c r="N658" s="134">
        <v>-5.3952802337442831</v>
      </c>
    </row>
    <row r="659" spans="1:14" s="78" customFormat="1" x14ac:dyDescent="0.25">
      <c r="A659" s="76">
        <v>656</v>
      </c>
      <c r="B659" s="76">
        <v>47.869046401977542</v>
      </c>
      <c r="C659" s="76">
        <v>47.869046401977542</v>
      </c>
      <c r="D659" s="131"/>
      <c r="E659" s="91"/>
      <c r="F659" s="76">
        <v>1360.3717825117469</v>
      </c>
      <c r="G659" s="76">
        <v>69.584827728158032</v>
      </c>
      <c r="H659" s="77">
        <v>0</v>
      </c>
      <c r="I659" s="76">
        <v>-12.453740100397789</v>
      </c>
      <c r="J659" s="77">
        <v>5.7338085804564516</v>
      </c>
      <c r="K659" s="134">
        <v>4</v>
      </c>
      <c r="L659" s="134">
        <v>0</v>
      </c>
      <c r="M659" s="134">
        <v>0</v>
      </c>
      <c r="N659" s="134">
        <v>-5.1122355512155746</v>
      </c>
    </row>
    <row r="660" spans="1:14" s="78" customFormat="1" x14ac:dyDescent="0.25">
      <c r="A660" s="76">
        <v>657</v>
      </c>
      <c r="B660" s="76">
        <v>44.625469207763672</v>
      </c>
      <c r="C660" s="76">
        <v>44.625469207763672</v>
      </c>
      <c r="D660" s="131"/>
      <c r="E660" s="91"/>
      <c r="F660" s="76">
        <v>1268.1938257512611</v>
      </c>
      <c r="G660" s="76">
        <v>69.68113934291911</v>
      </c>
      <c r="H660" s="77">
        <v>0</v>
      </c>
      <c r="I660" s="76">
        <v>-17.904047149702269</v>
      </c>
      <c r="J660" s="77">
        <v>11.18411562976093</v>
      </c>
      <c r="K660" s="134">
        <v>4</v>
      </c>
      <c r="L660" s="134">
        <v>0</v>
      </c>
      <c r="M660" s="134">
        <v>0</v>
      </c>
      <c r="N660" s="134">
        <v>-4.7207224167294868</v>
      </c>
    </row>
    <row r="661" spans="1:14" s="78" customFormat="1" x14ac:dyDescent="0.25">
      <c r="A661" s="76">
        <v>658</v>
      </c>
      <c r="B661" s="76">
        <v>41.135737609863277</v>
      </c>
      <c r="C661" s="76">
        <v>41.135737609863277</v>
      </c>
      <c r="D661" s="131"/>
      <c r="E661" s="91"/>
      <c r="F661" s="76">
        <v>1169.020502880823</v>
      </c>
      <c r="G661" s="76">
        <v>69.759600332194466</v>
      </c>
      <c r="H661" s="77">
        <v>0</v>
      </c>
      <c r="I661" s="76">
        <v>-16.339633509245608</v>
      </c>
      <c r="J661" s="77">
        <v>9.6197019893042679</v>
      </c>
      <c r="K661" s="134">
        <v>4</v>
      </c>
      <c r="L661" s="134">
        <v>0</v>
      </c>
      <c r="M661" s="134">
        <v>0</v>
      </c>
      <c r="N661" s="134">
        <v>-4.3100774549389653</v>
      </c>
    </row>
    <row r="662" spans="1:14" s="78" customFormat="1" x14ac:dyDescent="0.25">
      <c r="A662" s="76">
        <v>659</v>
      </c>
      <c r="B662" s="76">
        <v>37.84649658203125</v>
      </c>
      <c r="C662" s="76">
        <v>37.84649658203125</v>
      </c>
      <c r="D662" s="131"/>
      <c r="E662" s="91"/>
      <c r="F662" s="76">
        <v>1459.2259728345659</v>
      </c>
      <c r="G662" s="76">
        <v>69.827209341396596</v>
      </c>
      <c r="H662" s="77">
        <v>0</v>
      </c>
      <c r="I662" s="76">
        <v>-17.7745875175133</v>
      </c>
      <c r="J662" s="77">
        <v>11.05465599757196</v>
      </c>
      <c r="K662" s="134">
        <v>3</v>
      </c>
      <c r="L662" s="134">
        <v>0</v>
      </c>
      <c r="M662" s="134">
        <v>0</v>
      </c>
      <c r="N662" s="134">
        <v>-5.5434380174724343</v>
      </c>
    </row>
    <row r="663" spans="1:14" s="78" customFormat="1" x14ac:dyDescent="0.25">
      <c r="A663" s="76">
        <v>660</v>
      </c>
      <c r="B663" s="76">
        <v>35.279132080078128</v>
      </c>
      <c r="C663" s="76">
        <v>35.279132080078128</v>
      </c>
      <c r="D663" s="131"/>
      <c r="E663" s="91"/>
      <c r="F663" s="76">
        <v>1360.237551148999</v>
      </c>
      <c r="G663" s="76">
        <v>69.919555771702534</v>
      </c>
      <c r="H663" s="77">
        <v>0</v>
      </c>
      <c r="I663" s="76">
        <v>-16.295428467966921</v>
      </c>
      <c r="J663" s="77">
        <v>9.5754969480255809</v>
      </c>
      <c r="K663" s="134">
        <v>3</v>
      </c>
      <c r="L663" s="134">
        <v>0</v>
      </c>
      <c r="M663" s="134">
        <v>0</v>
      </c>
      <c r="N663" s="134">
        <v>-5.1116581869661726</v>
      </c>
    </row>
    <row r="664" spans="1:14" s="78" customFormat="1" x14ac:dyDescent="0.25">
      <c r="A664" s="76">
        <v>661</v>
      </c>
      <c r="B664" s="76">
        <v>32.487013816833503</v>
      </c>
      <c r="C664" s="76">
        <v>32.487013816833503</v>
      </c>
      <c r="D664" s="131"/>
      <c r="E664" s="91"/>
      <c r="F664" s="76">
        <v>1252.5834257500651</v>
      </c>
      <c r="G664" s="76">
        <v>69.998711679974633</v>
      </c>
      <c r="H664" s="77">
        <v>0</v>
      </c>
      <c r="I664" s="76">
        <v>-14.157720004050191</v>
      </c>
      <c r="J664" s="77">
        <v>7.4377884841088493</v>
      </c>
      <c r="K664" s="134">
        <v>3</v>
      </c>
      <c r="L664" s="134">
        <v>0</v>
      </c>
      <c r="M664" s="134">
        <v>0</v>
      </c>
      <c r="N664" s="134">
        <v>-4.6553781355863082</v>
      </c>
    </row>
    <row r="665" spans="1:14" s="78" customFormat="1" x14ac:dyDescent="0.25">
      <c r="A665" s="76">
        <v>662</v>
      </c>
      <c r="B665" s="76">
        <v>27.791171836853032</v>
      </c>
      <c r="C665" s="76">
        <v>27.791171836853032</v>
      </c>
      <c r="D665" s="131"/>
      <c r="E665" s="91"/>
      <c r="F665" s="76">
        <v>1712.264373487634</v>
      </c>
      <c r="G665" s="76">
        <v>70.085642914502188</v>
      </c>
      <c r="H665" s="77">
        <v>0</v>
      </c>
      <c r="I665" s="76">
        <v>-11.116581475421359</v>
      </c>
      <c r="J665" s="77">
        <v>4.3966499554800196</v>
      </c>
      <c r="K665" s="134">
        <v>2</v>
      </c>
      <c r="L665" s="134">
        <v>0</v>
      </c>
      <c r="M665" s="134">
        <v>0</v>
      </c>
      <c r="N665" s="134">
        <v>-6.7064342666192163</v>
      </c>
    </row>
    <row r="666" spans="1:14" s="78" customFormat="1" x14ac:dyDescent="0.25">
      <c r="A666" s="76">
        <v>663</v>
      </c>
      <c r="B666" s="76">
        <v>23.310349845886229</v>
      </c>
      <c r="C666" s="76">
        <v>23.310349845886229</v>
      </c>
      <c r="D666" s="131"/>
      <c r="E666" s="91"/>
      <c r="F666" s="76">
        <v>1436.192824431962</v>
      </c>
      <c r="G666" s="76">
        <v>70.182429624705193</v>
      </c>
      <c r="H666" s="77">
        <v>0</v>
      </c>
      <c r="I666" s="76">
        <v>-11.116581475421359</v>
      </c>
      <c r="J666" s="77">
        <v>4.3966499554800196</v>
      </c>
      <c r="K666" s="134">
        <v>2</v>
      </c>
      <c r="L666" s="134">
        <v>0</v>
      </c>
      <c r="M666" s="134">
        <v>0</v>
      </c>
      <c r="N666" s="134">
        <v>-5.4418761814781949</v>
      </c>
    </row>
    <row r="667" spans="1:14" s="78" customFormat="1" x14ac:dyDescent="0.25">
      <c r="A667" s="76">
        <v>664</v>
      </c>
      <c r="B667" s="76">
        <v>18.131566333770749</v>
      </c>
      <c r="C667" s="76">
        <v>18.131566333770749</v>
      </c>
      <c r="D667" s="131"/>
      <c r="E667" s="91"/>
      <c r="F667" s="76">
        <v>1117.1186033859231</v>
      </c>
      <c r="G667" s="76">
        <v>70.277158371194389</v>
      </c>
      <c r="H667" s="77">
        <v>0</v>
      </c>
      <c r="I667" s="76">
        <v>-10.84434489705634</v>
      </c>
      <c r="J667" s="77">
        <v>4.1244133771150002</v>
      </c>
      <c r="K667" s="134">
        <v>2</v>
      </c>
      <c r="L667" s="134">
        <v>0</v>
      </c>
      <c r="M667" s="134">
        <v>0</v>
      </c>
      <c r="N667" s="134">
        <v>-4.0992598602600623</v>
      </c>
    </row>
    <row r="668" spans="1:14" s="78" customFormat="1" x14ac:dyDescent="0.25">
      <c r="A668" s="76">
        <v>665</v>
      </c>
      <c r="B668" s="76">
        <v>13.70788564682007</v>
      </c>
      <c r="C668" s="76">
        <v>13.70788564682007</v>
      </c>
      <c r="D668" s="131"/>
      <c r="E668" s="91"/>
      <c r="F668" s="76">
        <v>1632.65144426955</v>
      </c>
      <c r="G668" s="76">
        <v>70.317218866083266</v>
      </c>
      <c r="H668" s="77">
        <v>0</v>
      </c>
      <c r="I668" s="76">
        <v>-16.049396037344611</v>
      </c>
      <c r="J668" s="77">
        <v>9.3294645174032702</v>
      </c>
      <c r="K668" s="134">
        <v>1</v>
      </c>
      <c r="L668" s="134">
        <v>0</v>
      </c>
      <c r="M668" s="134">
        <v>0</v>
      </c>
      <c r="N668" s="134">
        <v>-4.5282596769755719</v>
      </c>
    </row>
    <row r="669" spans="1:14" s="78" customFormat="1" x14ac:dyDescent="0.25">
      <c r="A669" s="76">
        <v>666</v>
      </c>
      <c r="B669" s="76">
        <v>12.50633230209351</v>
      </c>
      <c r="C669" s="76">
        <v>12.50633230209351</v>
      </c>
      <c r="D669" s="131"/>
      <c r="E669" s="91"/>
      <c r="F669" s="76">
        <v>1489.542736320137</v>
      </c>
      <c r="G669" s="76">
        <v>70.412509174596067</v>
      </c>
      <c r="H669" s="77">
        <v>12.304362817445838</v>
      </c>
      <c r="I669" s="76">
        <v>0</v>
      </c>
      <c r="J669" s="77">
        <v>-6.7199315199413396</v>
      </c>
      <c r="K669" s="134">
        <v>1</v>
      </c>
      <c r="L669" s="134">
        <v>0.38300333970304551</v>
      </c>
      <c r="M669" s="134">
        <v>1.207609530083702</v>
      </c>
      <c r="N669" s="134">
        <v>2.0557534687700212</v>
      </c>
    </row>
    <row r="670" spans="1:14" s="78" customFormat="1" x14ac:dyDescent="0.25">
      <c r="A670" s="76">
        <v>667</v>
      </c>
      <c r="B670" s="76">
        <v>13.126267337799071</v>
      </c>
      <c r="C670" s="76">
        <v>13.126267337799071</v>
      </c>
      <c r="D670" s="131"/>
      <c r="E670" s="91"/>
      <c r="F670" s="76">
        <v>1563.3789104373891</v>
      </c>
      <c r="G670" s="76">
        <v>70.467219542940398</v>
      </c>
      <c r="H670" s="77">
        <v>13.997729146384904</v>
      </c>
      <c r="I670" s="76">
        <v>0</v>
      </c>
      <c r="J670" s="77">
        <v>-6.7199315199413396</v>
      </c>
      <c r="K670" s="134">
        <v>1</v>
      </c>
      <c r="L670" s="134">
        <v>0.43571350185827518</v>
      </c>
      <c r="M670" s="134">
        <v>1.3738046713591421</v>
      </c>
      <c r="N670" s="134">
        <v>2.826939974782237</v>
      </c>
    </row>
    <row r="671" spans="1:14" s="78" customFormat="1" x14ac:dyDescent="0.25">
      <c r="A671" s="76">
        <v>668</v>
      </c>
      <c r="B671" s="76">
        <v>13.83103971481323</v>
      </c>
      <c r="C671" s="76">
        <v>13.83103971481323</v>
      </c>
      <c r="D671" s="131"/>
      <c r="E671" s="91"/>
      <c r="F671" s="76">
        <v>1647.3194734723879</v>
      </c>
      <c r="G671" s="76">
        <v>70.557389292362075</v>
      </c>
      <c r="H671" s="77">
        <v>19.471525276010098</v>
      </c>
      <c r="I671" s="76">
        <v>0</v>
      </c>
      <c r="J671" s="77">
        <v>-6.7199315199413396</v>
      </c>
      <c r="K671" s="134">
        <v>1</v>
      </c>
      <c r="L671" s="134">
        <v>0.60609877329447992</v>
      </c>
      <c r="M671" s="134">
        <v>1.911029432197495</v>
      </c>
      <c r="N671" s="134">
        <v>5.9680965952805076</v>
      </c>
    </row>
    <row r="672" spans="1:14" s="78" customFormat="1" x14ac:dyDescent="0.25">
      <c r="A672" s="76">
        <v>669</v>
      </c>
      <c r="B672" s="76">
        <v>17.093409729003909</v>
      </c>
      <c r="C672" s="76">
        <v>17.093409729003909</v>
      </c>
      <c r="D672" s="131"/>
      <c r="E672" s="91"/>
      <c r="F672" s="76">
        <v>1053.155896851687</v>
      </c>
      <c r="G672" s="76">
        <v>70.606192251723101</v>
      </c>
      <c r="H672" s="77">
        <v>27.050103150810884</v>
      </c>
      <c r="I672" s="76">
        <v>-2.5375399789370539</v>
      </c>
      <c r="J672" s="77">
        <v>-4.1823915410042858</v>
      </c>
      <c r="K672" s="134">
        <v>2</v>
      </c>
      <c r="L672" s="134">
        <v>0.84200051638456552</v>
      </c>
      <c r="M672" s="134">
        <v>2.6548276281605352</v>
      </c>
      <c r="N672" s="134">
        <v>12.39916230739763</v>
      </c>
    </row>
    <row r="673" spans="1:14" s="78" customFormat="1" x14ac:dyDescent="0.25">
      <c r="A673" s="76">
        <v>670</v>
      </c>
      <c r="B673" s="76">
        <v>21.873756790161131</v>
      </c>
      <c r="C673" s="76">
        <v>21.873756790161131</v>
      </c>
      <c r="D673" s="131"/>
      <c r="E673" s="91"/>
      <c r="F673" s="76">
        <v>1347.6817273483939</v>
      </c>
      <c r="G673" s="76">
        <v>70.63764460129731</v>
      </c>
      <c r="H673" s="77">
        <v>45.191379954026338</v>
      </c>
      <c r="I673" s="76">
        <v>-3.9633339959333109</v>
      </c>
      <c r="J673" s="77">
        <v>-2.7565975240080278</v>
      </c>
      <c r="K673" s="134">
        <v>2</v>
      </c>
      <c r="L673" s="134">
        <v>1.406692057522916</v>
      </c>
      <c r="M673" s="134">
        <v>4.435300057369755</v>
      </c>
      <c r="N673" s="134">
        <v>22.480165277276662</v>
      </c>
    </row>
    <row r="674" spans="1:14" s="78" customFormat="1" x14ac:dyDescent="0.25">
      <c r="A674" s="76">
        <v>671</v>
      </c>
      <c r="B674" s="76">
        <v>27.947026252746578</v>
      </c>
      <c r="C674" s="76">
        <v>27.947026252746578</v>
      </c>
      <c r="D674" s="131"/>
      <c r="E674" s="91"/>
      <c r="F674" s="76">
        <v>1721.866846004873</v>
      </c>
      <c r="G674" s="76">
        <v>70.716781301510323</v>
      </c>
      <c r="H674" s="77">
        <v>47.454459666376508</v>
      </c>
      <c r="I674" s="76">
        <v>-4.165101384314978</v>
      </c>
      <c r="J674" s="77">
        <v>-2.5548301356263621</v>
      </c>
      <c r="K674" s="134">
        <v>2</v>
      </c>
      <c r="L674" s="134">
        <v>1.477135939965603</v>
      </c>
      <c r="M674" s="134">
        <v>4.6574096187115446</v>
      </c>
      <c r="N674" s="134">
        <v>23.087347141307969</v>
      </c>
    </row>
    <row r="675" spans="1:14" s="78" customFormat="1" x14ac:dyDescent="0.25">
      <c r="A675" s="76">
        <v>672</v>
      </c>
      <c r="B675" s="76">
        <v>30.751797866821288</v>
      </c>
      <c r="C675" s="76">
        <v>30.751797866821288</v>
      </c>
      <c r="D675" s="131"/>
      <c r="E675" s="91"/>
      <c r="F675" s="76">
        <v>1185.679685340529</v>
      </c>
      <c r="G675" s="76">
        <v>70.693463426484072</v>
      </c>
      <c r="H675" s="77">
        <v>27.670997133988401</v>
      </c>
      <c r="I675" s="76">
        <v>-0.60493631795120173</v>
      </c>
      <c r="J675" s="77">
        <v>-6.1149952019901379</v>
      </c>
      <c r="K675" s="134">
        <v>3</v>
      </c>
      <c r="L675" s="134">
        <v>0.86132735782176229</v>
      </c>
      <c r="M675" s="134">
        <v>2.7157651592120171</v>
      </c>
      <c r="N675" s="134">
        <v>12.511944540757399</v>
      </c>
    </row>
    <row r="676" spans="1:14" s="78" customFormat="1" x14ac:dyDescent="0.25">
      <c r="A676" s="76">
        <v>673</v>
      </c>
      <c r="B676" s="76">
        <v>32.959213638305663</v>
      </c>
      <c r="C676" s="76">
        <v>32.959213638305663</v>
      </c>
      <c r="D676" s="131"/>
      <c r="E676" s="91"/>
      <c r="F676" s="76">
        <v>1270.7897673163591</v>
      </c>
      <c r="G676" s="76">
        <v>70.750339129869289</v>
      </c>
      <c r="H676" s="77">
        <v>29.912403001609366</v>
      </c>
      <c r="I676" s="76">
        <v>-0.60493631795120173</v>
      </c>
      <c r="J676" s="77">
        <v>-6.1149952019901379</v>
      </c>
      <c r="K676" s="134">
        <v>3</v>
      </c>
      <c r="L676" s="134">
        <v>0.93109658892015357</v>
      </c>
      <c r="M676" s="134">
        <v>2.9357475448652441</v>
      </c>
      <c r="N676" s="134">
        <v>13.657013982767531</v>
      </c>
    </row>
    <row r="677" spans="1:14" s="78" customFormat="1" x14ac:dyDescent="0.25">
      <c r="A677" s="76">
        <v>674</v>
      </c>
      <c r="B677" s="76">
        <v>34.957275390625</v>
      </c>
      <c r="C677" s="76">
        <v>34.957275390625</v>
      </c>
      <c r="D677" s="131"/>
      <c r="E677" s="91"/>
      <c r="F677" s="76">
        <v>1347.827904730008</v>
      </c>
      <c r="G677" s="76">
        <v>70.858263201634699</v>
      </c>
      <c r="H677" s="77">
        <v>31.520915611867689</v>
      </c>
      <c r="I677" s="76">
        <v>-0.60493631795120173</v>
      </c>
      <c r="J677" s="77">
        <v>-6.1149952019901379</v>
      </c>
      <c r="K677" s="134">
        <v>3</v>
      </c>
      <c r="L677" s="134">
        <v>0.98116547187034642</v>
      </c>
      <c r="M677" s="134">
        <v>3.0936147328072021</v>
      </c>
      <c r="N677" s="134">
        <v>14.441840176001939</v>
      </c>
    </row>
    <row r="678" spans="1:14" s="78" customFormat="1" x14ac:dyDescent="0.25">
      <c r="A678" s="76">
        <v>675</v>
      </c>
      <c r="B678" s="76">
        <v>37.132699966430657</v>
      </c>
      <c r="C678" s="76">
        <v>37.132699966430657</v>
      </c>
      <c r="D678" s="131"/>
      <c r="E678" s="91"/>
      <c r="F678" s="76">
        <v>1431.7045202597369</v>
      </c>
      <c r="G678" s="76">
        <v>70.962396761553649</v>
      </c>
      <c r="H678" s="77">
        <v>33.096862122938838</v>
      </c>
      <c r="I678" s="76">
        <v>-0.60493631795120173</v>
      </c>
      <c r="J678" s="77">
        <v>-6.1149952019901379</v>
      </c>
      <c r="K678" s="134">
        <v>3</v>
      </c>
      <c r="L678" s="134">
        <v>1.0302206554575699</v>
      </c>
      <c r="M678" s="134">
        <v>3.2482857266577181</v>
      </c>
      <c r="N678" s="134">
        <v>15.183599486194099</v>
      </c>
    </row>
    <row r="679" spans="1:14" s="78" customFormat="1" x14ac:dyDescent="0.25">
      <c r="A679" s="76">
        <v>676</v>
      </c>
      <c r="B679" s="76">
        <v>39.00560111999512</v>
      </c>
      <c r="C679" s="76">
        <v>39.00560111999512</v>
      </c>
      <c r="D679" s="131"/>
      <c r="E679" s="91"/>
      <c r="F679" s="76">
        <v>1503.9169112246291</v>
      </c>
      <c r="G679" s="76">
        <v>71.038087495636532</v>
      </c>
      <c r="H679" s="77">
        <v>33.178917968222585</v>
      </c>
      <c r="I679" s="76">
        <v>-0.60493631795120173</v>
      </c>
      <c r="J679" s="77">
        <v>-6.1149952019901379</v>
      </c>
      <c r="K679" s="134">
        <v>3</v>
      </c>
      <c r="L679" s="134">
        <v>1.032774844020774</v>
      </c>
      <c r="M679" s="134">
        <v>3.2563390831975001</v>
      </c>
      <c r="N679" s="134">
        <v>15.037714113422441</v>
      </c>
    </row>
    <row r="680" spans="1:14" s="78" customFormat="1" x14ac:dyDescent="0.25">
      <c r="A680" s="76">
        <v>677</v>
      </c>
      <c r="B680" s="76">
        <v>40.601964950561523</v>
      </c>
      <c r="C680" s="76">
        <v>40.601964950561523</v>
      </c>
      <c r="D680" s="131"/>
      <c r="E680" s="91"/>
      <c r="F680" s="76">
        <v>1565.467008962398</v>
      </c>
      <c r="G680" s="76">
        <v>71.091270197808427</v>
      </c>
      <c r="H680" s="77">
        <v>24.265122996403008</v>
      </c>
      <c r="I680" s="76">
        <v>-8.9506935709600721E-2</v>
      </c>
      <c r="J680" s="77">
        <v>-6.6304245842317391</v>
      </c>
      <c r="K680" s="134">
        <v>3</v>
      </c>
      <c r="L680" s="134">
        <v>0.75531120821230058</v>
      </c>
      <c r="M680" s="134">
        <v>2.3814962394933841</v>
      </c>
      <c r="N680" s="134">
        <v>9.3271142515709098</v>
      </c>
    </row>
    <row r="681" spans="1:14" s="78" customFormat="1" x14ac:dyDescent="0.25">
      <c r="A681" s="76">
        <v>678</v>
      </c>
      <c r="B681" s="76">
        <v>40.554846572875967</v>
      </c>
      <c r="C681" s="76">
        <v>40.554846572875967</v>
      </c>
      <c r="D681" s="131"/>
      <c r="E681" s="91"/>
      <c r="F681" s="76">
        <v>1563.650292311557</v>
      </c>
      <c r="G681" s="76">
        <v>71.198089976265592</v>
      </c>
      <c r="H681" s="77">
        <v>9.136982152424876</v>
      </c>
      <c r="I681" s="76">
        <v>0</v>
      </c>
      <c r="J681" s="77">
        <v>-6.7199315199413396</v>
      </c>
      <c r="K681" s="134">
        <v>3</v>
      </c>
      <c r="L681" s="134">
        <v>0.28441088182348317</v>
      </c>
      <c r="M681" s="134">
        <v>0.89674751038944267</v>
      </c>
      <c r="N681" s="134">
        <v>-0.29756331844485068</v>
      </c>
    </row>
    <row r="682" spans="1:14" s="78" customFormat="1" x14ac:dyDescent="0.25">
      <c r="A682" s="76">
        <v>679</v>
      </c>
      <c r="B682" s="76">
        <v>39.573766708374023</v>
      </c>
      <c r="C682" s="76">
        <v>39.573766708374023</v>
      </c>
      <c r="D682" s="131"/>
      <c r="E682" s="91"/>
      <c r="F682" s="76">
        <v>1525.823350612917</v>
      </c>
      <c r="G682" s="76">
        <v>71.291184732914076</v>
      </c>
      <c r="H682" s="77">
        <v>4.4147130307384277</v>
      </c>
      <c r="I682" s="76">
        <v>-48.237168008863698</v>
      </c>
      <c r="J682" s="77">
        <v>41.517236488922357</v>
      </c>
      <c r="K682" s="134">
        <v>3</v>
      </c>
      <c r="L682" s="134">
        <v>0.1374187237234249</v>
      </c>
      <c r="M682" s="134">
        <v>0.43328123589995882</v>
      </c>
      <c r="N682" s="134">
        <v>-3.19112690233879</v>
      </c>
    </row>
    <row r="683" spans="1:14" s="78" customFormat="1" x14ac:dyDescent="0.25">
      <c r="A683" s="76">
        <v>680</v>
      </c>
      <c r="B683" s="76">
        <v>37.680450439453118</v>
      </c>
      <c r="C683" s="76">
        <v>37.680450439453118</v>
      </c>
      <c r="D683" s="131"/>
      <c r="E683" s="91"/>
      <c r="F683" s="76">
        <v>1452.823825586569</v>
      </c>
      <c r="G683" s="76">
        <v>71.322183312446555</v>
      </c>
      <c r="H683" s="77">
        <v>0</v>
      </c>
      <c r="I683" s="76">
        <v>-6.5696982038248333</v>
      </c>
      <c r="J683" s="77">
        <v>-0.15023331611650639</v>
      </c>
      <c r="K683" s="134">
        <v>3</v>
      </c>
      <c r="L683" s="134">
        <v>0</v>
      </c>
      <c r="M683" s="134">
        <v>0</v>
      </c>
      <c r="N683" s="134">
        <v>-5.5151405673605591</v>
      </c>
    </row>
    <row r="684" spans="1:14" s="78" customFormat="1" x14ac:dyDescent="0.25">
      <c r="A684" s="76">
        <v>681</v>
      </c>
      <c r="B684" s="76">
        <v>34.116189002990723</v>
      </c>
      <c r="C684" s="76">
        <v>34.116189002990723</v>
      </c>
      <c r="D684" s="131"/>
      <c r="E684" s="91"/>
      <c r="F684" s="76">
        <v>1315.398612376003</v>
      </c>
      <c r="G684" s="76">
        <v>71.394091865966246</v>
      </c>
      <c r="H684" s="77">
        <v>0</v>
      </c>
      <c r="I684" s="76">
        <v>-28.56055863199467</v>
      </c>
      <c r="J684" s="77">
        <v>21.84062711205333</v>
      </c>
      <c r="K684" s="134">
        <v>3</v>
      </c>
      <c r="L684" s="134">
        <v>0</v>
      </c>
      <c r="M684" s="134">
        <v>0</v>
      </c>
      <c r="N684" s="134">
        <v>-4.9199890175910221</v>
      </c>
    </row>
    <row r="685" spans="1:14" s="78" customFormat="1" x14ac:dyDescent="0.25">
      <c r="A685" s="76">
        <v>682</v>
      </c>
      <c r="B685" s="76">
        <v>29.12703018188477</v>
      </c>
      <c r="C685" s="76">
        <v>29.12703018188477</v>
      </c>
      <c r="D685" s="131"/>
      <c r="E685" s="91"/>
      <c r="F685" s="76">
        <v>1123.0344362474509</v>
      </c>
      <c r="G685" s="76">
        <v>71.486943373078375</v>
      </c>
      <c r="H685" s="77">
        <v>0</v>
      </c>
      <c r="I685" s="76">
        <v>-10.073370653691761</v>
      </c>
      <c r="J685" s="77">
        <v>3.3534391337504181</v>
      </c>
      <c r="K685" s="134">
        <v>3</v>
      </c>
      <c r="L685" s="134">
        <v>0</v>
      </c>
      <c r="M685" s="134">
        <v>0</v>
      </c>
      <c r="N685" s="134">
        <v>-4.1231529122165096</v>
      </c>
    </row>
    <row r="686" spans="1:14" s="78" customFormat="1" x14ac:dyDescent="0.25">
      <c r="A686" s="76">
        <v>683</v>
      </c>
      <c r="B686" s="76">
        <v>24.314295768737789</v>
      </c>
      <c r="C686" s="76">
        <v>24.314295768737789</v>
      </c>
      <c r="D686" s="131"/>
      <c r="E686" s="91"/>
      <c r="F686" s="76">
        <v>1498.047748963332</v>
      </c>
      <c r="G686" s="76">
        <v>71.557955337893119</v>
      </c>
      <c r="H686" s="77">
        <v>0</v>
      </c>
      <c r="I686" s="76">
        <v>-19.037185157517619</v>
      </c>
      <c r="J686" s="77">
        <v>12.317253637576281</v>
      </c>
      <c r="K686" s="134">
        <v>2</v>
      </c>
      <c r="L686" s="134">
        <v>0</v>
      </c>
      <c r="M686" s="134">
        <v>0</v>
      </c>
      <c r="N686" s="134">
        <v>-5.7161667177321176</v>
      </c>
    </row>
    <row r="687" spans="1:14" s="78" customFormat="1" x14ac:dyDescent="0.25">
      <c r="A687" s="76">
        <v>684</v>
      </c>
      <c r="B687" s="76">
        <v>20.889773559570308</v>
      </c>
      <c r="C687" s="76">
        <v>20.889773559570308</v>
      </c>
      <c r="D687" s="131"/>
      <c r="E687" s="91"/>
      <c r="F687" s="76">
        <v>1287.0567404014339</v>
      </c>
      <c r="G687" s="76">
        <v>71.634963797518054</v>
      </c>
      <c r="H687" s="77">
        <v>0</v>
      </c>
      <c r="I687" s="76">
        <v>-21.323243443577191</v>
      </c>
      <c r="J687" s="77">
        <v>14.60331192363585</v>
      </c>
      <c r="K687" s="134">
        <v>2</v>
      </c>
      <c r="L687" s="134">
        <v>0</v>
      </c>
      <c r="M687" s="134">
        <v>0</v>
      </c>
      <c r="N687" s="134">
        <v>-4.8000450616505619</v>
      </c>
    </row>
    <row r="688" spans="1:14" s="78" customFormat="1" x14ac:dyDescent="0.25">
      <c r="A688" s="76">
        <v>685</v>
      </c>
      <c r="B688" s="76">
        <v>19.071101760864259</v>
      </c>
      <c r="C688" s="76">
        <v>19.071101760864259</v>
      </c>
      <c r="D688" s="131"/>
      <c r="E688" s="91"/>
      <c r="F688" s="76">
        <v>1175.0050807495161</v>
      </c>
      <c r="G688" s="76">
        <v>71.726191540534941</v>
      </c>
      <c r="H688" s="77">
        <v>6.0376283164297115</v>
      </c>
      <c r="I688" s="76">
        <v>-11.99538160548483</v>
      </c>
      <c r="J688" s="77">
        <v>5.2754500855434916</v>
      </c>
      <c r="K688" s="134">
        <v>2</v>
      </c>
      <c r="L688" s="134">
        <v>0.1879359251175165</v>
      </c>
      <c r="M688" s="134">
        <v>0.59256197189552962</v>
      </c>
      <c r="N688" s="134">
        <v>-0.64090911022450703</v>
      </c>
    </row>
    <row r="689" spans="1:14" s="78" customFormat="1" x14ac:dyDescent="0.25">
      <c r="A689" s="76">
        <v>686</v>
      </c>
      <c r="B689" s="76">
        <v>19.484577751159669</v>
      </c>
      <c r="C689" s="76">
        <v>19.484577751159669</v>
      </c>
      <c r="D689" s="131"/>
      <c r="E689" s="91"/>
      <c r="F689" s="76">
        <v>1200.4800845252289</v>
      </c>
      <c r="G689" s="76">
        <v>71.801213185401735</v>
      </c>
      <c r="H689" s="77">
        <v>17.7644025588985</v>
      </c>
      <c r="I689" s="76">
        <v>0</v>
      </c>
      <c r="J689" s="77">
        <v>-6.7199315199413396</v>
      </c>
      <c r="K689" s="134">
        <v>2</v>
      </c>
      <c r="L689" s="134">
        <v>0.55296040996455298</v>
      </c>
      <c r="M689" s="134">
        <v>1.743484172618236</v>
      </c>
      <c r="N689" s="134">
        <v>6.5352114832695261</v>
      </c>
    </row>
    <row r="690" spans="1:14" s="78" customFormat="1" x14ac:dyDescent="0.25">
      <c r="A690" s="76">
        <v>687</v>
      </c>
      <c r="B690" s="76">
        <v>21.692568778991699</v>
      </c>
      <c r="C690" s="76">
        <v>21.692568778991699</v>
      </c>
      <c r="D690" s="131"/>
      <c r="E690" s="91"/>
      <c r="F690" s="76">
        <v>1336.5184061955561</v>
      </c>
      <c r="G690" s="76">
        <v>71.865485953561958</v>
      </c>
      <c r="H690" s="77">
        <v>24.022290762467868</v>
      </c>
      <c r="I690" s="76">
        <v>-0.60493631795120173</v>
      </c>
      <c r="J690" s="77">
        <v>-6.1149952019901379</v>
      </c>
      <c r="K690" s="134">
        <v>2</v>
      </c>
      <c r="L690" s="134">
        <v>0.74775246193956868</v>
      </c>
      <c r="M690" s="134">
        <v>2.3576635124954599</v>
      </c>
      <c r="N690" s="134">
        <v>9.9443202669168684</v>
      </c>
    </row>
    <row r="691" spans="1:14" s="78" customFormat="1" x14ac:dyDescent="0.25">
      <c r="A691" s="76">
        <v>688</v>
      </c>
      <c r="B691" s="76">
        <v>23.748386764526369</v>
      </c>
      <c r="C691" s="76">
        <v>23.748386764526369</v>
      </c>
      <c r="D691" s="131"/>
      <c r="E691" s="91"/>
      <c r="F691" s="76">
        <v>1463.181071435826</v>
      </c>
      <c r="G691" s="76">
        <v>71.945968204644757</v>
      </c>
      <c r="H691" s="77">
        <v>23.332522202958689</v>
      </c>
      <c r="I691" s="76">
        <v>-0.60493631795120173</v>
      </c>
      <c r="J691" s="77">
        <v>-6.1149952019901379</v>
      </c>
      <c r="K691" s="134">
        <v>2</v>
      </c>
      <c r="L691" s="134">
        <v>0.72628173112369909</v>
      </c>
      <c r="M691" s="134">
        <v>2.2899662982330229</v>
      </c>
      <c r="N691" s="134">
        <v>9.1163394229217616</v>
      </c>
    </row>
    <row r="692" spans="1:14" s="78" customFormat="1" x14ac:dyDescent="0.25">
      <c r="A692" s="76">
        <v>689</v>
      </c>
      <c r="B692" s="76">
        <v>25.614362525939939</v>
      </c>
      <c r="C692" s="76">
        <v>25.614362525939939</v>
      </c>
      <c r="D692" s="131"/>
      <c r="E692" s="91"/>
      <c r="F692" s="76">
        <v>1578.1472138070901</v>
      </c>
      <c r="G692" s="76">
        <v>71.984536276725862</v>
      </c>
      <c r="H692" s="77">
        <v>26.509842437110187</v>
      </c>
      <c r="I692" s="76">
        <v>-0.60493631795120173</v>
      </c>
      <c r="J692" s="77">
        <v>-6.1149952019901379</v>
      </c>
      <c r="K692" s="134">
        <v>2</v>
      </c>
      <c r="L692" s="134">
        <v>0.82518358236468015</v>
      </c>
      <c r="M692" s="134">
        <v>2.6018038351958359</v>
      </c>
      <c r="N692" s="134">
        <v>10.691895478776519</v>
      </c>
    </row>
    <row r="693" spans="1:14" s="78" customFormat="1" x14ac:dyDescent="0.25">
      <c r="A693" s="76">
        <v>690</v>
      </c>
      <c r="B693" s="76">
        <v>27.868342208862309</v>
      </c>
      <c r="C693" s="76">
        <v>27.868342208862309</v>
      </c>
      <c r="D693" s="131"/>
      <c r="E693" s="91"/>
      <c r="F693" s="76">
        <v>1717.0189797149631</v>
      </c>
      <c r="G693" s="76">
        <v>72.063050425668493</v>
      </c>
      <c r="H693" s="77">
        <v>31.074635405405921</v>
      </c>
      <c r="I693" s="76">
        <v>-0.60493631795120173</v>
      </c>
      <c r="J693" s="77">
        <v>-6.1149952019901379</v>
      </c>
      <c r="K693" s="134">
        <v>2</v>
      </c>
      <c r="L693" s="134">
        <v>0.96727391063680801</v>
      </c>
      <c r="M693" s="134">
        <v>3.0498146402378561</v>
      </c>
      <c r="N693" s="134">
        <v>13.030244255430899</v>
      </c>
    </row>
    <row r="694" spans="1:14" s="78" customFormat="1" x14ac:dyDescent="0.25">
      <c r="A694" s="76">
        <v>691</v>
      </c>
      <c r="B694" s="76">
        <v>29.840993309020991</v>
      </c>
      <c r="C694" s="76">
        <v>29.840993309020991</v>
      </c>
      <c r="D694" s="131"/>
      <c r="E694" s="91"/>
      <c r="F694" s="76">
        <v>1150.5623089134251</v>
      </c>
      <c r="G694" s="76">
        <v>72.111822851533191</v>
      </c>
      <c r="H694" s="77">
        <v>20.853190693512278</v>
      </c>
      <c r="I694" s="76">
        <v>-0.60493631795120173</v>
      </c>
      <c r="J694" s="77">
        <v>-6.1149952019901379</v>
      </c>
      <c r="K694" s="134">
        <v>3</v>
      </c>
      <c r="L694" s="134">
        <v>0.64910648341379074</v>
      </c>
      <c r="M694" s="134">
        <v>2.0466327422036819</v>
      </c>
      <c r="N694" s="134">
        <v>8.5484033551739476</v>
      </c>
    </row>
    <row r="695" spans="1:14" s="78" customFormat="1" x14ac:dyDescent="0.25">
      <c r="A695" s="76">
        <v>692</v>
      </c>
      <c r="B695" s="76">
        <v>30.466425704956059</v>
      </c>
      <c r="C695" s="76">
        <v>30.466425704956059</v>
      </c>
      <c r="D695" s="131"/>
      <c r="E695" s="91"/>
      <c r="F695" s="76">
        <v>1174.6767522258319</v>
      </c>
      <c r="G695" s="76">
        <v>72.17368658794696</v>
      </c>
      <c r="H695" s="77">
        <v>13.470469593120669</v>
      </c>
      <c r="I695" s="76">
        <v>0</v>
      </c>
      <c r="J695" s="77">
        <v>-6.7199315199413396</v>
      </c>
      <c r="K695" s="134">
        <v>3</v>
      </c>
      <c r="L695" s="134">
        <v>0.41930126070555063</v>
      </c>
      <c r="M695" s="134">
        <v>1.3220568750046009</v>
      </c>
      <c r="N695" s="134">
        <v>3.989917901516201</v>
      </c>
    </row>
    <row r="696" spans="1:14" s="78" customFormat="1" x14ac:dyDescent="0.25">
      <c r="A696" s="76">
        <v>693</v>
      </c>
      <c r="B696" s="76">
        <v>30.78200359344482</v>
      </c>
      <c r="C696" s="76">
        <v>30.78200359344482</v>
      </c>
      <c r="D696" s="131"/>
      <c r="E696" s="91"/>
      <c r="F696" s="76">
        <v>1186.844310465654</v>
      </c>
      <c r="G696" s="76">
        <v>72.264757204635401</v>
      </c>
      <c r="H696" s="77">
        <v>13.651504991675436</v>
      </c>
      <c r="I696" s="76">
        <v>0</v>
      </c>
      <c r="J696" s="77">
        <v>-6.7199315199413396</v>
      </c>
      <c r="K696" s="134">
        <v>3</v>
      </c>
      <c r="L696" s="134">
        <v>0.42493642957042171</v>
      </c>
      <c r="M696" s="134">
        <v>1.33982456243554</v>
      </c>
      <c r="N696" s="134">
        <v>4.0609165525342741</v>
      </c>
    </row>
    <row r="697" spans="1:14" s="78" customFormat="1" x14ac:dyDescent="0.25">
      <c r="A697" s="76">
        <v>694</v>
      </c>
      <c r="B697" s="76">
        <v>31.22807502746582</v>
      </c>
      <c r="C697" s="76">
        <v>31.22807502746582</v>
      </c>
      <c r="D697" s="131"/>
      <c r="E697" s="91"/>
      <c r="F697" s="76">
        <v>1204.043234568237</v>
      </c>
      <c r="G697" s="76">
        <v>72.355827821323842</v>
      </c>
      <c r="H697" s="77">
        <v>17.228404848933803</v>
      </c>
      <c r="I697" s="76">
        <v>0</v>
      </c>
      <c r="J697" s="77">
        <v>-6.7199315199413396</v>
      </c>
      <c r="K697" s="134">
        <v>3</v>
      </c>
      <c r="L697" s="134">
        <v>0.53627617234612124</v>
      </c>
      <c r="M697" s="134">
        <v>1.6908787714073199</v>
      </c>
      <c r="N697" s="134">
        <v>6.200479604790754</v>
      </c>
    </row>
    <row r="698" spans="1:14" s="78" customFormat="1" x14ac:dyDescent="0.25">
      <c r="A698" s="76">
        <v>695</v>
      </c>
      <c r="B698" s="76">
        <v>32.256647682189943</v>
      </c>
      <c r="C698" s="76">
        <v>32.256647682189943</v>
      </c>
      <c r="D698" s="131"/>
      <c r="E698" s="91"/>
      <c r="F698" s="76">
        <v>1243.701328930224</v>
      </c>
      <c r="G698" s="76">
        <v>72.457499627832846</v>
      </c>
      <c r="H698" s="77">
        <v>21.306151910087745</v>
      </c>
      <c r="I698" s="76">
        <v>-0.52411070309950059</v>
      </c>
      <c r="J698" s="77">
        <v>-6.1958208168418389</v>
      </c>
      <c r="K698" s="134">
        <v>3</v>
      </c>
      <c r="L698" s="134">
        <v>0.66320600740201219</v>
      </c>
      <c r="M698" s="134">
        <v>2.0910885413385438</v>
      </c>
      <c r="N698" s="134">
        <v>8.5657734167085522</v>
      </c>
    </row>
    <row r="699" spans="1:14" s="78" customFormat="1" x14ac:dyDescent="0.25">
      <c r="A699" s="76">
        <v>696</v>
      </c>
      <c r="B699" s="76">
        <v>33.023177337646487</v>
      </c>
      <c r="C699" s="76">
        <v>33.023177337646487</v>
      </c>
      <c r="D699" s="131"/>
      <c r="E699" s="91"/>
      <c r="F699" s="76">
        <v>1273.255979511044</v>
      </c>
      <c r="G699" s="76">
        <v>72.53868558957204</v>
      </c>
      <c r="H699" s="77">
        <v>12.22559694016676</v>
      </c>
      <c r="I699" s="76">
        <v>0</v>
      </c>
      <c r="J699" s="77">
        <v>-6.7199315199413396</v>
      </c>
      <c r="K699" s="134">
        <v>3</v>
      </c>
      <c r="L699" s="134">
        <v>0.3805515594280236</v>
      </c>
      <c r="M699" s="134">
        <v>1.199879066876558</v>
      </c>
      <c r="N699" s="134">
        <v>2.8721548161775452</v>
      </c>
    </row>
    <row r="700" spans="1:14" s="78" customFormat="1" x14ac:dyDescent="0.25">
      <c r="A700" s="76">
        <v>697</v>
      </c>
      <c r="B700" s="76">
        <v>32.038607406616208</v>
      </c>
      <c r="C700" s="76">
        <v>32.038607406616208</v>
      </c>
      <c r="D700" s="131"/>
      <c r="E700" s="91"/>
      <c r="F700" s="76">
        <v>1235.294473290322</v>
      </c>
      <c r="G700" s="76">
        <v>72.621543199533903</v>
      </c>
      <c r="H700" s="77">
        <v>0</v>
      </c>
      <c r="I700" s="76">
        <v>-19.408816767339012</v>
      </c>
      <c r="J700" s="77">
        <v>12.688885247397669</v>
      </c>
      <c r="K700" s="134">
        <v>3</v>
      </c>
      <c r="L700" s="134">
        <v>0</v>
      </c>
      <c r="M700" s="134">
        <v>0</v>
      </c>
      <c r="N700" s="134">
        <v>-4.5833211737143618</v>
      </c>
    </row>
    <row r="701" spans="1:14" s="78" customFormat="1" x14ac:dyDescent="0.25">
      <c r="A701" s="76">
        <v>698</v>
      </c>
      <c r="B701" s="76">
        <v>29.534009552001951</v>
      </c>
      <c r="C701" s="76">
        <v>29.534009552001951</v>
      </c>
      <c r="D701" s="131"/>
      <c r="E701" s="91"/>
      <c r="F701" s="76">
        <v>1138.726109742134</v>
      </c>
      <c r="G701" s="76">
        <v>72.682754876727927</v>
      </c>
      <c r="H701" s="77">
        <v>0</v>
      </c>
      <c r="I701" s="76">
        <v>-13.320782896206</v>
      </c>
      <c r="J701" s="77">
        <v>6.6008513762646581</v>
      </c>
      <c r="K701" s="134">
        <v>3</v>
      </c>
      <c r="L701" s="134">
        <v>0</v>
      </c>
      <c r="M701" s="134">
        <v>0</v>
      </c>
      <c r="N701" s="134">
        <v>-4.1866971266873696</v>
      </c>
    </row>
    <row r="702" spans="1:14" s="78" customFormat="1" x14ac:dyDescent="0.25">
      <c r="A702" s="76">
        <v>699</v>
      </c>
      <c r="B702" s="76">
        <v>26.229945755004881</v>
      </c>
      <c r="C702" s="76">
        <v>26.229945755004881</v>
      </c>
      <c r="D702" s="131"/>
      <c r="E702" s="91"/>
      <c r="F702" s="76">
        <v>1616.074410192766</v>
      </c>
      <c r="G702" s="76">
        <v>72.754660394419389</v>
      </c>
      <c r="H702" s="77">
        <v>0</v>
      </c>
      <c r="I702" s="76">
        <v>-19.610230933854321</v>
      </c>
      <c r="J702" s="77">
        <v>12.890299413912979</v>
      </c>
      <c r="K702" s="134">
        <v>2</v>
      </c>
      <c r="L702" s="134">
        <v>0</v>
      </c>
      <c r="M702" s="134">
        <v>0</v>
      </c>
      <c r="N702" s="134">
        <v>-6.2537289348962766</v>
      </c>
    </row>
    <row r="703" spans="1:14" s="78" customFormat="1" x14ac:dyDescent="0.25">
      <c r="A703" s="76">
        <v>700</v>
      </c>
      <c r="B703" s="76">
        <v>24.082356071472169</v>
      </c>
      <c r="C703" s="76">
        <v>24.082356071472169</v>
      </c>
      <c r="D703" s="131"/>
      <c r="E703" s="91"/>
      <c r="F703" s="76">
        <v>1483.7575246159449</v>
      </c>
      <c r="G703" s="76">
        <v>72.843564790954446</v>
      </c>
      <c r="H703" s="77">
        <v>0</v>
      </c>
      <c r="I703" s="76">
        <v>-30.430015904525501</v>
      </c>
      <c r="J703" s="77">
        <v>23.71008438458416</v>
      </c>
      <c r="K703" s="134">
        <v>2</v>
      </c>
      <c r="L703" s="134">
        <v>0</v>
      </c>
      <c r="M703" s="134">
        <v>0</v>
      </c>
      <c r="N703" s="134">
        <v>-3.6955384687412982</v>
      </c>
    </row>
    <row r="704" spans="1:14" s="78" customFormat="1" x14ac:dyDescent="0.25">
      <c r="A704" s="76">
        <v>701</v>
      </c>
      <c r="B704" s="76">
        <v>22.46852264404297</v>
      </c>
      <c r="C704" s="76">
        <v>22.46852264404297</v>
      </c>
      <c r="D704" s="131"/>
      <c r="E704" s="91"/>
      <c r="F704" s="76">
        <v>1384.326327588617</v>
      </c>
      <c r="G704" s="76">
        <v>72.878436433221111</v>
      </c>
      <c r="H704" s="77">
        <v>3.8611745466872902</v>
      </c>
      <c r="I704" s="76">
        <v>-17.003496744539699</v>
      </c>
      <c r="J704" s="77">
        <v>10.283565224598361</v>
      </c>
      <c r="K704" s="134">
        <v>2</v>
      </c>
      <c r="L704" s="134">
        <v>0.12018848667733011</v>
      </c>
      <c r="M704" s="134">
        <v>0.37895429849362172</v>
      </c>
      <c r="N704" s="134">
        <v>-2.895809282521693</v>
      </c>
    </row>
    <row r="705" spans="1:14" s="78" customFormat="1" x14ac:dyDescent="0.25">
      <c r="A705" s="76">
        <v>702</v>
      </c>
      <c r="B705" s="76">
        <v>21.386657524108891</v>
      </c>
      <c r="C705" s="76">
        <v>21.386657524108891</v>
      </c>
      <c r="D705" s="131"/>
      <c r="E705" s="91"/>
      <c r="F705" s="76">
        <v>1317.6706603624659</v>
      </c>
      <c r="G705" s="76">
        <v>72.987905638896734</v>
      </c>
      <c r="H705" s="77">
        <v>8.1128421124824861</v>
      </c>
      <c r="I705" s="76">
        <v>-1.2361934258754159</v>
      </c>
      <c r="J705" s="77">
        <v>-5.4837380940659237</v>
      </c>
      <c r="K705" s="134">
        <v>2</v>
      </c>
      <c r="L705" s="134">
        <v>0.25253202215060422</v>
      </c>
      <c r="M705" s="134">
        <v>0.79623346584085508</v>
      </c>
      <c r="N705" s="134">
        <v>0.1111941323376896</v>
      </c>
    </row>
    <row r="706" spans="1:14" s="78" customFormat="1" x14ac:dyDescent="0.25">
      <c r="A706" s="76">
        <v>703</v>
      </c>
      <c r="B706" s="76">
        <v>21.568651008605961</v>
      </c>
      <c r="C706" s="76">
        <v>21.568651008605961</v>
      </c>
      <c r="D706" s="131"/>
      <c r="E706" s="91"/>
      <c r="F706" s="76">
        <v>1328.8836081841901</v>
      </c>
      <c r="G706" s="76">
        <v>73.082249509088953</v>
      </c>
      <c r="H706" s="77">
        <v>13.956432821084913</v>
      </c>
      <c r="I706" s="76">
        <v>0</v>
      </c>
      <c r="J706" s="77">
        <v>-6.7199315199413396</v>
      </c>
      <c r="K706" s="134">
        <v>2</v>
      </c>
      <c r="L706" s="134">
        <v>0.43442805288850528</v>
      </c>
      <c r="M706" s="134">
        <v>1.369751650757457</v>
      </c>
      <c r="N706" s="134">
        <v>3.754307895053111</v>
      </c>
    </row>
    <row r="707" spans="1:14" s="78" customFormat="1" x14ac:dyDescent="0.25">
      <c r="A707" s="76">
        <v>704</v>
      </c>
      <c r="B707" s="76">
        <v>21.841845893859858</v>
      </c>
      <c r="C707" s="76">
        <v>21.841845893859858</v>
      </c>
      <c r="D707" s="131"/>
      <c r="E707" s="91"/>
      <c r="F707" s="76">
        <v>1345.7156392977181</v>
      </c>
      <c r="G707" s="76">
        <v>73.165507155245834</v>
      </c>
      <c r="H707" s="77">
        <v>9.927675242618653</v>
      </c>
      <c r="I707" s="76">
        <v>0</v>
      </c>
      <c r="J707" s="77">
        <v>-6.7199315199413396</v>
      </c>
      <c r="K707" s="134">
        <v>2</v>
      </c>
      <c r="L707" s="134">
        <v>0.30902313511261381</v>
      </c>
      <c r="M707" s="134">
        <v>0.97434994501007122</v>
      </c>
      <c r="N707" s="134">
        <v>1.1514982529380811</v>
      </c>
    </row>
    <row r="708" spans="1:14" s="78" customFormat="1" x14ac:dyDescent="0.25">
      <c r="A708" s="76">
        <v>705</v>
      </c>
      <c r="B708" s="76">
        <v>21.057711219787599</v>
      </c>
      <c r="C708" s="76">
        <v>21.057711219787599</v>
      </c>
      <c r="D708" s="131"/>
      <c r="E708" s="91"/>
      <c r="F708" s="76">
        <v>1297.403683461087</v>
      </c>
      <c r="G708" s="76">
        <v>73.262169708530038</v>
      </c>
      <c r="H708" s="77">
        <v>6.683708267936578</v>
      </c>
      <c r="I708" s="76">
        <v>-39.260937098188037</v>
      </c>
      <c r="J708" s="77">
        <v>32.541005578246697</v>
      </c>
      <c r="K708" s="134">
        <v>2</v>
      </c>
      <c r="L708" s="134">
        <v>0.20804674132259959</v>
      </c>
      <c r="M708" s="134">
        <v>0.65597137539015649</v>
      </c>
      <c r="N708" s="134">
        <v>-0.71297142084850873</v>
      </c>
    </row>
    <row r="709" spans="1:14" s="78" customFormat="1" x14ac:dyDescent="0.25">
      <c r="A709" s="76">
        <v>706</v>
      </c>
      <c r="B709" s="76">
        <v>20.055515861511228</v>
      </c>
      <c r="C709" s="76">
        <v>20.055515861511228</v>
      </c>
      <c r="D709" s="131"/>
      <c r="E709" s="91"/>
      <c r="F709" s="76">
        <v>1235.656614380116</v>
      </c>
      <c r="G709" s="76">
        <v>73.349646380114052</v>
      </c>
      <c r="H709" s="77">
        <v>5.1148938417878282</v>
      </c>
      <c r="I709" s="76">
        <v>-34.929164584299322</v>
      </c>
      <c r="J709" s="77">
        <v>28.209233064357981</v>
      </c>
      <c r="K709" s="134">
        <v>2</v>
      </c>
      <c r="L709" s="134">
        <v>0.1592135612949957</v>
      </c>
      <c r="M709" s="134">
        <v>0.50200035876312143</v>
      </c>
      <c r="N709" s="134">
        <v>-1.4571846701035529</v>
      </c>
    </row>
    <row r="710" spans="1:14" s="78" customFormat="1" x14ac:dyDescent="0.25">
      <c r="A710" s="76">
        <v>707</v>
      </c>
      <c r="B710" s="76">
        <v>18.529128646850591</v>
      </c>
      <c r="C710" s="76">
        <v>18.529128646850591</v>
      </c>
      <c r="D710" s="131"/>
      <c r="E710" s="91"/>
      <c r="F710" s="76">
        <v>1141.6131367191749</v>
      </c>
      <c r="G710" s="76">
        <v>73.449729051723295</v>
      </c>
      <c r="H710" s="77">
        <v>2.0880548231213187</v>
      </c>
      <c r="I710" s="76">
        <v>-22.677846987767051</v>
      </c>
      <c r="J710" s="77">
        <v>15.95791546782571</v>
      </c>
      <c r="K710" s="134">
        <v>2</v>
      </c>
      <c r="L710" s="134">
        <v>6.4995805358129613E-2</v>
      </c>
      <c r="M710" s="134">
        <v>0.20493177429418269</v>
      </c>
      <c r="N710" s="134">
        <v>-2.9916376433079721</v>
      </c>
    </row>
    <row r="711" spans="1:14" s="78" customFormat="1" x14ac:dyDescent="0.25">
      <c r="A711" s="76">
        <v>708</v>
      </c>
      <c r="B711" s="76">
        <v>16.56630191802979</v>
      </c>
      <c r="C711" s="76">
        <v>16.56630191802979</v>
      </c>
      <c r="D711" s="131"/>
      <c r="E711" s="91"/>
      <c r="F711" s="76">
        <v>1020.679831034225</v>
      </c>
      <c r="G711" s="76">
        <v>73.482776653145649</v>
      </c>
      <c r="H711" s="77">
        <v>0</v>
      </c>
      <c r="I711" s="76">
        <v>-47.28639980845076</v>
      </c>
      <c r="J711" s="77">
        <v>40.566468288509419</v>
      </c>
      <c r="K711" s="134">
        <v>2</v>
      </c>
      <c r="L711" s="134">
        <v>0</v>
      </c>
      <c r="M711" s="134">
        <v>0</v>
      </c>
      <c r="N711" s="134">
        <v>-3.2762892929729772</v>
      </c>
    </row>
    <row r="712" spans="1:14" s="78" customFormat="1" x14ac:dyDescent="0.25">
      <c r="A712" s="76">
        <v>709</v>
      </c>
      <c r="B712" s="76">
        <v>14.23363723754883</v>
      </c>
      <c r="C712" s="76">
        <v>14.23363723754883</v>
      </c>
      <c r="D712" s="131"/>
      <c r="E712" s="91"/>
      <c r="F712" s="76">
        <v>876.96014007884207</v>
      </c>
      <c r="G712" s="76">
        <v>73.540414454523059</v>
      </c>
      <c r="H712" s="77">
        <v>1.2844029811829694</v>
      </c>
      <c r="I712" s="76">
        <v>-54.808782621352073</v>
      </c>
      <c r="J712" s="77">
        <v>48.088851101410732</v>
      </c>
      <c r="K712" s="134">
        <v>2</v>
      </c>
      <c r="L712" s="134">
        <v>3.9980179275934342E-2</v>
      </c>
      <c r="M712" s="134">
        <v>0.126057505257021</v>
      </c>
      <c r="N712" s="134">
        <v>-2.4367520096105499</v>
      </c>
    </row>
    <row r="713" spans="1:14" s="78" customFormat="1" x14ac:dyDescent="0.25">
      <c r="A713" s="76">
        <v>710</v>
      </c>
      <c r="B713" s="76">
        <v>12.761105918884279</v>
      </c>
      <c r="C713" s="76">
        <v>12.761105918884279</v>
      </c>
      <c r="D713" s="131"/>
      <c r="E713" s="91"/>
      <c r="F713" s="76">
        <v>800</v>
      </c>
      <c r="G713" s="76">
        <v>73.58761745936097</v>
      </c>
      <c r="H713" s="77">
        <v>2.4193274323403084</v>
      </c>
      <c r="I713" s="76">
        <v>-1.3577324699298761</v>
      </c>
      <c r="J713" s="77">
        <v>-5.3621990500114638</v>
      </c>
      <c r="K713" s="134">
        <v>2</v>
      </c>
      <c r="L713" s="134">
        <v>7.5307474281214301E-2</v>
      </c>
      <c r="M713" s="134">
        <v>0.2374444664086687</v>
      </c>
      <c r="N713" s="134">
        <v>-2.806401863089681E-2</v>
      </c>
    </row>
    <row r="714" spans="1:14" s="78" customFormat="1" x14ac:dyDescent="0.25">
      <c r="A714" s="76">
        <v>711</v>
      </c>
      <c r="B714" s="76">
        <v>13.50278644561768</v>
      </c>
      <c r="C714" s="76">
        <v>13.50278644561768</v>
      </c>
      <c r="D714" s="131"/>
      <c r="E714" s="91"/>
      <c r="F714" s="76">
        <v>831.9311006160483</v>
      </c>
      <c r="G714" s="76">
        <v>73.637833509936272</v>
      </c>
      <c r="H714" s="77">
        <v>13.247852640444263</v>
      </c>
      <c r="I714" s="76">
        <v>-1.917707607801006</v>
      </c>
      <c r="J714" s="77">
        <v>-4.8022239121403354</v>
      </c>
      <c r="K714" s="134">
        <v>2</v>
      </c>
      <c r="L714" s="134">
        <v>0.41237176442731283</v>
      </c>
      <c r="M714" s="134">
        <v>1.3002081732393169</v>
      </c>
      <c r="N714" s="134">
        <v>4.8907040025435293</v>
      </c>
    </row>
    <row r="715" spans="1:14" s="78" customFormat="1" x14ac:dyDescent="0.25">
      <c r="A715" s="76">
        <v>712</v>
      </c>
      <c r="B715" s="76">
        <v>16.08139791488647</v>
      </c>
      <c r="C715" s="76">
        <v>16.08139791488647</v>
      </c>
      <c r="D715" s="131"/>
      <c r="E715" s="91"/>
      <c r="F715" s="76">
        <v>990.80401816753556</v>
      </c>
      <c r="G715" s="76">
        <v>73.653992602425816</v>
      </c>
      <c r="H715" s="77">
        <v>22.240552239865007</v>
      </c>
      <c r="I715" s="76">
        <v>-4.3041277681183754</v>
      </c>
      <c r="J715" s="77">
        <v>-2.4158037518229638</v>
      </c>
      <c r="K715" s="134">
        <v>2</v>
      </c>
      <c r="L715" s="134">
        <v>0.69229149945340862</v>
      </c>
      <c r="M715" s="134">
        <v>2.182795097776598</v>
      </c>
      <c r="N715" s="134">
        <v>9.7482462699204131</v>
      </c>
    </row>
    <row r="716" spans="1:14" s="78" customFormat="1" x14ac:dyDescent="0.25">
      <c r="A716" s="76">
        <v>713</v>
      </c>
      <c r="B716" s="76">
        <v>19.541101646423339</v>
      </c>
      <c r="C716" s="76">
        <v>19.541101646423339</v>
      </c>
      <c r="D716" s="131"/>
      <c r="E716" s="91"/>
      <c r="F716" s="76">
        <v>1203.9626239690101</v>
      </c>
      <c r="G716" s="76">
        <v>73.681685343703577</v>
      </c>
      <c r="H716" s="77">
        <v>25.815474035229013</v>
      </c>
      <c r="I716" s="76">
        <v>-5.7448433403583579</v>
      </c>
      <c r="J716" s="77">
        <v>-0.97508817958298177</v>
      </c>
      <c r="K716" s="134">
        <v>2</v>
      </c>
      <c r="L716" s="134">
        <v>0.80356967022225823</v>
      </c>
      <c r="M716" s="134">
        <v>2.5336551702107801</v>
      </c>
      <c r="N716" s="134">
        <v>11.38995099743574</v>
      </c>
    </row>
    <row r="717" spans="1:14" s="78" customFormat="1" x14ac:dyDescent="0.25">
      <c r="A717" s="76">
        <v>714</v>
      </c>
      <c r="B717" s="76">
        <v>21.676742553710941</v>
      </c>
      <c r="C717" s="76">
        <v>21.676742553710941</v>
      </c>
      <c r="D717" s="131"/>
      <c r="E717" s="91"/>
      <c r="F717" s="76">
        <v>1335.5433238250059</v>
      </c>
      <c r="G717" s="76">
        <v>73.769489426362625</v>
      </c>
      <c r="H717" s="77">
        <v>17.428084481628616</v>
      </c>
      <c r="I717" s="76">
        <v>-28.47293737103055</v>
      </c>
      <c r="J717" s="77">
        <v>21.75300585108921</v>
      </c>
      <c r="K717" s="134">
        <v>2</v>
      </c>
      <c r="L717" s="134">
        <v>0.54249168852745133</v>
      </c>
      <c r="M717" s="134">
        <v>1.7104762939270539</v>
      </c>
      <c r="N717" s="134">
        <v>5.9007223421039399</v>
      </c>
    </row>
    <row r="718" spans="1:14" s="78" customFormat="1" x14ac:dyDescent="0.25">
      <c r="A718" s="76">
        <v>715</v>
      </c>
      <c r="B718" s="76">
        <v>21.509408760070801</v>
      </c>
      <c r="C718" s="76">
        <v>21.509408760070801</v>
      </c>
      <c r="D718" s="131"/>
      <c r="E718" s="91"/>
      <c r="F718" s="76">
        <v>1325.2335860776191</v>
      </c>
      <c r="G718" s="76">
        <v>73.882441625930809</v>
      </c>
      <c r="H718" s="77">
        <v>6.4920123165236179</v>
      </c>
      <c r="I718" s="76">
        <v>-51.580226988146762</v>
      </c>
      <c r="J718" s="77">
        <v>44.860295468205408</v>
      </c>
      <c r="K718" s="134">
        <v>2</v>
      </c>
      <c r="L718" s="134">
        <v>0.20207973671715859</v>
      </c>
      <c r="M718" s="134">
        <v>0.637157409869201</v>
      </c>
      <c r="N718" s="134">
        <v>-0.94560835854130942</v>
      </c>
    </row>
    <row r="719" spans="1:14" s="78" customFormat="1" x14ac:dyDescent="0.25">
      <c r="A719" s="76">
        <v>716</v>
      </c>
      <c r="B719" s="76">
        <v>19.624744606018069</v>
      </c>
      <c r="C719" s="76">
        <v>19.624744606018069</v>
      </c>
      <c r="D719" s="131"/>
      <c r="E719" s="91"/>
      <c r="F719" s="76">
        <v>1209.116018026946</v>
      </c>
      <c r="G719" s="76">
        <v>73.982524297540053</v>
      </c>
      <c r="H719" s="77">
        <v>0</v>
      </c>
      <c r="I719" s="76">
        <v>-29.913236297031979</v>
      </c>
      <c r="J719" s="77">
        <v>23.193304777090638</v>
      </c>
      <c r="K719" s="134">
        <v>2</v>
      </c>
      <c r="L719" s="134">
        <v>0</v>
      </c>
      <c r="M719" s="134">
        <v>0</v>
      </c>
      <c r="N719" s="134">
        <v>-4.4748321110326952</v>
      </c>
    </row>
    <row r="720" spans="1:14" s="78" customFormat="1" x14ac:dyDescent="0.25">
      <c r="A720" s="76">
        <v>717</v>
      </c>
      <c r="B720" s="76">
        <v>16.358254623413089</v>
      </c>
      <c r="C720" s="76">
        <v>16.358254623413089</v>
      </c>
      <c r="D720" s="131"/>
      <c r="E720" s="91"/>
      <c r="F720" s="76">
        <v>1948.318560918251</v>
      </c>
      <c r="G720" s="76">
        <v>74.07375204055694</v>
      </c>
      <c r="H720" s="77">
        <v>0</v>
      </c>
      <c r="I720" s="76">
        <v>-35.216818400607011</v>
      </c>
      <c r="J720" s="77">
        <v>28.49688688066567</v>
      </c>
      <c r="K720" s="134">
        <v>1</v>
      </c>
      <c r="L720" s="134">
        <v>0</v>
      </c>
      <c r="M720" s="134">
        <v>0</v>
      </c>
      <c r="N720" s="134">
        <v>-6.8729266164405809</v>
      </c>
    </row>
    <row r="721" spans="1:14" s="78" customFormat="1" x14ac:dyDescent="0.25">
      <c r="A721" s="76">
        <v>718</v>
      </c>
      <c r="B721" s="76">
        <v>13.14095268249512</v>
      </c>
      <c r="C721" s="76">
        <v>13.14095268249512</v>
      </c>
      <c r="D721" s="131"/>
      <c r="E721" s="91"/>
      <c r="F721" s="76">
        <v>1565.1279802680931</v>
      </c>
      <c r="G721" s="76">
        <v>74.217212847304125</v>
      </c>
      <c r="H721" s="77">
        <v>6.2341151843267486</v>
      </c>
      <c r="I721" s="76">
        <v>-28.64377310230465</v>
      </c>
      <c r="J721" s="77">
        <v>21.923841582363309</v>
      </c>
      <c r="K721" s="134">
        <v>1</v>
      </c>
      <c r="L721" s="134">
        <v>0.1940520586978475</v>
      </c>
      <c r="M721" s="134">
        <v>0.61184614107431312</v>
      </c>
      <c r="N721" s="134">
        <v>-2.163053725390168</v>
      </c>
    </row>
    <row r="722" spans="1:14" s="78" customFormat="1" x14ac:dyDescent="0.25">
      <c r="A722" s="76">
        <v>719</v>
      </c>
      <c r="B722" s="76">
        <v>12.574855041503911</v>
      </c>
      <c r="C722" s="76">
        <v>12.574855041503911</v>
      </c>
      <c r="D722" s="131"/>
      <c r="E722" s="91"/>
      <c r="F722" s="76">
        <v>1497.704005851127</v>
      </c>
      <c r="G722" s="76">
        <v>74.318102559491308</v>
      </c>
      <c r="H722" s="77">
        <v>12.630510371860925</v>
      </c>
      <c r="I722" s="76">
        <v>-13.80855584500766</v>
      </c>
      <c r="J722" s="77">
        <v>7.0886243250663146</v>
      </c>
      <c r="K722" s="134">
        <v>1</v>
      </c>
      <c r="L722" s="134">
        <v>0.39315547878007651</v>
      </c>
      <c r="M722" s="134">
        <v>1.2396192245935811</v>
      </c>
      <c r="N722" s="134">
        <v>2.2621149191610752</v>
      </c>
    </row>
    <row r="723" spans="1:14" s="78" customFormat="1" x14ac:dyDescent="0.25">
      <c r="A723" s="76">
        <v>720</v>
      </c>
      <c r="B723" s="76">
        <v>13.034290409088131</v>
      </c>
      <c r="C723" s="76">
        <v>13.034290409088131</v>
      </c>
      <c r="D723" s="131"/>
      <c r="E723" s="91"/>
      <c r="F723" s="76">
        <v>1552.4241746474661</v>
      </c>
      <c r="G723" s="76">
        <v>74.387203445672412</v>
      </c>
      <c r="H723" s="77">
        <v>15.823332637686741</v>
      </c>
      <c r="I723" s="76">
        <v>-8.5121918372862577</v>
      </c>
      <c r="J723" s="77">
        <v>1.7922603173449181</v>
      </c>
      <c r="K723" s="134">
        <v>1</v>
      </c>
      <c r="L723" s="134">
        <v>0.49253986861257459</v>
      </c>
      <c r="M723" s="134">
        <v>1.552978205735448</v>
      </c>
      <c r="N723" s="134">
        <v>4.0732549966337146</v>
      </c>
    </row>
    <row r="724" spans="1:14" s="78" customFormat="1" x14ac:dyDescent="0.25">
      <c r="A724" s="76">
        <v>721</v>
      </c>
      <c r="B724" s="76">
        <v>14.771603965759279</v>
      </c>
      <c r="C724" s="76">
        <v>14.771603965759279</v>
      </c>
      <c r="D724" s="131"/>
      <c r="E724" s="91"/>
      <c r="F724" s="76">
        <v>1759.343575678959</v>
      </c>
      <c r="G724" s="76">
        <v>74.442636175309545</v>
      </c>
      <c r="H724" s="77">
        <v>22.82470234011404</v>
      </c>
      <c r="I724" s="76">
        <v>-14.162449890692431</v>
      </c>
      <c r="J724" s="77">
        <v>7.4425183707510936</v>
      </c>
      <c r="K724" s="134">
        <v>1</v>
      </c>
      <c r="L724" s="134">
        <v>0.71047459780662281</v>
      </c>
      <c r="M724" s="134">
        <v>2.2401264068842819</v>
      </c>
      <c r="N724" s="134">
        <v>7.6621075877719598</v>
      </c>
    </row>
    <row r="725" spans="1:14" s="78" customFormat="1" x14ac:dyDescent="0.25">
      <c r="A725" s="76">
        <v>722</v>
      </c>
      <c r="B725" s="76">
        <v>17.273986244201659</v>
      </c>
      <c r="C725" s="76">
        <v>17.273986244201659</v>
      </c>
      <c r="D725" s="131"/>
      <c r="E725" s="91"/>
      <c r="F725" s="76">
        <v>1064.281542631461</v>
      </c>
      <c r="G725" s="76">
        <v>74.424971972398396</v>
      </c>
      <c r="H725" s="77">
        <v>24.703624159249784</v>
      </c>
      <c r="I725" s="76">
        <v>-120.44438611443471</v>
      </c>
      <c r="J725" s="77">
        <v>63.801335754411902</v>
      </c>
      <c r="K725" s="134">
        <v>2</v>
      </c>
      <c r="L725" s="134">
        <v>0.76896062771705209</v>
      </c>
      <c r="M725" s="134">
        <v>2.4245328591918649</v>
      </c>
      <c r="N725" s="134">
        <v>11.03914831741508</v>
      </c>
    </row>
    <row r="726" spans="1:14" s="78" customFormat="1" x14ac:dyDescent="0.25">
      <c r="A726" s="76">
        <v>723</v>
      </c>
      <c r="B726" s="76">
        <v>19.765435981750489</v>
      </c>
      <c r="C726" s="76">
        <v>19.765435981750489</v>
      </c>
      <c r="D726" s="131"/>
      <c r="E726" s="91"/>
      <c r="F726" s="76">
        <v>1217.784268208615</v>
      </c>
      <c r="G726" s="76">
        <v>74.470521861537094</v>
      </c>
      <c r="H726" s="77">
        <v>23.413641399996084</v>
      </c>
      <c r="I726" s="76">
        <v>-36.158062224857957</v>
      </c>
      <c r="J726" s="77">
        <v>29.43813070491662</v>
      </c>
      <c r="K726" s="134">
        <v>2</v>
      </c>
      <c r="L726" s="134">
        <v>0.72880676422295887</v>
      </c>
      <c r="M726" s="134">
        <v>2.2979277275949892</v>
      </c>
      <c r="N726" s="134">
        <v>9.9235678380853916</v>
      </c>
    </row>
    <row r="727" spans="1:14" s="78" customFormat="1" x14ac:dyDescent="0.25">
      <c r="A727" s="76">
        <v>724</v>
      </c>
      <c r="B727" s="76">
        <v>22.013114929199219</v>
      </c>
      <c r="C727" s="76">
        <v>22.013114929199219</v>
      </c>
      <c r="D727" s="131"/>
      <c r="E727" s="91"/>
      <c r="F727" s="76">
        <v>1356.267834405385</v>
      </c>
      <c r="G727" s="76">
        <v>74.544198733743698</v>
      </c>
      <c r="H727" s="77">
        <v>22.982011640537394</v>
      </c>
      <c r="I727" s="76">
        <v>-11.120696309451461</v>
      </c>
      <c r="J727" s="77">
        <v>4.4007647895101192</v>
      </c>
      <c r="K727" s="134">
        <v>2</v>
      </c>
      <c r="L727" s="134">
        <v>0.71537123392849233</v>
      </c>
      <c r="M727" s="134">
        <v>2.255565500576536</v>
      </c>
      <c r="N727" s="134">
        <v>9.2673185659749162</v>
      </c>
    </row>
    <row r="728" spans="1:14" s="78" customFormat="1" x14ac:dyDescent="0.25">
      <c r="A728" s="76">
        <v>725</v>
      </c>
      <c r="B728" s="76">
        <v>24.011800003051761</v>
      </c>
      <c r="C728" s="76">
        <v>24.011800003051761</v>
      </c>
      <c r="D728" s="131"/>
      <c r="E728" s="91"/>
      <c r="F728" s="76">
        <v>1479.4104375985701</v>
      </c>
      <c r="G728" s="76">
        <v>74.614051350893547</v>
      </c>
      <c r="H728" s="77">
        <v>26.322593124792398</v>
      </c>
      <c r="I728" s="76">
        <v>-22.792533461874768</v>
      </c>
      <c r="J728" s="77">
        <v>16.072601941933431</v>
      </c>
      <c r="K728" s="134">
        <v>2</v>
      </c>
      <c r="L728" s="134">
        <v>0.81935499025968073</v>
      </c>
      <c r="M728" s="134">
        <v>2.5834262842887732</v>
      </c>
      <c r="N728" s="134">
        <v>10.935446013104579</v>
      </c>
    </row>
    <row r="729" spans="1:14" s="78" customFormat="1" x14ac:dyDescent="0.25">
      <c r="A729" s="76">
        <v>726</v>
      </c>
      <c r="B729" s="76">
        <v>26.496970748901369</v>
      </c>
      <c r="C729" s="76">
        <v>26.496970748901369</v>
      </c>
      <c r="D729" s="131"/>
      <c r="E729" s="91"/>
      <c r="F729" s="76">
        <v>1632.526303137899</v>
      </c>
      <c r="G729" s="76">
        <v>74.64537763006075</v>
      </c>
      <c r="H729" s="77">
        <v>31.953702629534515</v>
      </c>
      <c r="I729" s="76">
        <v>-11.21022517789778</v>
      </c>
      <c r="J729" s="77">
        <v>4.4902936579564363</v>
      </c>
      <c r="K729" s="134">
        <v>2</v>
      </c>
      <c r="L729" s="134">
        <v>0.99463702465254278</v>
      </c>
      <c r="M729" s="134">
        <v>3.136090538729468</v>
      </c>
      <c r="N729" s="134">
        <v>13.9101141016833</v>
      </c>
    </row>
    <row r="730" spans="1:14" s="78" customFormat="1" x14ac:dyDescent="0.25">
      <c r="A730" s="76">
        <v>727</v>
      </c>
      <c r="B730" s="76">
        <v>29.738817024230961</v>
      </c>
      <c r="C730" s="76">
        <v>29.738817024230961</v>
      </c>
      <c r="D730" s="131"/>
      <c r="E730" s="91"/>
      <c r="F730" s="76">
        <v>1832.2623169395749</v>
      </c>
      <c r="G730" s="76">
        <v>74.718233972845894</v>
      </c>
      <c r="H730" s="77">
        <v>48.023841573216465</v>
      </c>
      <c r="I730" s="76">
        <v>-13.279063531603841</v>
      </c>
      <c r="J730" s="77">
        <v>6.5591320116624994</v>
      </c>
      <c r="K730" s="134">
        <v>2</v>
      </c>
      <c r="L730" s="134">
        <v>1.494859342235324</v>
      </c>
      <c r="M730" s="134">
        <v>4.713291506067975</v>
      </c>
      <c r="N730" s="134">
        <v>23.12795063685784</v>
      </c>
    </row>
    <row r="731" spans="1:14" s="78" customFormat="1" x14ac:dyDescent="0.25">
      <c r="A731" s="76">
        <v>728</v>
      </c>
      <c r="B731" s="76">
        <v>34.299396896362303</v>
      </c>
      <c r="C731" s="76">
        <v>34.299396896362303</v>
      </c>
      <c r="D731" s="131"/>
      <c r="E731" s="91"/>
      <c r="F731" s="76">
        <v>1322.4624555472369</v>
      </c>
      <c r="G731" s="76">
        <v>74.721393033669543</v>
      </c>
      <c r="H731" s="77">
        <v>45.262696793190344</v>
      </c>
      <c r="I731" s="76">
        <v>-22.574954948534621</v>
      </c>
      <c r="J731" s="77">
        <v>15.855023428593279</v>
      </c>
      <c r="K731" s="134">
        <v>3</v>
      </c>
      <c r="L731" s="134">
        <v>1.408911968296203</v>
      </c>
      <c r="M731" s="134">
        <v>4.4422994360379278</v>
      </c>
      <c r="N731" s="134">
        <v>22.57452984476987</v>
      </c>
    </row>
    <row r="732" spans="1:14" s="78" customFormat="1" x14ac:dyDescent="0.25">
      <c r="A732" s="76">
        <v>729</v>
      </c>
      <c r="B732" s="76">
        <v>36.717679214477542</v>
      </c>
      <c r="C732" s="76">
        <v>36.717679214477542</v>
      </c>
      <c r="D732" s="131"/>
      <c r="E732" s="91"/>
      <c r="F732" s="76">
        <v>1415.7027997516659</v>
      </c>
      <c r="G732" s="76">
        <v>74.794739567173195</v>
      </c>
      <c r="H732" s="77">
        <v>35.478205242739868</v>
      </c>
      <c r="I732" s="76">
        <v>-15.549822086004429</v>
      </c>
      <c r="J732" s="77">
        <v>8.8298905660630851</v>
      </c>
      <c r="K732" s="134">
        <v>3</v>
      </c>
      <c r="L732" s="134">
        <v>1.1043457752540611</v>
      </c>
      <c r="M732" s="134">
        <v>3.4820022293760529</v>
      </c>
      <c r="N732" s="134">
        <v>16.684180119893849</v>
      </c>
    </row>
    <row r="733" spans="1:14" s="78" customFormat="1" x14ac:dyDescent="0.25">
      <c r="A733" s="76">
        <v>730</v>
      </c>
      <c r="B733" s="76">
        <v>39.320521163940427</v>
      </c>
      <c r="C733" s="76">
        <v>39.320521163940427</v>
      </c>
      <c r="D733" s="131"/>
      <c r="E733" s="91"/>
      <c r="F733" s="76">
        <v>1516.0591053242899</v>
      </c>
      <c r="G733" s="76">
        <v>74.863413480935336</v>
      </c>
      <c r="H733" s="77">
        <v>38.147057731817824</v>
      </c>
      <c r="I733" s="76">
        <v>-15.549822086004429</v>
      </c>
      <c r="J733" s="77">
        <v>8.8298905660630851</v>
      </c>
      <c r="K733" s="134">
        <v>3</v>
      </c>
      <c r="L733" s="134">
        <v>1.187420326261476</v>
      </c>
      <c r="M733" s="134">
        <v>3.7439362887024319</v>
      </c>
      <c r="N733" s="134">
        <v>18.048913951283609</v>
      </c>
    </row>
    <row r="734" spans="1:14" s="78" customFormat="1" x14ac:dyDescent="0.25">
      <c r="A734" s="76">
        <v>731</v>
      </c>
      <c r="B734" s="76">
        <v>40.942814254760741</v>
      </c>
      <c r="C734" s="76">
        <v>40.942814254760741</v>
      </c>
      <c r="D734" s="131"/>
      <c r="E734" s="91"/>
      <c r="F734" s="76">
        <v>1578.6089428909991</v>
      </c>
      <c r="G734" s="76">
        <v>74.932876959435148</v>
      </c>
      <c r="H734" s="77">
        <v>28.098838934670244</v>
      </c>
      <c r="I734" s="76">
        <v>-16.577496013612251</v>
      </c>
      <c r="J734" s="77">
        <v>9.8575644936709104</v>
      </c>
      <c r="K734" s="134">
        <v>3</v>
      </c>
      <c r="L734" s="134">
        <v>0.87464497864917923</v>
      </c>
      <c r="M734" s="134">
        <v>2.757755617680862</v>
      </c>
      <c r="N734" s="134">
        <v>11.70576066830302</v>
      </c>
    </row>
    <row r="735" spans="1:14" s="78" customFormat="1" x14ac:dyDescent="0.25">
      <c r="A735" s="76">
        <v>732</v>
      </c>
      <c r="B735" s="76">
        <v>41.842810058593749</v>
      </c>
      <c r="C735" s="76">
        <v>41.842810058593749</v>
      </c>
      <c r="D735" s="131"/>
      <c r="E735" s="91"/>
      <c r="F735" s="76">
        <v>1613.309572301933</v>
      </c>
      <c r="G735" s="76">
        <v>75.008549063560082</v>
      </c>
      <c r="H735" s="77">
        <v>22.843832119284713</v>
      </c>
      <c r="I735" s="76">
        <v>-16.14289224622236</v>
      </c>
      <c r="J735" s="77">
        <v>9.4229607262810156</v>
      </c>
      <c r="K735" s="134">
        <v>3</v>
      </c>
      <c r="L735" s="134">
        <v>0.71107005889785135</v>
      </c>
      <c r="M735" s="134">
        <v>2.2420038957049249</v>
      </c>
      <c r="N735" s="134">
        <v>8.2861127855408281</v>
      </c>
    </row>
    <row r="736" spans="1:14" s="78" customFormat="1" x14ac:dyDescent="0.25">
      <c r="A736" s="76">
        <v>733</v>
      </c>
      <c r="B736" s="76">
        <v>42.227445983886717</v>
      </c>
      <c r="C736" s="76">
        <v>42.227445983886717</v>
      </c>
      <c r="D736" s="131"/>
      <c r="E736" s="91"/>
      <c r="F736" s="76">
        <v>1628.1397622260181</v>
      </c>
      <c r="G736" s="76">
        <v>75.082264313565574</v>
      </c>
      <c r="H736" s="77">
        <v>20.130102389245994</v>
      </c>
      <c r="I736" s="76">
        <v>-13.34997275142759</v>
      </c>
      <c r="J736" s="77">
        <v>6.6300412314862456</v>
      </c>
      <c r="K736" s="134">
        <v>3</v>
      </c>
      <c r="L736" s="134">
        <v>0.62659859417620012</v>
      </c>
      <c r="M736" s="134">
        <v>1.9756653674375591</v>
      </c>
      <c r="N736" s="134">
        <v>6.5087368627209798</v>
      </c>
    </row>
    <row r="737" spans="1:14" s="78" customFormat="1" x14ac:dyDescent="0.25">
      <c r="A737" s="76">
        <v>734</v>
      </c>
      <c r="B737" s="76">
        <v>42.526817321777337</v>
      </c>
      <c r="C737" s="76">
        <v>42.526817321777337</v>
      </c>
      <c r="D737" s="131"/>
      <c r="E737" s="91"/>
      <c r="F737" s="76">
        <v>1639.682453656528</v>
      </c>
      <c r="G737" s="76">
        <v>75.179391530342258</v>
      </c>
      <c r="H737" s="77">
        <v>19.126348285030883</v>
      </c>
      <c r="I737" s="76">
        <v>-13.34997275142759</v>
      </c>
      <c r="J737" s="77">
        <v>6.6300412314862456</v>
      </c>
      <c r="K737" s="134">
        <v>3</v>
      </c>
      <c r="L737" s="134">
        <v>0.59535429653488359</v>
      </c>
      <c r="M737" s="134">
        <v>1.8771520969744879</v>
      </c>
      <c r="N737" s="134">
        <v>5.8228357728664148</v>
      </c>
    </row>
    <row r="738" spans="1:14" s="78" customFormat="1" x14ac:dyDescent="0.25">
      <c r="A738" s="76">
        <v>735</v>
      </c>
      <c r="B738" s="76">
        <v>42.60540771484375</v>
      </c>
      <c r="C738" s="76">
        <v>42.60540771484375</v>
      </c>
      <c r="D738" s="131"/>
      <c r="E738" s="91"/>
      <c r="F738" s="76">
        <v>1642.712619012236</v>
      </c>
      <c r="G738" s="76">
        <v>75.276518747118942</v>
      </c>
      <c r="H738" s="77">
        <v>17.116998902906083</v>
      </c>
      <c r="I738" s="76">
        <v>-8.5893737625474529</v>
      </c>
      <c r="J738" s="77">
        <v>1.869442242606113</v>
      </c>
      <c r="K738" s="134">
        <v>3</v>
      </c>
      <c r="L738" s="134">
        <v>0.53280839022489701</v>
      </c>
      <c r="M738" s="134">
        <v>1.6799448543791</v>
      </c>
      <c r="N738" s="134">
        <v>4.5271330051612644</v>
      </c>
    </row>
    <row r="739" spans="1:14" s="78" customFormat="1" x14ac:dyDescent="0.25">
      <c r="A739" s="76">
        <v>736</v>
      </c>
      <c r="B739" s="76">
        <v>42.685048675537111</v>
      </c>
      <c r="C739" s="76">
        <v>42.685048675537111</v>
      </c>
      <c r="D739" s="131"/>
      <c r="E739" s="91"/>
      <c r="F739" s="76">
        <v>1645.7832905100149</v>
      </c>
      <c r="G739" s="76">
        <v>75.350694193055304</v>
      </c>
      <c r="H739" s="77">
        <v>19.28120171031777</v>
      </c>
      <c r="I739" s="76">
        <v>-13.34997275142759</v>
      </c>
      <c r="J739" s="77">
        <v>6.6300412314862456</v>
      </c>
      <c r="K739" s="134">
        <v>3</v>
      </c>
      <c r="L739" s="134">
        <v>0.60017448754593228</v>
      </c>
      <c r="M739" s="134">
        <v>1.892350159232324</v>
      </c>
      <c r="N739" s="134">
        <v>5.8975069890442224</v>
      </c>
    </row>
    <row r="740" spans="1:14" s="78" customFormat="1" x14ac:dyDescent="0.25">
      <c r="A740" s="76">
        <v>737</v>
      </c>
      <c r="B740" s="76">
        <v>43.053956604003908</v>
      </c>
      <c r="C740" s="76">
        <v>43.053956604003908</v>
      </c>
      <c r="D740" s="131"/>
      <c r="E740" s="91"/>
      <c r="F740" s="76">
        <v>1660.0070649520319</v>
      </c>
      <c r="G740" s="76">
        <v>75.447821409831988</v>
      </c>
      <c r="H740" s="77">
        <v>22.678308222460235</v>
      </c>
      <c r="I740" s="76">
        <v>-17.852672408969781</v>
      </c>
      <c r="J740" s="77">
        <v>11.13274088902844</v>
      </c>
      <c r="K740" s="134">
        <v>3</v>
      </c>
      <c r="L740" s="134">
        <v>0.70591772340311532</v>
      </c>
      <c r="M740" s="134">
        <v>2.2257585818900232</v>
      </c>
      <c r="N740" s="134">
        <v>7.9990664522947403</v>
      </c>
    </row>
    <row r="741" spans="1:14" s="78" customFormat="1" x14ac:dyDescent="0.25">
      <c r="A741" s="76">
        <v>738</v>
      </c>
      <c r="B741" s="76">
        <v>43.593232345581058</v>
      </c>
      <c r="C741" s="76">
        <v>43.593232345581058</v>
      </c>
      <c r="D741" s="131"/>
      <c r="E741" s="91"/>
      <c r="F741" s="76">
        <v>1680.799614849572</v>
      </c>
      <c r="G741" s="76">
        <v>75.54579000956808</v>
      </c>
      <c r="H741" s="77">
        <v>23.3218829698578</v>
      </c>
      <c r="I741" s="76">
        <v>-16.14289224622236</v>
      </c>
      <c r="J741" s="77">
        <v>9.4229607262810156</v>
      </c>
      <c r="K741" s="134">
        <v>3</v>
      </c>
      <c r="L741" s="134">
        <v>0.72595055901263761</v>
      </c>
      <c r="M741" s="134">
        <v>2.288922112566846</v>
      </c>
      <c r="N741" s="134">
        <v>8.3230054595071969</v>
      </c>
    </row>
    <row r="742" spans="1:14" s="78" customFormat="1" x14ac:dyDescent="0.25">
      <c r="A742" s="76">
        <v>739</v>
      </c>
      <c r="B742" s="76">
        <v>43.947863769531253</v>
      </c>
      <c r="C742" s="76">
        <v>43.947863769531253</v>
      </c>
      <c r="D742" s="131"/>
      <c r="E742" s="91"/>
      <c r="F742" s="76">
        <v>1248.9372207604879</v>
      </c>
      <c r="G742" s="76">
        <v>75.631051717745535</v>
      </c>
      <c r="H742" s="77">
        <v>15.353616442354619</v>
      </c>
      <c r="I742" s="76">
        <v>-8.5893737625474529</v>
      </c>
      <c r="J742" s="77">
        <v>1.869442242606113</v>
      </c>
      <c r="K742" s="134">
        <v>4</v>
      </c>
      <c r="L742" s="134">
        <v>0.47791880499522638</v>
      </c>
      <c r="M742" s="134">
        <v>1.5068779921499491</v>
      </c>
      <c r="N742" s="134">
        <v>4.9233552690111466</v>
      </c>
    </row>
    <row r="743" spans="1:14" s="78" customFormat="1" x14ac:dyDescent="0.25">
      <c r="A743" s="76">
        <v>740</v>
      </c>
      <c r="B743" s="76">
        <v>44.013115692138669</v>
      </c>
      <c r="C743" s="76">
        <v>44.013115692138669</v>
      </c>
      <c r="D743" s="131"/>
      <c r="E743" s="91"/>
      <c r="F743" s="76">
        <v>1250.7915897304549</v>
      </c>
      <c r="G743" s="76">
        <v>75.729716071061304</v>
      </c>
      <c r="H743" s="77">
        <v>18.336268284853844</v>
      </c>
      <c r="I743" s="76">
        <v>-14.435008490344231</v>
      </c>
      <c r="J743" s="77">
        <v>7.7150769704028876</v>
      </c>
      <c r="K743" s="134">
        <v>4</v>
      </c>
      <c r="L743" s="134">
        <v>0.57076112716967753</v>
      </c>
      <c r="M743" s="134">
        <v>1.7996098339659929</v>
      </c>
      <c r="N743" s="134">
        <v>6.7539331846300357</v>
      </c>
    </row>
    <row r="744" spans="1:14" s="78" customFormat="1" x14ac:dyDescent="0.25">
      <c r="A744" s="76">
        <v>741</v>
      </c>
      <c r="B744" s="76">
        <v>44.823952865600589</v>
      </c>
      <c r="C744" s="76">
        <v>44.823952865600589</v>
      </c>
      <c r="D744" s="131"/>
      <c r="E744" s="91"/>
      <c r="F744" s="76">
        <v>1273.8344555048529</v>
      </c>
      <c r="G744" s="76">
        <v>75.832366280430847</v>
      </c>
      <c r="H744" s="77">
        <v>27.712385613895002</v>
      </c>
      <c r="I744" s="76">
        <v>-27.22265855151781</v>
      </c>
      <c r="J744" s="77">
        <v>20.50272703157647</v>
      </c>
      <c r="K744" s="134">
        <v>4</v>
      </c>
      <c r="L744" s="134">
        <v>0.86261567532870254</v>
      </c>
      <c r="M744" s="134">
        <v>2.7198272243113988</v>
      </c>
      <c r="N744" s="134">
        <v>12.371434484543011</v>
      </c>
    </row>
    <row r="745" spans="1:14" s="78" customFormat="1" x14ac:dyDescent="0.25">
      <c r="A745" s="76">
        <v>742</v>
      </c>
      <c r="B745" s="76">
        <v>46.01504821777344</v>
      </c>
      <c r="C745" s="76">
        <v>46.01504821777344</v>
      </c>
      <c r="D745" s="131"/>
      <c r="E745" s="91"/>
      <c r="F745" s="76">
        <v>1307.6837303320599</v>
      </c>
      <c r="G745" s="76">
        <v>75.890245195316211</v>
      </c>
      <c r="H745" s="77">
        <v>29.979071432994552</v>
      </c>
      <c r="I745" s="76">
        <v>-27.89653616955253</v>
      </c>
      <c r="J745" s="77">
        <v>21.176604649611189</v>
      </c>
      <c r="K745" s="134">
        <v>4</v>
      </c>
      <c r="L745" s="134">
        <v>0.9331718066500051</v>
      </c>
      <c r="M745" s="134">
        <v>2.9422907063674661</v>
      </c>
      <c r="N745" s="134">
        <v>13.648579297310221</v>
      </c>
    </row>
    <row r="746" spans="1:14" s="78" customFormat="1" x14ac:dyDescent="0.25">
      <c r="A746" s="76">
        <v>743</v>
      </c>
      <c r="B746" s="76">
        <v>47.113433837890618</v>
      </c>
      <c r="C746" s="76">
        <v>47.113433837890618</v>
      </c>
      <c r="D746" s="131"/>
      <c r="E746" s="91"/>
      <c r="F746" s="76">
        <v>1338.898323398663</v>
      </c>
      <c r="G746" s="76">
        <v>75.988364317366774</v>
      </c>
      <c r="H746" s="77">
        <v>26.199577424910629</v>
      </c>
      <c r="I746" s="76">
        <v>-27.22265855151781</v>
      </c>
      <c r="J746" s="77">
        <v>20.50272703157647</v>
      </c>
      <c r="K746" s="134">
        <v>4</v>
      </c>
      <c r="L746" s="134">
        <v>0.81552582619896063</v>
      </c>
      <c r="M746" s="134">
        <v>2.5713529300053231</v>
      </c>
      <c r="N746" s="134">
        <v>11.292385599750761</v>
      </c>
    </row>
    <row r="747" spans="1:14" s="78" customFormat="1" x14ac:dyDescent="0.25">
      <c r="A747" s="76">
        <v>744</v>
      </c>
      <c r="B747" s="76">
        <v>47.585925674438478</v>
      </c>
      <c r="C747" s="76">
        <v>47.585925674438478</v>
      </c>
      <c r="D747" s="131"/>
      <c r="E747" s="91"/>
      <c r="F747" s="76">
        <v>1352.3258848443049</v>
      </c>
      <c r="G747" s="76">
        <v>76.091009259815351</v>
      </c>
      <c r="H747" s="77">
        <v>17.116008820755475</v>
      </c>
      <c r="I747" s="76">
        <v>-24.42973905672304</v>
      </c>
      <c r="J747" s="77">
        <v>17.7098075367817</v>
      </c>
      <c r="K747" s="134">
        <v>4</v>
      </c>
      <c r="L747" s="134">
        <v>0.53277757150019844</v>
      </c>
      <c r="M747" s="134">
        <v>1.6798476829401261</v>
      </c>
      <c r="N747" s="134">
        <v>5.664916670469319</v>
      </c>
    </row>
    <row r="748" spans="1:14" s="78" customFormat="1" x14ac:dyDescent="0.25">
      <c r="A748" s="76">
        <v>745</v>
      </c>
      <c r="B748" s="76">
        <v>47.481541442871091</v>
      </c>
      <c r="C748" s="76">
        <v>47.481541442871091</v>
      </c>
      <c r="D748" s="131"/>
      <c r="E748" s="91"/>
      <c r="F748" s="76">
        <v>1349.3594300298309</v>
      </c>
      <c r="G748" s="76">
        <v>76.19199229622312</v>
      </c>
      <c r="H748" s="77">
        <v>15.390183280859718</v>
      </c>
      <c r="I748" s="76">
        <v>-18.021547550428512</v>
      </c>
      <c r="J748" s="77">
        <v>11.301616030487169</v>
      </c>
      <c r="K748" s="134">
        <v>4</v>
      </c>
      <c r="L748" s="134">
        <v>0.47905703713919218</v>
      </c>
      <c r="M748" s="134">
        <v>1.5104668380998729</v>
      </c>
      <c r="N748" s="134">
        <v>4.5991025430002139</v>
      </c>
    </row>
    <row r="749" spans="1:14" s="78" customFormat="1" x14ac:dyDescent="0.25">
      <c r="A749" s="76">
        <v>746</v>
      </c>
      <c r="B749" s="76">
        <v>47.678356170654297</v>
      </c>
      <c r="C749" s="76">
        <v>47.678356170654297</v>
      </c>
      <c r="D749" s="131"/>
      <c r="E749" s="91"/>
      <c r="F749" s="76">
        <v>1354.9526311103509</v>
      </c>
      <c r="G749" s="76">
        <v>76.272864552789855</v>
      </c>
      <c r="H749" s="77">
        <v>21.308580259674599</v>
      </c>
      <c r="I749" s="76">
        <v>-33.647177312728509</v>
      </c>
      <c r="J749" s="77">
        <v>26.927245792787168</v>
      </c>
      <c r="K749" s="134">
        <v>4</v>
      </c>
      <c r="L749" s="134">
        <v>0.66328159571288459</v>
      </c>
      <c r="M749" s="134">
        <v>2.0913268712827251</v>
      </c>
      <c r="N749" s="134">
        <v>8.2548486021797309</v>
      </c>
    </row>
    <row r="750" spans="1:14" s="78" customFormat="1" x14ac:dyDescent="0.25">
      <c r="A750" s="76">
        <v>747</v>
      </c>
      <c r="B750" s="76">
        <v>48.07660255432129</v>
      </c>
      <c r="C750" s="76">
        <v>48.07660255432129</v>
      </c>
      <c r="D750" s="131"/>
      <c r="E750" s="91"/>
      <c r="F750" s="76">
        <v>1366.270239952576</v>
      </c>
      <c r="G750" s="76">
        <v>76.380799098627762</v>
      </c>
      <c r="H750" s="77">
        <v>20.956750296667277</v>
      </c>
      <c r="I750" s="76">
        <v>-73.946144264846538</v>
      </c>
      <c r="J750" s="77">
        <v>63.801335754411902</v>
      </c>
      <c r="K750" s="134">
        <v>4</v>
      </c>
      <c r="L750" s="134">
        <v>0.65233002895248771</v>
      </c>
      <c r="M750" s="134">
        <v>2.0567965812871938</v>
      </c>
      <c r="N750" s="134">
        <v>8.0020115098204343</v>
      </c>
    </row>
    <row r="751" spans="1:14" s="78" customFormat="1" x14ac:dyDescent="0.25">
      <c r="A751" s="76">
        <v>748</v>
      </c>
      <c r="B751" s="76">
        <v>48.138988113403322</v>
      </c>
      <c r="C751" s="76">
        <v>48.138988113403322</v>
      </c>
      <c r="D751" s="131"/>
      <c r="E751" s="91"/>
      <c r="F751" s="76">
        <v>1368.043150854096</v>
      </c>
      <c r="G751" s="76">
        <v>76.48576799108929</v>
      </c>
      <c r="H751" s="77">
        <v>16.252424216389752</v>
      </c>
      <c r="I751" s="76">
        <v>-8.5645149322933563</v>
      </c>
      <c r="J751" s="77">
        <v>1.8445834123520171</v>
      </c>
      <c r="K751" s="134">
        <v>4</v>
      </c>
      <c r="L751" s="134">
        <v>0.50589639183283353</v>
      </c>
      <c r="M751" s="134">
        <v>1.5950913234489239</v>
      </c>
      <c r="N751" s="134">
        <v>5.0730102622860196</v>
      </c>
    </row>
    <row r="752" spans="1:14" s="78" customFormat="1" x14ac:dyDescent="0.25">
      <c r="A752" s="76">
        <v>749</v>
      </c>
      <c r="B752" s="76">
        <v>48.364151000976563</v>
      </c>
      <c r="C752" s="76">
        <v>48.364151000976563</v>
      </c>
      <c r="D752" s="131"/>
      <c r="E752" s="91"/>
      <c r="F752" s="76">
        <v>1374.4419672447821</v>
      </c>
      <c r="G752" s="76">
        <v>76.563799256656736</v>
      </c>
      <c r="H752" s="77">
        <v>23.90600152628274</v>
      </c>
      <c r="I752" s="76">
        <v>-58.045358298797183</v>
      </c>
      <c r="J752" s="77">
        <v>51.325426778855842</v>
      </c>
      <c r="K752" s="134">
        <v>4</v>
      </c>
      <c r="L752" s="134">
        <v>0.74413267548729745</v>
      </c>
      <c r="M752" s="134">
        <v>2.3462503258114489</v>
      </c>
      <c r="N752" s="134">
        <v>9.7931593869457831</v>
      </c>
    </row>
    <row r="753" spans="1:14" s="78" customFormat="1" x14ac:dyDescent="0.25">
      <c r="A753" s="76">
        <v>750</v>
      </c>
      <c r="B753" s="76">
        <v>49.096934890747072</v>
      </c>
      <c r="C753" s="76">
        <v>49.096934890747072</v>
      </c>
      <c r="D753" s="131"/>
      <c r="E753" s="91"/>
      <c r="F753" s="76">
        <v>1395.2666671552829</v>
      </c>
      <c r="G753" s="76">
        <v>76.637886317627377</v>
      </c>
      <c r="H753" s="77">
        <v>25.836919579243755</v>
      </c>
      <c r="I753" s="76">
        <v>-5.134120048416424</v>
      </c>
      <c r="J753" s="77">
        <v>-1.5858114715249161</v>
      </c>
      <c r="K753" s="134">
        <v>4</v>
      </c>
      <c r="L753" s="134">
        <v>0.80423721514931035</v>
      </c>
      <c r="M753" s="134">
        <v>2.535759939365775</v>
      </c>
      <c r="N753" s="134">
        <v>10.914246155621241</v>
      </c>
    </row>
    <row r="754" spans="1:14" s="78" customFormat="1" x14ac:dyDescent="0.25">
      <c r="A754" s="76">
        <v>751</v>
      </c>
      <c r="B754" s="76">
        <v>49.706768417358397</v>
      </c>
      <c r="C754" s="76">
        <v>49.706768417358397</v>
      </c>
      <c r="D754" s="131"/>
      <c r="E754" s="91"/>
      <c r="F754" s="76">
        <v>1412.59728858996</v>
      </c>
      <c r="G754" s="76">
        <v>76.774867036955342</v>
      </c>
      <c r="H754" s="77">
        <v>20.918885242014383</v>
      </c>
      <c r="I754" s="76">
        <v>0</v>
      </c>
      <c r="J754" s="77">
        <v>-6.7199315199413396</v>
      </c>
      <c r="K754" s="134">
        <v>4</v>
      </c>
      <c r="L754" s="134">
        <v>0.6511513866607036</v>
      </c>
      <c r="M754" s="134">
        <v>2.0530803221411991</v>
      </c>
      <c r="N754" s="134">
        <v>7.8272776292108706</v>
      </c>
    </row>
    <row r="755" spans="1:14" s="78" customFormat="1" x14ac:dyDescent="0.25">
      <c r="A755" s="76">
        <v>752</v>
      </c>
      <c r="B755" s="76">
        <v>49.896064376831063</v>
      </c>
      <c r="C755" s="76">
        <v>49.896064376831063</v>
      </c>
      <c r="D755" s="131"/>
      <c r="E755" s="91"/>
      <c r="F755" s="76">
        <v>1417.9768167227669</v>
      </c>
      <c r="G755" s="76">
        <v>76.838929922332255</v>
      </c>
      <c r="H755" s="77">
        <v>17.898097585171772</v>
      </c>
      <c r="I755" s="76">
        <v>0</v>
      </c>
      <c r="J755" s="77">
        <v>-6.7199315199413396</v>
      </c>
      <c r="K755" s="134">
        <v>4</v>
      </c>
      <c r="L755" s="134">
        <v>0.55712199413791197</v>
      </c>
      <c r="M755" s="134">
        <v>1.7566056475168359</v>
      </c>
      <c r="N755" s="134">
        <v>5.9250987938648798</v>
      </c>
    </row>
    <row r="756" spans="1:14" s="78" customFormat="1" x14ac:dyDescent="0.25">
      <c r="A756" s="76">
        <v>753</v>
      </c>
      <c r="B756" s="76">
        <v>50.001599121093747</v>
      </c>
      <c r="C756" s="76">
        <v>50.001599121093747</v>
      </c>
      <c r="D756" s="131"/>
      <c r="E756" s="91"/>
      <c r="F756" s="76">
        <v>1420.9759675093519</v>
      </c>
      <c r="G756" s="76">
        <v>76.90797338320148</v>
      </c>
      <c r="H756" s="77">
        <v>16.831244898439593</v>
      </c>
      <c r="I756" s="76">
        <v>0</v>
      </c>
      <c r="J756" s="77">
        <v>-6.7199315199413396</v>
      </c>
      <c r="K756" s="134">
        <v>4</v>
      </c>
      <c r="L756" s="134">
        <v>0.52391359903026424</v>
      </c>
      <c r="M756" s="134">
        <v>1.651899577742423</v>
      </c>
      <c r="N756" s="134">
        <v>5.2456922806173667</v>
      </c>
    </row>
    <row r="757" spans="1:14" s="78" customFormat="1" x14ac:dyDescent="0.25">
      <c r="A757" s="76">
        <v>754</v>
      </c>
      <c r="B757" s="76">
        <v>49.847048568725583</v>
      </c>
      <c r="C757" s="76">
        <v>49.847048568725583</v>
      </c>
      <c r="D757" s="131"/>
      <c r="E757" s="91"/>
      <c r="F757" s="76">
        <v>1416.5838555661201</v>
      </c>
      <c r="G757" s="76">
        <v>76.981797046620684</v>
      </c>
      <c r="H757" s="77">
        <v>11.685895435764371</v>
      </c>
      <c r="I757" s="76">
        <v>0</v>
      </c>
      <c r="J757" s="77">
        <v>-6.7199315199413396</v>
      </c>
      <c r="K757" s="134">
        <v>4</v>
      </c>
      <c r="L757" s="134">
        <v>0.36375203216312602</v>
      </c>
      <c r="M757" s="134">
        <v>1.146910157410336</v>
      </c>
      <c r="N757" s="134">
        <v>2.0125210412049972</v>
      </c>
    </row>
    <row r="758" spans="1:14" s="78" customFormat="1" x14ac:dyDescent="0.25">
      <c r="A758" s="76">
        <v>755</v>
      </c>
      <c r="B758" s="76">
        <v>49.195389938354502</v>
      </c>
      <c r="C758" s="76">
        <v>49.195389938354502</v>
      </c>
      <c r="D758" s="131"/>
      <c r="E758" s="91"/>
      <c r="F758" s="76">
        <v>1398.064622800488</v>
      </c>
      <c r="G758" s="76">
        <v>77.030805679614488</v>
      </c>
      <c r="H758" s="77">
        <v>5.8967723642007446</v>
      </c>
      <c r="I758" s="76">
        <v>0</v>
      </c>
      <c r="J758" s="77">
        <v>-6.7199315199413396</v>
      </c>
      <c r="K758" s="134">
        <v>4</v>
      </c>
      <c r="L758" s="134">
        <v>0.18355143963694731</v>
      </c>
      <c r="M758" s="134">
        <v>0.57873768917529467</v>
      </c>
      <c r="N758" s="134">
        <v>-1.61237056624588</v>
      </c>
    </row>
    <row r="759" spans="1:14" s="78" customFormat="1" x14ac:dyDescent="0.25">
      <c r="A759" s="76">
        <v>756</v>
      </c>
      <c r="B759" s="76">
        <v>48.154731369018563</v>
      </c>
      <c r="C759" s="76">
        <v>48.154731369018563</v>
      </c>
      <c r="D759" s="131"/>
      <c r="E759" s="91"/>
      <c r="F759" s="76">
        <v>1368.490552302706</v>
      </c>
      <c r="G759" s="76">
        <v>77.055642625219846</v>
      </c>
      <c r="H759" s="77">
        <v>3.6932043263087215</v>
      </c>
      <c r="I759" s="76">
        <v>0</v>
      </c>
      <c r="J759" s="77">
        <v>-6.7199315199413396</v>
      </c>
      <c r="K759" s="134">
        <v>4</v>
      </c>
      <c r="L759" s="134">
        <v>0.11496000338809929</v>
      </c>
      <c r="M759" s="134">
        <v>0.36246889068267701</v>
      </c>
      <c r="N759" s="134">
        <v>-2.9038978725637898</v>
      </c>
    </row>
    <row r="760" spans="1:14" s="78" customFormat="1" x14ac:dyDescent="0.25">
      <c r="A760" s="76">
        <v>757</v>
      </c>
      <c r="B760" s="76">
        <v>47.009099578857423</v>
      </c>
      <c r="C760" s="76">
        <v>47.009099578857423</v>
      </c>
      <c r="D760" s="131"/>
      <c r="E760" s="91"/>
      <c r="F760" s="76">
        <v>1335.9332887341709</v>
      </c>
      <c r="G760" s="76">
        <v>77.146315491222978</v>
      </c>
      <c r="H760" s="77">
        <v>0</v>
      </c>
      <c r="I760" s="76">
        <v>0</v>
      </c>
      <c r="J760" s="77">
        <v>-6.7199315199413396</v>
      </c>
      <c r="K760" s="134">
        <v>4</v>
      </c>
      <c r="L760" s="134">
        <v>0</v>
      </c>
      <c r="M760" s="134">
        <v>0</v>
      </c>
      <c r="N760" s="134">
        <v>-4.5584577265456083</v>
      </c>
    </row>
    <row r="761" spans="1:14" s="78" customFormat="1" x14ac:dyDescent="0.25">
      <c r="A761" s="76">
        <v>758</v>
      </c>
      <c r="B761" s="76">
        <v>45.0222770690918</v>
      </c>
      <c r="C761" s="76">
        <v>45.0222770690918</v>
      </c>
      <c r="D761" s="131"/>
      <c r="E761" s="91"/>
      <c r="F761" s="76">
        <v>1279.4705537875091</v>
      </c>
      <c r="G761" s="76">
        <v>77.231410779252229</v>
      </c>
      <c r="H761" s="77">
        <v>0</v>
      </c>
      <c r="I761" s="76">
        <v>0</v>
      </c>
      <c r="J761" s="77">
        <v>-6.7199315199413396</v>
      </c>
      <c r="K761" s="134">
        <v>4</v>
      </c>
      <c r="L761" s="134">
        <v>0</v>
      </c>
      <c r="M761" s="134">
        <v>0</v>
      </c>
      <c r="N761" s="134">
        <v>-4.7680953417764407</v>
      </c>
    </row>
    <row r="762" spans="1:14" s="78" customFormat="1" x14ac:dyDescent="0.25">
      <c r="A762" s="76">
        <v>759</v>
      </c>
      <c r="B762" s="76">
        <v>40.95965232849121</v>
      </c>
      <c r="C762" s="76">
        <v>40.95965232849121</v>
      </c>
      <c r="D762" s="131"/>
      <c r="E762" s="91"/>
      <c r="F762" s="76">
        <v>1164.016403862792</v>
      </c>
      <c r="G762" s="76">
        <v>77.321004042918474</v>
      </c>
      <c r="H762" s="77">
        <v>0</v>
      </c>
      <c r="I762" s="76">
        <v>0</v>
      </c>
      <c r="J762" s="77">
        <v>-6.7199315199413396</v>
      </c>
      <c r="K762" s="134">
        <v>4</v>
      </c>
      <c r="L762" s="134">
        <v>0</v>
      </c>
      <c r="M762" s="134">
        <v>0</v>
      </c>
      <c r="N762" s="134">
        <v>-4.2896326991048426</v>
      </c>
    </row>
    <row r="763" spans="1:14" s="78" customFormat="1" x14ac:dyDescent="0.25">
      <c r="A763" s="76">
        <v>760</v>
      </c>
      <c r="B763" s="76">
        <v>35.786441040039072</v>
      </c>
      <c r="C763" s="76">
        <v>35.786441040039072</v>
      </c>
      <c r="D763" s="131"/>
      <c r="E763" s="91"/>
      <c r="F763" s="76">
        <v>1379.797575919644</v>
      </c>
      <c r="G763" s="76">
        <v>77.372364428065183</v>
      </c>
      <c r="H763" s="77">
        <v>0</v>
      </c>
      <c r="I763" s="76">
        <v>0</v>
      </c>
      <c r="J763" s="77">
        <v>-6.7199315199413396</v>
      </c>
      <c r="K763" s="134">
        <v>3</v>
      </c>
      <c r="L763" s="134">
        <v>0</v>
      </c>
      <c r="M763" s="134">
        <v>0</v>
      </c>
      <c r="N763" s="134">
        <v>-5.1960197092263414</v>
      </c>
    </row>
    <row r="764" spans="1:14" s="78" customFormat="1" x14ac:dyDescent="0.25">
      <c r="A764" s="76">
        <v>761</v>
      </c>
      <c r="B764" s="76">
        <v>30.207736396789549</v>
      </c>
      <c r="C764" s="76">
        <v>30.207736396789549</v>
      </c>
      <c r="D764" s="131"/>
      <c r="E764" s="91"/>
      <c r="F764" s="76">
        <v>1164.702614816495</v>
      </c>
      <c r="G764" s="76">
        <v>77.450106784031405</v>
      </c>
      <c r="H764" s="77">
        <v>0</v>
      </c>
      <c r="I764" s="76">
        <v>0</v>
      </c>
      <c r="J764" s="77">
        <v>-6.7199315199413396</v>
      </c>
      <c r="K764" s="134">
        <v>3</v>
      </c>
      <c r="L764" s="134">
        <v>0</v>
      </c>
      <c r="M764" s="134">
        <v>0</v>
      </c>
      <c r="N764" s="134">
        <v>-4.292434762305275</v>
      </c>
    </row>
    <row r="765" spans="1:14" s="78" customFormat="1" x14ac:dyDescent="0.25">
      <c r="A765" s="76">
        <v>762</v>
      </c>
      <c r="B765" s="76">
        <v>25.176763343811039</v>
      </c>
      <c r="C765" s="76">
        <v>25.176763343811039</v>
      </c>
      <c r="D765" s="131"/>
      <c r="E765" s="91"/>
      <c r="F765" s="76">
        <v>1551.1859365415869</v>
      </c>
      <c r="G765" s="76">
        <v>77.509390260148052</v>
      </c>
      <c r="H765" s="77">
        <v>0</v>
      </c>
      <c r="I765" s="76">
        <v>0</v>
      </c>
      <c r="J765" s="77">
        <v>-6.7199315199413396</v>
      </c>
      <c r="K765" s="134">
        <v>2</v>
      </c>
      <c r="L765" s="134">
        <v>0</v>
      </c>
      <c r="M765" s="134">
        <v>0</v>
      </c>
      <c r="N765" s="134">
        <v>-5.955827394343145</v>
      </c>
    </row>
    <row r="766" spans="1:14" s="78" customFormat="1" x14ac:dyDescent="0.25">
      <c r="A766" s="76">
        <v>763</v>
      </c>
      <c r="B766" s="76">
        <v>19.68708057403564</v>
      </c>
      <c r="C766" s="76">
        <v>19.68708057403564</v>
      </c>
      <c r="D766" s="131"/>
      <c r="E766" s="91"/>
      <c r="F766" s="76">
        <v>1212.956649787634</v>
      </c>
      <c r="G766" s="76">
        <v>77.594404272880453</v>
      </c>
      <c r="H766" s="77">
        <v>0</v>
      </c>
      <c r="I766" s="76">
        <v>0</v>
      </c>
      <c r="J766" s="77">
        <v>-6.7199315199413396</v>
      </c>
      <c r="K766" s="134">
        <v>2</v>
      </c>
      <c r="L766" s="134">
        <v>0</v>
      </c>
      <c r="M766" s="134">
        <v>0</v>
      </c>
      <c r="N766" s="134">
        <v>-4.4907024380772897</v>
      </c>
    </row>
    <row r="767" spans="1:14" s="78" customFormat="1" x14ac:dyDescent="0.25">
      <c r="A767" s="76">
        <v>764</v>
      </c>
      <c r="B767" s="76">
        <v>15.9498254776001</v>
      </c>
      <c r="C767" s="76">
        <v>15.9498254776001</v>
      </c>
      <c r="D767" s="131"/>
      <c r="E767" s="91"/>
      <c r="F767" s="76">
        <v>982.69760228047107</v>
      </c>
      <c r="G767" s="76">
        <v>77.654379145120529</v>
      </c>
      <c r="H767" s="77">
        <v>0</v>
      </c>
      <c r="I767" s="76">
        <v>0</v>
      </c>
      <c r="J767" s="77">
        <v>-6.7199315199413396</v>
      </c>
      <c r="K767" s="134">
        <v>2</v>
      </c>
      <c r="L767" s="134">
        <v>0</v>
      </c>
      <c r="M767" s="134">
        <v>0</v>
      </c>
      <c r="N767" s="134">
        <v>-3.565281573725982</v>
      </c>
    </row>
    <row r="768" spans="1:14" s="78" customFormat="1" x14ac:dyDescent="0.25">
      <c r="A768" s="76">
        <v>765</v>
      </c>
      <c r="B768" s="76">
        <v>13.37148160934448</v>
      </c>
      <c r="C768" s="76">
        <v>13.37148160934448</v>
      </c>
      <c r="D768" s="131"/>
      <c r="E768" s="91"/>
      <c r="F768" s="76">
        <v>823.84117211151943</v>
      </c>
      <c r="G768" s="76">
        <v>77.698630182081459</v>
      </c>
      <c r="H768" s="77">
        <v>1.3730468838591032</v>
      </c>
      <c r="I768" s="76">
        <v>0</v>
      </c>
      <c r="J768" s="77">
        <v>-6.7199315199413396</v>
      </c>
      <c r="K768" s="134">
        <v>2</v>
      </c>
      <c r="L768" s="134">
        <v>4.2739437213381817E-2</v>
      </c>
      <c r="M768" s="134">
        <v>0.1347574455337929</v>
      </c>
      <c r="N768" s="134">
        <v>-2.1609763505008459</v>
      </c>
    </row>
    <row r="769" spans="1:14" s="78" customFormat="1" x14ac:dyDescent="0.25">
      <c r="A769" s="76">
        <v>766</v>
      </c>
      <c r="B769" s="76">
        <v>13.147434139251709</v>
      </c>
      <c r="C769" s="76">
        <v>13.147434139251709</v>
      </c>
      <c r="D769" s="131"/>
      <c r="E769" s="91"/>
      <c r="F769" s="76">
        <v>810.03720215796864</v>
      </c>
      <c r="G769" s="76">
        <v>77.730065339305284</v>
      </c>
      <c r="H769" s="77">
        <v>9.8036762108474029</v>
      </c>
      <c r="I769" s="76">
        <v>0</v>
      </c>
      <c r="J769" s="77">
        <v>-6.7199315199413396</v>
      </c>
      <c r="K769" s="134">
        <v>2</v>
      </c>
      <c r="L769" s="134">
        <v>0.30516336244555659</v>
      </c>
      <c r="M769" s="134">
        <v>0.96218008179083991</v>
      </c>
      <c r="N769" s="134">
        <v>2.9519078066982281</v>
      </c>
    </row>
    <row r="770" spans="1:14" s="78" customFormat="1" x14ac:dyDescent="0.25">
      <c r="A770" s="76">
        <v>767</v>
      </c>
      <c r="B770" s="76">
        <v>14.957485771179201</v>
      </c>
      <c r="C770" s="76">
        <v>14.957485771179201</v>
      </c>
      <c r="D770" s="131"/>
      <c r="E770" s="91"/>
      <c r="F770" s="76">
        <v>921.55775774003723</v>
      </c>
      <c r="G770" s="76">
        <v>77.762704807183781</v>
      </c>
      <c r="H770" s="77">
        <v>17.793524678564065</v>
      </c>
      <c r="I770" s="76">
        <v>0</v>
      </c>
      <c r="J770" s="77">
        <v>-6.7199315199413396</v>
      </c>
      <c r="K770" s="134">
        <v>2</v>
      </c>
      <c r="L770" s="134">
        <v>0.55386690705478259</v>
      </c>
      <c r="M770" s="134">
        <v>1.7463423579437301</v>
      </c>
      <c r="N770" s="134">
        <v>7.3342678785768056</v>
      </c>
    </row>
    <row r="771" spans="1:14" s="78" customFormat="1" x14ac:dyDescent="0.25">
      <c r="A771" s="76">
        <v>768</v>
      </c>
      <c r="B771" s="76">
        <v>18.113513183593749</v>
      </c>
      <c r="C771" s="76">
        <v>18.113513183593749</v>
      </c>
      <c r="D771" s="131"/>
      <c r="E771" s="91"/>
      <c r="F771" s="76">
        <v>1116.006316143817</v>
      </c>
      <c r="G771" s="76">
        <v>77.768576214372601</v>
      </c>
      <c r="H771" s="77">
        <v>25.644264293463131</v>
      </c>
      <c r="I771" s="76">
        <v>0</v>
      </c>
      <c r="J771" s="77">
        <v>-6.7199315199413396</v>
      </c>
      <c r="K771" s="134">
        <v>2</v>
      </c>
      <c r="L771" s="134">
        <v>0.79824034891900042</v>
      </c>
      <c r="M771" s="134">
        <v>2.5168518201416079</v>
      </c>
      <c r="N771" s="134">
        <v>11.505187524883979</v>
      </c>
    </row>
    <row r="772" spans="1:14" s="78" customFormat="1" x14ac:dyDescent="0.25">
      <c r="A772" s="76">
        <v>769</v>
      </c>
      <c r="B772" s="76">
        <v>21.660616683959962</v>
      </c>
      <c r="C772" s="76">
        <v>21.660616683959962</v>
      </c>
      <c r="D772" s="131"/>
      <c r="E772" s="91"/>
      <c r="F772" s="76">
        <v>1334.5497798165641</v>
      </c>
      <c r="G772" s="76">
        <v>77.791031113123495</v>
      </c>
      <c r="H772" s="77">
        <v>29.848744324032474</v>
      </c>
      <c r="I772" s="76">
        <v>0</v>
      </c>
      <c r="J772" s="77">
        <v>-6.7199315199413396</v>
      </c>
      <c r="K772" s="134">
        <v>2</v>
      </c>
      <c r="L772" s="134">
        <v>0.92911505712734432</v>
      </c>
      <c r="M772" s="134">
        <v>2.9294997751225171</v>
      </c>
      <c r="N772" s="134">
        <v>13.52007231692167</v>
      </c>
    </row>
    <row r="773" spans="1:14" s="78" customFormat="1" x14ac:dyDescent="0.25">
      <c r="A773" s="76">
        <v>770</v>
      </c>
      <c r="B773" s="76">
        <v>25.181502914428709</v>
      </c>
      <c r="C773" s="76">
        <v>25.181502914428709</v>
      </c>
      <c r="D773" s="131"/>
      <c r="E773" s="91"/>
      <c r="F773" s="76">
        <v>1551.4779500616321</v>
      </c>
      <c r="G773" s="76">
        <v>77.866853063346568</v>
      </c>
      <c r="H773" s="77">
        <v>38.395770741822382</v>
      </c>
      <c r="I773" s="76">
        <v>0</v>
      </c>
      <c r="J773" s="77">
        <v>-6.7199315199413396</v>
      </c>
      <c r="K773" s="134">
        <v>2</v>
      </c>
      <c r="L773" s="134">
        <v>1.1951621260501071</v>
      </c>
      <c r="M773" s="134">
        <v>3.768346183435987</v>
      </c>
      <c r="N773" s="134">
        <v>18.133261439325349</v>
      </c>
    </row>
    <row r="774" spans="1:14" s="78" customFormat="1" x14ac:dyDescent="0.25">
      <c r="A774" s="76">
        <v>771</v>
      </c>
      <c r="B774" s="76">
        <v>29.845351600646971</v>
      </c>
      <c r="C774" s="76">
        <v>29.845351600646971</v>
      </c>
      <c r="D774" s="131"/>
      <c r="E774" s="91"/>
      <c r="F774" s="76">
        <v>1838.826104922774</v>
      </c>
      <c r="G774" s="76">
        <v>77.966544331039216</v>
      </c>
      <c r="H774" s="77">
        <v>54.045626205709709</v>
      </c>
      <c r="I774" s="76">
        <v>0</v>
      </c>
      <c r="J774" s="77">
        <v>-6.7199315199413396</v>
      </c>
      <c r="K774" s="134">
        <v>2</v>
      </c>
      <c r="L774" s="134">
        <v>1.6823020940003559</v>
      </c>
      <c r="M774" s="134">
        <v>5.3042985023831237</v>
      </c>
      <c r="N774" s="134">
        <v>26.80384281442004</v>
      </c>
    </row>
    <row r="775" spans="1:14" s="78" customFormat="1" x14ac:dyDescent="0.25">
      <c r="A775" s="76">
        <v>772</v>
      </c>
      <c r="B775" s="76">
        <v>34.724599456787111</v>
      </c>
      <c r="C775" s="76">
        <v>34.724599456787111</v>
      </c>
      <c r="D775" s="131"/>
      <c r="E775" s="91"/>
      <c r="F775" s="76">
        <v>2139.4453923184192</v>
      </c>
      <c r="G775" s="76">
        <v>77.956529432783071</v>
      </c>
      <c r="H775" s="77">
        <v>55.22627392346601</v>
      </c>
      <c r="I775" s="76">
        <v>0</v>
      </c>
      <c r="J775" s="77">
        <v>-6.7199315199413396</v>
      </c>
      <c r="K775" s="134">
        <v>2</v>
      </c>
      <c r="L775" s="134">
        <v>1.7190526373338391</v>
      </c>
      <c r="M775" s="134">
        <v>5.4201729655135944</v>
      </c>
      <c r="N775" s="134">
        <v>26.35163931560637</v>
      </c>
    </row>
    <row r="776" spans="1:14" s="78" customFormat="1" x14ac:dyDescent="0.25">
      <c r="A776" s="76">
        <v>773</v>
      </c>
      <c r="B776" s="76">
        <v>38.831108856201169</v>
      </c>
      <c r="C776" s="76">
        <v>38.831108856201169</v>
      </c>
      <c r="D776" s="131"/>
      <c r="E776" s="91"/>
      <c r="F776" s="76">
        <v>1497.1891116557849</v>
      </c>
      <c r="G776" s="76">
        <v>77.949131310230129</v>
      </c>
      <c r="H776" s="77">
        <v>55.518246604330045</v>
      </c>
      <c r="I776" s="76">
        <v>0</v>
      </c>
      <c r="J776" s="77">
        <v>-6.7199315199413396</v>
      </c>
      <c r="K776" s="134">
        <v>3</v>
      </c>
      <c r="L776" s="134">
        <v>1.7281410000172299</v>
      </c>
      <c r="M776" s="134">
        <v>5.4488285730543264</v>
      </c>
      <c r="N776" s="134">
        <v>28.352132084530421</v>
      </c>
    </row>
    <row r="777" spans="1:14" s="78" customFormat="1" x14ac:dyDescent="0.25">
      <c r="A777" s="76">
        <v>774</v>
      </c>
      <c r="B777" s="76">
        <v>44.181932830810553</v>
      </c>
      <c r="C777" s="76">
        <v>44.181932830810553</v>
      </c>
      <c r="D777" s="131"/>
      <c r="E777" s="91"/>
      <c r="F777" s="76">
        <v>1703.4978066466711</v>
      </c>
      <c r="G777" s="76">
        <v>78.174324926444669</v>
      </c>
      <c r="H777" s="77">
        <v>58.531868046519278</v>
      </c>
      <c r="I777" s="76">
        <v>0</v>
      </c>
      <c r="J777" s="77">
        <v>-6.7199315199413396</v>
      </c>
      <c r="K777" s="134">
        <v>3</v>
      </c>
      <c r="L777" s="134">
        <v>1.821947326609181</v>
      </c>
      <c r="M777" s="134">
        <v>5.7445999207987466</v>
      </c>
      <c r="N777" s="134">
        <v>29.826517998033211</v>
      </c>
    </row>
    <row r="778" spans="1:14" s="78" customFormat="1" x14ac:dyDescent="0.25">
      <c r="A778" s="76">
        <v>775</v>
      </c>
      <c r="B778" s="76">
        <v>46.177658081054688</v>
      </c>
      <c r="C778" s="76">
        <v>46.177658081054688</v>
      </c>
      <c r="D778" s="131"/>
      <c r="E778" s="91"/>
      <c r="F778" s="76">
        <v>1780.4458568707089</v>
      </c>
      <c r="G778" s="76">
        <v>78.179406590420825</v>
      </c>
      <c r="H778" s="77">
        <v>41.893495047732571</v>
      </c>
      <c r="I778" s="76">
        <v>0</v>
      </c>
      <c r="J778" s="77">
        <v>-6.7199315199413396</v>
      </c>
      <c r="K778" s="134">
        <v>3</v>
      </c>
      <c r="L778" s="134">
        <v>1.304037336444968</v>
      </c>
      <c r="M778" s="134">
        <v>4.1116297218109841</v>
      </c>
      <c r="N778" s="134">
        <v>19.577804127720121</v>
      </c>
    </row>
    <row r="779" spans="1:14" s="78" customFormat="1" x14ac:dyDescent="0.25">
      <c r="A779" s="76">
        <v>776</v>
      </c>
      <c r="B779" s="76">
        <v>49.725616455078118</v>
      </c>
      <c r="C779" s="76">
        <v>49.725616455078118</v>
      </c>
      <c r="D779" s="131"/>
      <c r="E779" s="91"/>
      <c r="F779" s="76">
        <v>1413.1329236317431</v>
      </c>
      <c r="G779" s="76">
        <v>78.252800595320991</v>
      </c>
      <c r="H779" s="77">
        <v>51.11719244827546</v>
      </c>
      <c r="I779" s="76">
        <v>0</v>
      </c>
      <c r="J779" s="77">
        <v>-6.7199315199413396</v>
      </c>
      <c r="K779" s="134">
        <v>4</v>
      </c>
      <c r="L779" s="134">
        <v>1.5911474421230409</v>
      </c>
      <c r="M779" s="134">
        <v>5.016887885013948</v>
      </c>
      <c r="N779" s="134">
        <v>25.889605275086339</v>
      </c>
    </row>
    <row r="780" spans="1:14" s="78" customFormat="1" x14ac:dyDescent="0.25">
      <c r="A780" s="76">
        <v>777</v>
      </c>
      <c r="B780" s="76">
        <v>54.014520263671884</v>
      </c>
      <c r="C780" s="76">
        <v>54.014520263671884</v>
      </c>
      <c r="D780" s="131"/>
      <c r="E780" s="91"/>
      <c r="F780" s="76">
        <v>1535.017610243696</v>
      </c>
      <c r="G780" s="76">
        <v>78.252760139096551</v>
      </c>
      <c r="H780" s="77">
        <v>57.497796003012894</v>
      </c>
      <c r="I780" s="76">
        <v>0</v>
      </c>
      <c r="J780" s="77">
        <v>-6.7199315199413396</v>
      </c>
      <c r="K780" s="134">
        <v>4</v>
      </c>
      <c r="L780" s="134">
        <v>1.7897593090716171</v>
      </c>
      <c r="M780" s="134">
        <v>5.643111101502809</v>
      </c>
      <c r="N780" s="134">
        <v>29.462841885727471</v>
      </c>
    </row>
    <row r="781" spans="1:14" s="78" customFormat="1" x14ac:dyDescent="0.25">
      <c r="A781" s="76">
        <v>778</v>
      </c>
      <c r="B781" s="76">
        <v>55.4778133392334</v>
      </c>
      <c r="C781" s="76">
        <v>55.4778133392334</v>
      </c>
      <c r="D781" s="131"/>
      <c r="E781" s="91"/>
      <c r="F781" s="76">
        <v>1576.6023661384049</v>
      </c>
      <c r="G781" s="76">
        <v>78.316421180107767</v>
      </c>
      <c r="H781" s="77">
        <v>36.021922230846862</v>
      </c>
      <c r="I781" s="76">
        <v>0</v>
      </c>
      <c r="J781" s="77">
        <v>-6.7199315199413396</v>
      </c>
      <c r="K781" s="134">
        <v>4</v>
      </c>
      <c r="L781" s="134">
        <v>1.1212702942549959</v>
      </c>
      <c r="M781" s="134">
        <v>3.535365237786003</v>
      </c>
      <c r="N781" s="134">
        <v>16.623807709317411</v>
      </c>
    </row>
    <row r="782" spans="1:14" s="78" customFormat="1" x14ac:dyDescent="0.25">
      <c r="A782" s="76">
        <v>779</v>
      </c>
      <c r="B782" s="76">
        <v>57.248311614990243</v>
      </c>
      <c r="C782" s="76">
        <v>57.248311614990243</v>
      </c>
      <c r="D782" s="131"/>
      <c r="E782" s="91"/>
      <c r="F782" s="76">
        <v>1319.8812591456999</v>
      </c>
      <c r="G782" s="76">
        <v>78.428922191173996</v>
      </c>
      <c r="H782" s="77">
        <v>46.170791365918348</v>
      </c>
      <c r="I782" s="76">
        <v>0</v>
      </c>
      <c r="J782" s="77">
        <v>-6.7199315199413396</v>
      </c>
      <c r="K782" s="134">
        <v>5</v>
      </c>
      <c r="L782" s="134">
        <v>1.437178629421304</v>
      </c>
      <c r="M782" s="134">
        <v>4.5314242185653724</v>
      </c>
      <c r="N782" s="134">
        <v>23.1230647175218</v>
      </c>
    </row>
    <row r="783" spans="1:14" s="78" customFormat="1" x14ac:dyDescent="0.25">
      <c r="A783" s="76">
        <v>780</v>
      </c>
      <c r="B783" s="76">
        <v>58.953284454345713</v>
      </c>
      <c r="C783" s="76">
        <v>58.953284454345713</v>
      </c>
      <c r="D783" s="131"/>
      <c r="E783" s="91"/>
      <c r="F783" s="76">
        <v>1359.1900463314601</v>
      </c>
      <c r="G783" s="76">
        <v>78.512720017881051</v>
      </c>
      <c r="H783" s="77">
        <v>41.062275814016239</v>
      </c>
      <c r="I783" s="76">
        <v>0</v>
      </c>
      <c r="J783" s="77">
        <v>-6.7199315199413396</v>
      </c>
      <c r="K783" s="134">
        <v>5</v>
      </c>
      <c r="L783" s="134">
        <v>1.278163607974659</v>
      </c>
      <c r="M783" s="134">
        <v>4.0300498559440996</v>
      </c>
      <c r="N783" s="134">
        <v>20.123779436061699</v>
      </c>
    </row>
    <row r="784" spans="1:14" s="78" customFormat="1" x14ac:dyDescent="0.25">
      <c r="A784" s="76">
        <v>781</v>
      </c>
      <c r="B784" s="76">
        <v>60.401895141601557</v>
      </c>
      <c r="C784" s="76">
        <v>60.401895141601557</v>
      </c>
      <c r="D784" s="131"/>
      <c r="E784" s="91"/>
      <c r="F784" s="76">
        <v>1392.5883081136731</v>
      </c>
      <c r="G784" s="76">
        <v>78.624923537271627</v>
      </c>
      <c r="H784" s="77">
        <v>42.784113260309532</v>
      </c>
      <c r="I784" s="76">
        <v>0</v>
      </c>
      <c r="J784" s="77">
        <v>-6.7199315199413396</v>
      </c>
      <c r="K784" s="134">
        <v>5</v>
      </c>
      <c r="L784" s="134">
        <v>1.3317600031834429</v>
      </c>
      <c r="M784" s="134">
        <v>4.199039290037395</v>
      </c>
      <c r="N784" s="134">
        <v>21.08283890760071</v>
      </c>
    </row>
    <row r="785" spans="1:14" s="78" customFormat="1" x14ac:dyDescent="0.25">
      <c r="A785" s="76">
        <v>782</v>
      </c>
      <c r="B785" s="76">
        <v>61.882164001464837</v>
      </c>
      <c r="C785" s="76">
        <v>61.882164001464837</v>
      </c>
      <c r="D785" s="131"/>
      <c r="E785" s="91"/>
      <c r="F785" s="76">
        <v>1426.716460918776</v>
      </c>
      <c r="G785" s="76">
        <v>78.758210122719234</v>
      </c>
      <c r="H785" s="77">
        <v>37.797647241314628</v>
      </c>
      <c r="I785" s="76">
        <v>0</v>
      </c>
      <c r="J785" s="77">
        <v>-6.7199315199413396</v>
      </c>
      <c r="K785" s="134">
        <v>5</v>
      </c>
      <c r="L785" s="134">
        <v>1.176544071491074</v>
      </c>
      <c r="M785" s="134">
        <v>3.7096434574113548</v>
      </c>
      <c r="N785" s="134">
        <v>18.076152459304609</v>
      </c>
    </row>
    <row r="786" spans="1:14" s="78" customFormat="1" x14ac:dyDescent="0.25">
      <c r="A786" s="76">
        <v>783</v>
      </c>
      <c r="B786" s="76">
        <v>62.678578567504893</v>
      </c>
      <c r="C786" s="76">
        <v>62.678578567504893</v>
      </c>
      <c r="D786" s="131"/>
      <c r="E786" s="91"/>
      <c r="F786" s="76">
        <v>1445.078096931665</v>
      </c>
      <c r="G786" s="76">
        <v>78.877910006371152</v>
      </c>
      <c r="H786" s="77">
        <v>31.225192200579215</v>
      </c>
      <c r="I786" s="76">
        <v>0</v>
      </c>
      <c r="J786" s="77">
        <v>-6.7199315199413396</v>
      </c>
      <c r="K786" s="134">
        <v>5</v>
      </c>
      <c r="L786" s="134">
        <v>0.97196035854328555</v>
      </c>
      <c r="M786" s="134">
        <v>3.0645910104869789</v>
      </c>
      <c r="N786" s="134">
        <v>14.075694791211861</v>
      </c>
    </row>
    <row r="787" spans="1:14" s="78" customFormat="1" x14ac:dyDescent="0.25">
      <c r="A787" s="76">
        <v>784</v>
      </c>
      <c r="B787" s="76">
        <v>63.448435974121097</v>
      </c>
      <c r="C787" s="76">
        <v>63.448435974121097</v>
      </c>
      <c r="D787" s="131"/>
      <c r="E787" s="91"/>
      <c r="F787" s="76">
        <v>1462.827447690529</v>
      </c>
      <c r="G787" s="76">
        <v>78.989348142247422</v>
      </c>
      <c r="H787" s="77">
        <v>32.401570940090842</v>
      </c>
      <c r="I787" s="76">
        <v>0</v>
      </c>
      <c r="J787" s="77">
        <v>-6.7199315199413396</v>
      </c>
      <c r="K787" s="134">
        <v>5</v>
      </c>
      <c r="L787" s="134">
        <v>1.0085780195041429</v>
      </c>
      <c r="M787" s="134">
        <v>3.1800464954965619</v>
      </c>
      <c r="N787" s="134">
        <v>14.74313119676958</v>
      </c>
    </row>
    <row r="788" spans="1:14" s="78" customFormat="1" x14ac:dyDescent="0.25">
      <c r="A788" s="76">
        <v>785</v>
      </c>
      <c r="B788" s="76">
        <v>64.059189605712888</v>
      </c>
      <c r="C788" s="76">
        <v>64.059189605712888</v>
      </c>
      <c r="D788" s="131"/>
      <c r="E788" s="91"/>
      <c r="F788" s="76">
        <v>1476.908601344712</v>
      </c>
      <c r="G788" s="76">
        <v>79.056270821227315</v>
      </c>
      <c r="H788" s="77">
        <v>28.349975466394028</v>
      </c>
      <c r="I788" s="76">
        <v>0</v>
      </c>
      <c r="J788" s="77">
        <v>-6.7199315199413396</v>
      </c>
      <c r="K788" s="134">
        <v>5</v>
      </c>
      <c r="L788" s="134">
        <v>0.88246221646951317</v>
      </c>
      <c r="M788" s="134">
        <v>2.7824033685283749</v>
      </c>
      <c r="N788" s="134">
        <v>12.22768714927966</v>
      </c>
    </row>
    <row r="789" spans="1:14" s="78" customFormat="1" x14ac:dyDescent="0.25">
      <c r="A789" s="76">
        <v>786</v>
      </c>
      <c r="B789" s="76">
        <v>64.464283752441403</v>
      </c>
      <c r="C789" s="76">
        <v>64.464283752441403</v>
      </c>
      <c r="D789" s="131"/>
      <c r="E789" s="91"/>
      <c r="F789" s="76">
        <v>1486.248198572529</v>
      </c>
      <c r="G789" s="76">
        <v>79.118702239791091</v>
      </c>
      <c r="H789" s="77">
        <v>28.082660480498284</v>
      </c>
      <c r="I789" s="76">
        <v>0</v>
      </c>
      <c r="J789" s="77">
        <v>-6.7199315199413396</v>
      </c>
      <c r="K789" s="134">
        <v>5</v>
      </c>
      <c r="L789" s="134">
        <v>0.87414138475561254</v>
      </c>
      <c r="M789" s="134">
        <v>2.756167786134446</v>
      </c>
      <c r="N789" s="134">
        <v>12.034927069525031</v>
      </c>
    </row>
    <row r="790" spans="1:14" s="78" customFormat="1" x14ac:dyDescent="0.25">
      <c r="A790" s="76">
        <v>787</v>
      </c>
      <c r="B790" s="76">
        <v>64.924586486816409</v>
      </c>
      <c r="C790" s="76">
        <v>64.924586486816409</v>
      </c>
      <c r="D790" s="131"/>
      <c r="E790" s="91"/>
      <c r="F790" s="76">
        <v>1496.8606504596869</v>
      </c>
      <c r="G790" s="76">
        <v>79.181133658354867</v>
      </c>
      <c r="H790" s="77">
        <v>27.626253509574205</v>
      </c>
      <c r="I790" s="76">
        <v>0</v>
      </c>
      <c r="J790" s="77">
        <v>-6.7199315199413396</v>
      </c>
      <c r="K790" s="134">
        <v>5</v>
      </c>
      <c r="L790" s="134">
        <v>0.85993460324882676</v>
      </c>
      <c r="M790" s="134">
        <v>2.7113738040435509</v>
      </c>
      <c r="N790" s="134">
        <v>11.720723481542411</v>
      </c>
    </row>
    <row r="791" spans="1:14" s="78" customFormat="1" x14ac:dyDescent="0.25">
      <c r="A791" s="76">
        <v>788</v>
      </c>
      <c r="B791" s="76">
        <v>65.164595794677737</v>
      </c>
      <c r="C791" s="76">
        <v>65.164595794677737</v>
      </c>
      <c r="D791" s="131"/>
      <c r="E791" s="91"/>
      <c r="F791" s="76">
        <v>1261.5848790220839</v>
      </c>
      <c r="G791" s="76">
        <v>79.243565076918642</v>
      </c>
      <c r="H791" s="77">
        <v>21.7478194131542</v>
      </c>
      <c r="I791" s="76">
        <v>0</v>
      </c>
      <c r="J791" s="77">
        <v>-6.7199315199413396</v>
      </c>
      <c r="K791" s="134">
        <v>6</v>
      </c>
      <c r="L791" s="134">
        <v>0.67695398697824127</v>
      </c>
      <c r="M791" s="134">
        <v>2.1344359209423951</v>
      </c>
      <c r="N791" s="134">
        <v>8.8272947634992072</v>
      </c>
    </row>
    <row r="792" spans="1:14" s="78" customFormat="1" x14ac:dyDescent="0.25">
      <c r="A792" s="76">
        <v>789</v>
      </c>
      <c r="B792" s="76">
        <v>65.161618041992185</v>
      </c>
      <c r="C792" s="76">
        <v>65.161618041992185</v>
      </c>
      <c r="D792" s="131"/>
      <c r="E792" s="91"/>
      <c r="F792" s="76">
        <v>1261.527229807572</v>
      </c>
      <c r="G792" s="76">
        <v>79.361204940883894</v>
      </c>
      <c r="H792" s="77">
        <v>17.576513070844761</v>
      </c>
      <c r="I792" s="76">
        <v>0</v>
      </c>
      <c r="J792" s="77">
        <v>-6.7199315199413396</v>
      </c>
      <c r="K792" s="134">
        <v>6</v>
      </c>
      <c r="L792" s="134">
        <v>0.54711189082647582</v>
      </c>
      <c r="M792" s="134">
        <v>1.7250437917758781</v>
      </c>
      <c r="N792" s="134">
        <v>6.27705956166061</v>
      </c>
    </row>
    <row r="793" spans="1:14" s="78" customFormat="1" x14ac:dyDescent="0.25">
      <c r="A793" s="76">
        <v>790</v>
      </c>
      <c r="B793" s="76">
        <v>65.001782226562497</v>
      </c>
      <c r="C793" s="76">
        <v>65.001782226562497</v>
      </c>
      <c r="D793" s="131"/>
      <c r="E793" s="91"/>
      <c r="F793" s="76">
        <v>1258.4328125797319</v>
      </c>
      <c r="G793" s="76">
        <v>79.448145169209582</v>
      </c>
      <c r="H793" s="77">
        <v>18.763079146281598</v>
      </c>
      <c r="I793" s="76">
        <v>0</v>
      </c>
      <c r="J793" s="77">
        <v>-6.7199315199413396</v>
      </c>
      <c r="K793" s="134">
        <v>6</v>
      </c>
      <c r="L793" s="134">
        <v>0.58404665749527773</v>
      </c>
      <c r="M793" s="134">
        <v>1.8414991110826111</v>
      </c>
      <c r="N793" s="134">
        <v>7.0160095341976749</v>
      </c>
    </row>
    <row r="794" spans="1:14" s="78" customFormat="1" x14ac:dyDescent="0.25">
      <c r="A794" s="76">
        <v>791</v>
      </c>
      <c r="B794" s="76">
        <v>65.125465393066406</v>
      </c>
      <c r="C794" s="76">
        <v>65.125465393066406</v>
      </c>
      <c r="D794" s="131"/>
      <c r="E794" s="91"/>
      <c r="F794" s="76">
        <v>1260.8273154650501</v>
      </c>
      <c r="G794" s="76">
        <v>79.523584374317423</v>
      </c>
      <c r="H794" s="77">
        <v>24.146591541398053</v>
      </c>
      <c r="I794" s="76">
        <v>0</v>
      </c>
      <c r="J794" s="77">
        <v>-6.7199315199413396</v>
      </c>
      <c r="K794" s="134">
        <v>6</v>
      </c>
      <c r="L794" s="134">
        <v>0.75162162722380832</v>
      </c>
      <c r="M794" s="134">
        <v>2.3698629906366682</v>
      </c>
      <c r="N794" s="134">
        <v>10.284605422086081</v>
      </c>
    </row>
    <row r="795" spans="1:14" s="78" customFormat="1" x14ac:dyDescent="0.25">
      <c r="A795" s="76">
        <v>792</v>
      </c>
      <c r="B795" s="76">
        <v>65.454368591308594</v>
      </c>
      <c r="C795" s="76">
        <v>65.454368591308594</v>
      </c>
      <c r="D795" s="131"/>
      <c r="E795" s="91"/>
      <c r="F795" s="76">
        <v>1267.1948728250579</v>
      </c>
      <c r="G795" s="76">
        <v>79.694036976976676</v>
      </c>
      <c r="H795" s="77">
        <v>25.996972038967808</v>
      </c>
      <c r="I795" s="76">
        <v>0</v>
      </c>
      <c r="J795" s="77">
        <v>-6.7199315199413396</v>
      </c>
      <c r="K795" s="134">
        <v>6</v>
      </c>
      <c r="L795" s="134">
        <v>0.80921923880315494</v>
      </c>
      <c r="M795" s="134">
        <v>2.551468259946347</v>
      </c>
      <c r="N795" s="134">
        <v>11.38408837616783</v>
      </c>
    </row>
    <row r="796" spans="1:14" s="78" customFormat="1" x14ac:dyDescent="0.25">
      <c r="A796" s="76">
        <v>793</v>
      </c>
      <c r="B796" s="76">
        <v>65.770102691650393</v>
      </c>
      <c r="C796" s="76">
        <v>65.770102691650393</v>
      </c>
      <c r="D796" s="131"/>
      <c r="E796" s="91"/>
      <c r="F796" s="76">
        <v>1273.3074767923699</v>
      </c>
      <c r="G796" s="76">
        <v>79.849975484909294</v>
      </c>
      <c r="H796" s="77">
        <v>23.733998596812867</v>
      </c>
      <c r="I796" s="76">
        <v>0</v>
      </c>
      <c r="J796" s="77">
        <v>-6.7199315199413396</v>
      </c>
      <c r="K796" s="134">
        <v>6</v>
      </c>
      <c r="L796" s="134">
        <v>0.7387786642798041</v>
      </c>
      <c r="M796" s="134">
        <v>2.3293691284742222</v>
      </c>
      <c r="N796" s="134">
        <v>10.003686803638031</v>
      </c>
    </row>
    <row r="797" spans="1:14" s="78" customFormat="1" x14ac:dyDescent="0.25">
      <c r="A797" s="76">
        <v>794</v>
      </c>
      <c r="B797" s="76">
        <v>65.675537109375</v>
      </c>
      <c r="C797" s="76">
        <v>65.675537109375</v>
      </c>
      <c r="D797" s="131"/>
      <c r="E797" s="91"/>
      <c r="F797" s="76">
        <v>1271.476689580086</v>
      </c>
      <c r="G797" s="76">
        <v>80.020428087568547</v>
      </c>
      <c r="H797" s="77">
        <v>10.697986895461103</v>
      </c>
      <c r="I797" s="76">
        <v>0</v>
      </c>
      <c r="J797" s="77">
        <v>-6.7199315199413396</v>
      </c>
      <c r="K797" s="134">
        <v>6</v>
      </c>
      <c r="L797" s="134">
        <v>0.33300096639311849</v>
      </c>
      <c r="M797" s="134">
        <v>1.049952047037503</v>
      </c>
      <c r="N797" s="134">
        <v>1.971628316013964</v>
      </c>
    </row>
    <row r="798" spans="1:14" s="78" customFormat="1" x14ac:dyDescent="0.25">
      <c r="A798" s="76">
        <v>795</v>
      </c>
      <c r="B798" s="76">
        <v>64.186476898193362</v>
      </c>
      <c r="C798" s="76">
        <v>64.186476898193362</v>
      </c>
      <c r="D798" s="131"/>
      <c r="E798" s="91"/>
      <c r="F798" s="76">
        <v>1242.648522636501</v>
      </c>
      <c r="G798" s="76">
        <v>80.155856207756671</v>
      </c>
      <c r="H798" s="77">
        <v>0</v>
      </c>
      <c r="I798" s="76">
        <v>0</v>
      </c>
      <c r="J798" s="77">
        <v>-6.7199315199413396</v>
      </c>
      <c r="K798" s="134">
        <v>6</v>
      </c>
      <c r="L798" s="134">
        <v>0</v>
      </c>
      <c r="M798" s="134">
        <v>0</v>
      </c>
      <c r="N798" s="134">
        <v>-4.6139313944710638</v>
      </c>
    </row>
    <row r="799" spans="1:14" s="78" customFormat="1" x14ac:dyDescent="0.25">
      <c r="A799" s="76">
        <v>796</v>
      </c>
      <c r="B799" s="76">
        <v>60.483504104614248</v>
      </c>
      <c r="C799" s="76">
        <v>60.483504104614248</v>
      </c>
      <c r="D799" s="131"/>
      <c r="E799" s="91"/>
      <c r="F799" s="76">
        <v>1394.4698333118861</v>
      </c>
      <c r="G799" s="76">
        <v>80.285890248631162</v>
      </c>
      <c r="H799" s="77">
        <v>0</v>
      </c>
      <c r="I799" s="76">
        <v>0</v>
      </c>
      <c r="J799" s="77">
        <v>-6.7199315199413396</v>
      </c>
      <c r="K799" s="134">
        <v>5</v>
      </c>
      <c r="L799" s="134">
        <v>0</v>
      </c>
      <c r="M799" s="134">
        <v>0</v>
      </c>
      <c r="N799" s="134">
        <v>-5.2596053728898209</v>
      </c>
    </row>
    <row r="800" spans="1:14" s="78" customFormat="1" x14ac:dyDescent="0.25">
      <c r="A800" s="76">
        <v>797</v>
      </c>
      <c r="B800" s="76">
        <v>56.023245620727543</v>
      </c>
      <c r="C800" s="76">
        <v>56.023245620727543</v>
      </c>
      <c r="D800" s="131"/>
      <c r="E800" s="91"/>
      <c r="F800" s="76">
        <v>1291.636903959849</v>
      </c>
      <c r="G800" s="76">
        <v>80.406218992348357</v>
      </c>
      <c r="H800" s="77">
        <v>0</v>
      </c>
      <c r="I800" s="76">
        <v>0</v>
      </c>
      <c r="J800" s="77">
        <v>-6.7199315199413396</v>
      </c>
      <c r="K800" s="134">
        <v>5</v>
      </c>
      <c r="L800" s="134">
        <v>0</v>
      </c>
      <c r="M800" s="134">
        <v>0</v>
      </c>
      <c r="N800" s="134">
        <v>-4.8193662820487049</v>
      </c>
    </row>
    <row r="801" spans="1:14" s="78" customFormat="1" x14ac:dyDescent="0.25">
      <c r="A801" s="76">
        <v>798</v>
      </c>
      <c r="B801" s="76">
        <v>51.206275558471681</v>
      </c>
      <c r="C801" s="76">
        <v>51.206275558471681</v>
      </c>
      <c r="D801" s="131"/>
      <c r="E801" s="91"/>
      <c r="F801" s="76">
        <v>1180.5798556088789</v>
      </c>
      <c r="G801" s="76">
        <v>80.509076450117604</v>
      </c>
      <c r="H801" s="77">
        <v>0</v>
      </c>
      <c r="I801" s="76">
        <v>0</v>
      </c>
      <c r="J801" s="77">
        <v>-6.7199315199413396</v>
      </c>
      <c r="K801" s="134">
        <v>5</v>
      </c>
      <c r="L801" s="134">
        <v>0</v>
      </c>
      <c r="M801" s="134">
        <v>0</v>
      </c>
      <c r="N801" s="134">
        <v>-4.3574031293464541</v>
      </c>
    </row>
    <row r="802" spans="1:14" s="78" customFormat="1" x14ac:dyDescent="0.25">
      <c r="A802" s="76">
        <v>799</v>
      </c>
      <c r="B802" s="76">
        <v>46.821897888183592</v>
      </c>
      <c r="C802" s="76">
        <v>46.821897888183592</v>
      </c>
      <c r="D802" s="131"/>
      <c r="E802" s="91"/>
      <c r="F802" s="76">
        <v>1330.613276810544</v>
      </c>
      <c r="G802" s="76">
        <v>80.592611682561426</v>
      </c>
      <c r="H802" s="77">
        <v>0</v>
      </c>
      <c r="I802" s="76">
        <v>0</v>
      </c>
      <c r="J802" s="77">
        <v>-6.7199315199413396</v>
      </c>
      <c r="K802" s="134">
        <v>4</v>
      </c>
      <c r="L802" s="134">
        <v>0</v>
      </c>
      <c r="M802" s="134">
        <v>0</v>
      </c>
      <c r="N802" s="134">
        <v>-4.984760745336299</v>
      </c>
    </row>
    <row r="803" spans="1:14" s="78" customFormat="1" x14ac:dyDescent="0.25">
      <c r="A803" s="76">
        <v>800</v>
      </c>
      <c r="B803" s="76">
        <v>43.470483398437501</v>
      </c>
      <c r="C803" s="76">
        <v>43.470483398437501</v>
      </c>
      <c r="D803" s="131"/>
      <c r="E803" s="91"/>
      <c r="F803" s="76">
        <v>1235.3707339558939</v>
      </c>
      <c r="G803" s="76">
        <v>80.71331213270787</v>
      </c>
      <c r="H803" s="77">
        <v>0</v>
      </c>
      <c r="I803" s="76">
        <v>0</v>
      </c>
      <c r="J803" s="77">
        <v>-6.7199315199413396</v>
      </c>
      <c r="K803" s="134">
        <v>4</v>
      </c>
      <c r="L803" s="134">
        <v>0</v>
      </c>
      <c r="M803" s="134">
        <v>0</v>
      </c>
      <c r="N803" s="134">
        <v>-4.5836382957028361</v>
      </c>
    </row>
    <row r="804" spans="1:14" s="78" customFormat="1" x14ac:dyDescent="0.25">
      <c r="A804" s="76">
        <v>801</v>
      </c>
      <c r="B804" s="76">
        <v>41.829849243164063</v>
      </c>
      <c r="C804" s="76">
        <v>41.829849243164063</v>
      </c>
      <c r="D804" s="131"/>
      <c r="E804" s="91"/>
      <c r="F804" s="76">
        <v>1188.7461909993251</v>
      </c>
      <c r="G804" s="76">
        <v>80.833252164234921</v>
      </c>
      <c r="H804" s="77">
        <v>2.9988076121524387</v>
      </c>
      <c r="I804" s="76">
        <v>0</v>
      </c>
      <c r="J804" s="77">
        <v>-6.7199315199413396</v>
      </c>
      <c r="K804" s="134">
        <v>4</v>
      </c>
      <c r="L804" s="134">
        <v>9.3345209956976705E-2</v>
      </c>
      <c r="M804" s="134">
        <v>0.29431744699434748</v>
      </c>
      <c r="N804" s="134">
        <v>-2.5628055974936381</v>
      </c>
    </row>
    <row r="805" spans="1:14" s="78" customFormat="1" x14ac:dyDescent="0.25">
      <c r="A805" s="76">
        <v>802</v>
      </c>
      <c r="B805" s="76">
        <v>41.394546508789063</v>
      </c>
      <c r="C805" s="76">
        <v>41.394546508789063</v>
      </c>
      <c r="D805" s="131"/>
      <c r="E805" s="91"/>
      <c r="F805" s="76">
        <v>1176.375492161475</v>
      </c>
      <c r="G805" s="76">
        <v>80.949355839986509</v>
      </c>
      <c r="H805" s="77">
        <v>16.349129785111675</v>
      </c>
      <c r="I805" s="76">
        <v>0</v>
      </c>
      <c r="J805" s="77">
        <v>-6.7199315199413396</v>
      </c>
      <c r="K805" s="134">
        <v>4</v>
      </c>
      <c r="L805" s="134">
        <v>0.50890658881238482</v>
      </c>
      <c r="M805" s="134">
        <v>1.6045824745254491</v>
      </c>
      <c r="N805" s="134">
        <v>5.8024641027006973</v>
      </c>
    </row>
    <row r="806" spans="1:14" s="78" customFormat="1" x14ac:dyDescent="0.25">
      <c r="A806" s="76">
        <v>803</v>
      </c>
      <c r="B806" s="76">
        <v>42.688506317138668</v>
      </c>
      <c r="C806" s="76">
        <v>42.688506317138668</v>
      </c>
      <c r="D806" s="131"/>
      <c r="E806" s="91"/>
      <c r="F806" s="76">
        <v>1213.1480318983511</v>
      </c>
      <c r="G806" s="76">
        <v>81.085496562724614</v>
      </c>
      <c r="H806" s="77">
        <v>37.685729380359042</v>
      </c>
      <c r="I806" s="76">
        <v>0</v>
      </c>
      <c r="J806" s="77">
        <v>-6.7199315199413396</v>
      </c>
      <c r="K806" s="134">
        <v>4</v>
      </c>
      <c r="L806" s="134">
        <v>1.1730603547676339</v>
      </c>
      <c r="M806" s="134">
        <v>3.6986592985823492</v>
      </c>
      <c r="N806" s="134">
        <v>18.368041549677599</v>
      </c>
    </row>
    <row r="807" spans="1:14" s="78" customFormat="1" x14ac:dyDescent="0.25">
      <c r="A807" s="76">
        <v>804</v>
      </c>
      <c r="B807" s="76">
        <v>44.996514511108401</v>
      </c>
      <c r="C807" s="76">
        <v>44.996514511108401</v>
      </c>
      <c r="D807" s="131"/>
      <c r="E807" s="91"/>
      <c r="F807" s="76">
        <v>1278.738417687875</v>
      </c>
      <c r="G807" s="76">
        <v>81.266488629253956</v>
      </c>
      <c r="H807" s="77">
        <v>32.59746594771061</v>
      </c>
      <c r="I807" s="76">
        <v>0</v>
      </c>
      <c r="J807" s="77">
        <v>-6.7199315199413396</v>
      </c>
      <c r="K807" s="134">
        <v>4</v>
      </c>
      <c r="L807" s="134">
        <v>1.0146757299880329</v>
      </c>
      <c r="M807" s="134">
        <v>3.1992725766522692</v>
      </c>
      <c r="N807" s="134">
        <v>15.30292997477285</v>
      </c>
    </row>
    <row r="808" spans="1:14" s="78" customFormat="1" x14ac:dyDescent="0.25">
      <c r="A808" s="76">
        <v>805</v>
      </c>
      <c r="B808" s="76">
        <v>46.441712570190433</v>
      </c>
      <c r="C808" s="76">
        <v>46.441712570190433</v>
      </c>
      <c r="D808" s="131"/>
      <c r="E808" s="91"/>
      <c r="F808" s="76">
        <v>1319.8089383580909</v>
      </c>
      <c r="G808" s="76">
        <v>81.463061354768783</v>
      </c>
      <c r="H808" s="77">
        <v>46.137071230870546</v>
      </c>
      <c r="I808" s="76">
        <v>0</v>
      </c>
      <c r="J808" s="77">
        <v>-6.7199315199413396</v>
      </c>
      <c r="K808" s="134">
        <v>4</v>
      </c>
      <c r="L808" s="134">
        <v>1.4361290078740401</v>
      </c>
      <c r="M808" s="134">
        <v>4.5281147618268482</v>
      </c>
      <c r="N808" s="134">
        <v>23.124643935113799</v>
      </c>
    </row>
    <row r="809" spans="1:14" s="78" customFormat="1" x14ac:dyDescent="0.25">
      <c r="A809" s="76">
        <v>806</v>
      </c>
      <c r="B809" s="76">
        <v>50.060088348388668</v>
      </c>
      <c r="C809" s="76">
        <v>50.060088348388668</v>
      </c>
      <c r="D809" s="131"/>
      <c r="E809" s="91"/>
      <c r="F809" s="76">
        <v>1422.638150075614</v>
      </c>
      <c r="G809" s="76">
        <v>81.585281611878003</v>
      </c>
      <c r="H809" s="77">
        <v>51.570207023715383</v>
      </c>
      <c r="I809" s="76">
        <v>0</v>
      </c>
      <c r="J809" s="77">
        <v>-6.7199315199413396</v>
      </c>
      <c r="K809" s="134">
        <v>4</v>
      </c>
      <c r="L809" s="134">
        <v>1.6052486270362201</v>
      </c>
      <c r="M809" s="134">
        <v>5.0613489210452016</v>
      </c>
      <c r="N809" s="134">
        <v>26.16762904769223</v>
      </c>
    </row>
    <row r="810" spans="1:14" s="78" customFormat="1" x14ac:dyDescent="0.25">
      <c r="A810" s="76">
        <v>807</v>
      </c>
      <c r="B810" s="76">
        <v>51.838151931762702</v>
      </c>
      <c r="C810" s="76">
        <v>51.838151931762702</v>
      </c>
      <c r="D810" s="131"/>
      <c r="E810" s="91"/>
      <c r="F810" s="76">
        <v>1473.1682464143159</v>
      </c>
      <c r="G810" s="76">
        <v>81.700253731758508</v>
      </c>
      <c r="H810" s="77">
        <v>31.303675438717121</v>
      </c>
      <c r="I810" s="76">
        <v>0</v>
      </c>
      <c r="J810" s="77">
        <v>-6.7199315199413396</v>
      </c>
      <c r="K810" s="134">
        <v>4</v>
      </c>
      <c r="L810" s="134">
        <v>0.97440334098483938</v>
      </c>
      <c r="M810" s="134">
        <v>3.072293734125199</v>
      </c>
      <c r="N810" s="134">
        <v>14.067484723235911</v>
      </c>
    </row>
    <row r="811" spans="1:14" s="78" customFormat="1" x14ac:dyDescent="0.25">
      <c r="A811" s="76">
        <v>808</v>
      </c>
      <c r="B811" s="76">
        <v>52.716595077514647</v>
      </c>
      <c r="C811" s="76">
        <v>52.716595077514647</v>
      </c>
      <c r="D811" s="131"/>
      <c r="E811" s="91"/>
      <c r="F811" s="76">
        <v>1498.132379979601</v>
      </c>
      <c r="G811" s="76">
        <v>81.72362974822812</v>
      </c>
      <c r="H811" s="77">
        <v>23.649990016105317</v>
      </c>
      <c r="I811" s="76">
        <v>0</v>
      </c>
      <c r="J811" s="77">
        <v>-6.7199315199413396</v>
      </c>
      <c r="K811" s="134">
        <v>4</v>
      </c>
      <c r="L811" s="134">
        <v>0.73616369205799326</v>
      </c>
      <c r="M811" s="134">
        <v>2.3211241210588529</v>
      </c>
      <c r="N811" s="134">
        <v>9.2718164845677222</v>
      </c>
    </row>
    <row r="812" spans="1:14" s="78" customFormat="1" x14ac:dyDescent="0.25">
      <c r="A812" s="76">
        <v>809</v>
      </c>
      <c r="B812" s="76">
        <v>52.646250152587889</v>
      </c>
      <c r="C812" s="76">
        <v>52.646250152587889</v>
      </c>
      <c r="D812" s="131"/>
      <c r="E812" s="91"/>
      <c r="F812" s="76">
        <v>1496.1332749606779</v>
      </c>
      <c r="G812" s="76">
        <v>81.772017984301414</v>
      </c>
      <c r="H812" s="77">
        <v>10.866916364433798</v>
      </c>
      <c r="I812" s="76">
        <v>0</v>
      </c>
      <c r="J812" s="77">
        <v>-6.7199315199413396</v>
      </c>
      <c r="K812" s="134">
        <v>4</v>
      </c>
      <c r="L812" s="134">
        <v>0.33825930863730752</v>
      </c>
      <c r="M812" s="134">
        <v>1.0665316001334311</v>
      </c>
      <c r="N812" s="134">
        <v>1.1997000716505579</v>
      </c>
    </row>
    <row r="813" spans="1:14" s="78" customFormat="1" x14ac:dyDescent="0.25">
      <c r="A813" s="76">
        <v>810</v>
      </c>
      <c r="B813" s="76">
        <v>51.807740402221683</v>
      </c>
      <c r="C813" s="76">
        <v>51.807740402221683</v>
      </c>
      <c r="D813" s="131"/>
      <c r="E813" s="91"/>
      <c r="F813" s="76">
        <v>1472.303993002974</v>
      </c>
      <c r="G813" s="76">
        <v>81.789367593957337</v>
      </c>
      <c r="H813" s="77">
        <v>5.0678805742772681</v>
      </c>
      <c r="I813" s="76">
        <v>0</v>
      </c>
      <c r="J813" s="77">
        <v>-6.7199315199413396</v>
      </c>
      <c r="K813" s="134">
        <v>4</v>
      </c>
      <c r="L813" s="134">
        <v>0.15775015853826241</v>
      </c>
      <c r="M813" s="134">
        <v>0.49738624987114122</v>
      </c>
      <c r="N813" s="134">
        <v>-2.4371352363563021</v>
      </c>
    </row>
    <row r="814" spans="1:14" s="78" customFormat="1" x14ac:dyDescent="0.25">
      <c r="A814" s="76">
        <v>811</v>
      </c>
      <c r="B814" s="76">
        <v>50.422607803344732</v>
      </c>
      <c r="C814" s="76">
        <v>50.422607803344732</v>
      </c>
      <c r="D814" s="131"/>
      <c r="E814" s="91"/>
      <c r="F814" s="76">
        <v>1432.940449248078</v>
      </c>
      <c r="G814" s="76">
        <v>81.806714984502165</v>
      </c>
      <c r="H814" s="77">
        <v>0</v>
      </c>
      <c r="I814" s="76">
        <v>0</v>
      </c>
      <c r="J814" s="77">
        <v>-6.7199315199413396</v>
      </c>
      <c r="K814" s="134">
        <v>4</v>
      </c>
      <c r="L814" s="134">
        <v>0</v>
      </c>
      <c r="M814" s="134">
        <v>0</v>
      </c>
      <c r="N814" s="134">
        <v>-5.4275895571793491</v>
      </c>
    </row>
    <row r="815" spans="1:14" s="78" customFormat="1" x14ac:dyDescent="0.25">
      <c r="A815" s="76">
        <v>812</v>
      </c>
      <c r="B815" s="76">
        <v>47.76672019958496</v>
      </c>
      <c r="C815" s="76">
        <v>47.76672019958496</v>
      </c>
      <c r="D815" s="131"/>
      <c r="E815" s="91"/>
      <c r="F815" s="76">
        <v>1357.463814026695</v>
      </c>
      <c r="G815" s="76">
        <v>81.831232361871002</v>
      </c>
      <c r="H815" s="77">
        <v>0</v>
      </c>
      <c r="I815" s="76">
        <v>0</v>
      </c>
      <c r="J815" s="77">
        <v>-6.7199315199413396</v>
      </c>
      <c r="K815" s="134">
        <v>4</v>
      </c>
      <c r="L815" s="134">
        <v>0</v>
      </c>
      <c r="M815" s="134">
        <v>0</v>
      </c>
      <c r="N815" s="134">
        <v>-5.0997324461607692</v>
      </c>
    </row>
    <row r="816" spans="1:14" s="78" customFormat="1" x14ac:dyDescent="0.25">
      <c r="A816" s="76">
        <v>813</v>
      </c>
      <c r="B816" s="76">
        <v>44.619743347167969</v>
      </c>
      <c r="C816" s="76">
        <v>44.619743347167969</v>
      </c>
      <c r="D816" s="131"/>
      <c r="E816" s="91"/>
      <c r="F816" s="76">
        <v>1268.031104749477</v>
      </c>
      <c r="G816" s="76">
        <v>81.867426616859177</v>
      </c>
      <c r="H816" s="77">
        <v>0</v>
      </c>
      <c r="I816" s="76">
        <v>0</v>
      </c>
      <c r="J816" s="77">
        <v>-6.7199315199413396</v>
      </c>
      <c r="K816" s="134">
        <v>4</v>
      </c>
      <c r="L816" s="134">
        <v>0</v>
      </c>
      <c r="M816" s="134">
        <v>0</v>
      </c>
      <c r="N816" s="134">
        <v>-4.7200398773329892</v>
      </c>
    </row>
    <row r="817" spans="1:14" s="78" customFormat="1" x14ac:dyDescent="0.25">
      <c r="A817" s="76">
        <v>814</v>
      </c>
      <c r="B817" s="76">
        <v>40.363534545898439</v>
      </c>
      <c r="C817" s="76">
        <v>40.363534545898439</v>
      </c>
      <c r="D817" s="131"/>
      <c r="E817" s="91"/>
      <c r="F817" s="76">
        <v>1147.075564814467</v>
      </c>
      <c r="G817" s="76">
        <v>81.892831943503154</v>
      </c>
      <c r="H817" s="77">
        <v>0</v>
      </c>
      <c r="I817" s="76">
        <v>0</v>
      </c>
      <c r="J817" s="77">
        <v>-6.7199315199413396</v>
      </c>
      <c r="K817" s="134">
        <v>4</v>
      </c>
      <c r="L817" s="134">
        <v>0</v>
      </c>
      <c r="M817" s="134">
        <v>0</v>
      </c>
      <c r="N817" s="134">
        <v>-4.2206091165227324</v>
      </c>
    </row>
    <row r="818" spans="1:14" s="78" customFormat="1" x14ac:dyDescent="0.25">
      <c r="A818" s="76">
        <v>815</v>
      </c>
      <c r="B818" s="76">
        <v>35.874832916259763</v>
      </c>
      <c r="C818" s="76">
        <v>35.874832916259763</v>
      </c>
      <c r="D818" s="131"/>
      <c r="E818" s="91"/>
      <c r="F818" s="76">
        <v>1383.2056515202289</v>
      </c>
      <c r="G818" s="76">
        <v>81.895733016253871</v>
      </c>
      <c r="H818" s="77">
        <v>0</v>
      </c>
      <c r="I818" s="76">
        <v>0</v>
      </c>
      <c r="J818" s="77">
        <v>-6.7199315199413396</v>
      </c>
      <c r="K818" s="134">
        <v>3</v>
      </c>
      <c r="L818" s="134">
        <v>0</v>
      </c>
      <c r="M818" s="134">
        <v>0</v>
      </c>
      <c r="N818" s="134">
        <v>-5.2107659720012558</v>
      </c>
    </row>
    <row r="819" spans="1:14" s="78" customFormat="1" x14ac:dyDescent="0.25">
      <c r="A819" s="76">
        <v>816</v>
      </c>
      <c r="B819" s="76">
        <v>31.656377029418941</v>
      </c>
      <c r="C819" s="76">
        <v>31.656377029418941</v>
      </c>
      <c r="D819" s="131"/>
      <c r="E819" s="91"/>
      <c r="F819" s="76">
        <v>1220.5570327242269</v>
      </c>
      <c r="G819" s="76">
        <v>81.923457025989833</v>
      </c>
      <c r="H819" s="77">
        <v>0</v>
      </c>
      <c r="I819" s="76">
        <v>0</v>
      </c>
      <c r="J819" s="77">
        <v>-6.7199315199413396</v>
      </c>
      <c r="K819" s="134">
        <v>3</v>
      </c>
      <c r="L819" s="134">
        <v>0</v>
      </c>
      <c r="M819" s="134">
        <v>0</v>
      </c>
      <c r="N819" s="134">
        <v>-4.5221553775631076</v>
      </c>
    </row>
    <row r="820" spans="1:14" s="78" customFormat="1" x14ac:dyDescent="0.25">
      <c r="A820" s="76">
        <v>817</v>
      </c>
      <c r="B820" s="76">
        <v>27.31662578582764</v>
      </c>
      <c r="C820" s="76">
        <v>27.31662578582764</v>
      </c>
      <c r="D820" s="131"/>
      <c r="E820" s="91"/>
      <c r="F820" s="76">
        <v>1683.026732789355</v>
      </c>
      <c r="G820" s="76">
        <v>81.957332597886023</v>
      </c>
      <c r="H820" s="77">
        <v>0</v>
      </c>
      <c r="I820" s="76">
        <v>0</v>
      </c>
      <c r="J820" s="77">
        <v>-6.7199315199413396</v>
      </c>
      <c r="K820" s="134">
        <v>2</v>
      </c>
      <c r="L820" s="134">
        <v>0</v>
      </c>
      <c r="M820" s="134">
        <v>0</v>
      </c>
      <c r="N820" s="134">
        <v>-6.5673910000447009</v>
      </c>
    </row>
    <row r="821" spans="1:14" s="78" customFormat="1" x14ac:dyDescent="0.25">
      <c r="A821" s="76">
        <v>818</v>
      </c>
      <c r="B821" s="76">
        <v>23.162837791442868</v>
      </c>
      <c r="C821" s="76">
        <v>23.162837791442868</v>
      </c>
      <c r="D821" s="131"/>
      <c r="E821" s="91"/>
      <c r="F821" s="76">
        <v>1427.1043398957181</v>
      </c>
      <c r="G821" s="76">
        <v>82.016722950256423</v>
      </c>
      <c r="H821" s="77">
        <v>0</v>
      </c>
      <c r="I821" s="76">
        <v>0</v>
      </c>
      <c r="J821" s="77">
        <v>-6.7199315199413396</v>
      </c>
      <c r="K821" s="134">
        <v>2</v>
      </c>
      <c r="L821" s="134">
        <v>0</v>
      </c>
      <c r="M821" s="134">
        <v>0</v>
      </c>
      <c r="N821" s="134">
        <v>-5.4019868852746624</v>
      </c>
    </row>
    <row r="822" spans="1:14" s="78" customFormat="1" x14ac:dyDescent="0.25">
      <c r="A822" s="76">
        <v>819</v>
      </c>
      <c r="B822" s="76">
        <v>18.583305358886719</v>
      </c>
      <c r="C822" s="76">
        <v>18.583305358886719</v>
      </c>
      <c r="D822" s="131"/>
      <c r="E822" s="91"/>
      <c r="F822" s="76">
        <v>1144.951061958051</v>
      </c>
      <c r="G822" s="76">
        <v>82.055771300237879</v>
      </c>
      <c r="H822" s="77">
        <v>0</v>
      </c>
      <c r="I822" s="76">
        <v>0</v>
      </c>
      <c r="J822" s="77">
        <v>-6.7199315199413396</v>
      </c>
      <c r="K822" s="134">
        <v>2</v>
      </c>
      <c r="L822" s="134">
        <v>0</v>
      </c>
      <c r="M822" s="134">
        <v>0</v>
      </c>
      <c r="N822" s="134">
        <v>-4.2119736147004003</v>
      </c>
    </row>
    <row r="823" spans="1:14" s="78" customFormat="1" x14ac:dyDescent="0.25">
      <c r="A823" s="76">
        <v>820</v>
      </c>
      <c r="B823" s="76">
        <v>17.60138378143311</v>
      </c>
      <c r="C823" s="76">
        <v>17.60138378143311</v>
      </c>
      <c r="D823" s="131"/>
      <c r="E823" s="91"/>
      <c r="F823" s="76">
        <v>1084.453097190582</v>
      </c>
      <c r="G823" s="76">
        <v>82.060230637461189</v>
      </c>
      <c r="H823" s="77">
        <v>11.140094660916386</v>
      </c>
      <c r="I823" s="76">
        <v>0</v>
      </c>
      <c r="J823" s="77">
        <v>-6.7199315199413396</v>
      </c>
      <c r="K823" s="134">
        <v>2</v>
      </c>
      <c r="L823" s="134">
        <v>0.34676265021131181</v>
      </c>
      <c r="M823" s="134">
        <v>1.0933426361162659</v>
      </c>
      <c r="N823" s="134">
        <v>2.9176609465428718</v>
      </c>
    </row>
    <row r="824" spans="1:14" s="78" customFormat="1" x14ac:dyDescent="0.25">
      <c r="A824" s="76">
        <v>821</v>
      </c>
      <c r="B824" s="76">
        <v>18.920224952697751</v>
      </c>
      <c r="C824" s="76">
        <v>18.920224952697751</v>
      </c>
      <c r="D824" s="131"/>
      <c r="E824" s="91"/>
      <c r="F824" s="76">
        <v>1165.70928764926</v>
      </c>
      <c r="G824" s="76">
        <v>82.093725135464098</v>
      </c>
      <c r="H824" s="77">
        <v>19.267331146008871</v>
      </c>
      <c r="I824" s="76">
        <v>0</v>
      </c>
      <c r="J824" s="77">
        <v>-6.7199315199413396</v>
      </c>
      <c r="K824" s="134">
        <v>2</v>
      </c>
      <c r="L824" s="134">
        <v>0.59974273236017472</v>
      </c>
      <c r="M824" s="134">
        <v>1.8909888351316311</v>
      </c>
      <c r="N824" s="134">
        <v>7.6124906625513926</v>
      </c>
    </row>
    <row r="825" spans="1:14" s="78" customFormat="1" x14ac:dyDescent="0.25">
      <c r="A825" s="76">
        <v>822</v>
      </c>
      <c r="B825" s="76">
        <v>21.544598770141601</v>
      </c>
      <c r="C825" s="76">
        <v>21.544598770141601</v>
      </c>
      <c r="D825" s="131"/>
      <c r="E825" s="91"/>
      <c r="F825" s="76">
        <v>1327.4017062598341</v>
      </c>
      <c r="G825" s="76">
        <v>82.101355565760059</v>
      </c>
      <c r="H825" s="77">
        <v>28.109317758286117</v>
      </c>
      <c r="I825" s="76">
        <v>0</v>
      </c>
      <c r="J825" s="77">
        <v>-6.7199315199413396</v>
      </c>
      <c r="K825" s="134">
        <v>2</v>
      </c>
      <c r="L825" s="134">
        <v>0.8749711576233028</v>
      </c>
      <c r="M825" s="134">
        <v>2.7587840599862741</v>
      </c>
      <c r="N825" s="134">
        <v>12.520767040357439</v>
      </c>
    </row>
    <row r="826" spans="1:14" s="78" customFormat="1" x14ac:dyDescent="0.25">
      <c r="A826" s="76">
        <v>823</v>
      </c>
      <c r="B826" s="76">
        <v>24.847729301452642</v>
      </c>
      <c r="C826" s="76">
        <v>24.847729301452642</v>
      </c>
      <c r="D826" s="131"/>
      <c r="E826" s="91"/>
      <c r="F826" s="76">
        <v>1530.9135539410149</v>
      </c>
      <c r="G826" s="76">
        <v>82.151529771834035</v>
      </c>
      <c r="H826" s="77">
        <v>31.903155602897726</v>
      </c>
      <c r="I826" s="76">
        <v>0</v>
      </c>
      <c r="J826" s="77">
        <v>-6.7199315199413396</v>
      </c>
      <c r="K826" s="134">
        <v>2</v>
      </c>
      <c r="L826" s="134">
        <v>0.99306362501363576</v>
      </c>
      <c r="M826" s="134">
        <v>3.131129609667993</v>
      </c>
      <c r="N826" s="134">
        <v>14.270144589974899</v>
      </c>
    </row>
    <row r="827" spans="1:14" s="78" customFormat="1" x14ac:dyDescent="0.25">
      <c r="A827" s="76">
        <v>824</v>
      </c>
      <c r="B827" s="76">
        <v>27.62917327880859</v>
      </c>
      <c r="C827" s="76">
        <v>27.62917327880859</v>
      </c>
      <c r="D827" s="131"/>
      <c r="E827" s="91"/>
      <c r="F827" s="76">
        <v>1702.283349257197</v>
      </c>
      <c r="G827" s="76">
        <v>82.18619214058873</v>
      </c>
      <c r="H827" s="77">
        <v>33.001940233625675</v>
      </c>
      <c r="I827" s="76">
        <v>0</v>
      </c>
      <c r="J827" s="77">
        <v>-6.7199315199413396</v>
      </c>
      <c r="K827" s="134">
        <v>2</v>
      </c>
      <c r="L827" s="134">
        <v>1.0272659798553261</v>
      </c>
      <c r="M827" s="134">
        <v>3.2389696344838419</v>
      </c>
      <c r="N827" s="134">
        <v>14.38486970815908</v>
      </c>
    </row>
    <row r="828" spans="1:14" s="78" customFormat="1" x14ac:dyDescent="0.25">
      <c r="A828" s="76">
        <v>825</v>
      </c>
      <c r="B828" s="76">
        <v>30.51597537994385</v>
      </c>
      <c r="C828" s="76">
        <v>30.51597537994385</v>
      </c>
      <c r="D828" s="131"/>
      <c r="E828" s="91"/>
      <c r="F828" s="76">
        <v>1176.587211032263</v>
      </c>
      <c r="G828" s="76">
        <v>82.214642345097204</v>
      </c>
      <c r="H828" s="77">
        <v>34.873401565162908</v>
      </c>
      <c r="I828" s="76">
        <v>0</v>
      </c>
      <c r="J828" s="77">
        <v>-6.7199315199413396</v>
      </c>
      <c r="K828" s="134">
        <v>3</v>
      </c>
      <c r="L828" s="134">
        <v>1.085519783870889</v>
      </c>
      <c r="M828" s="134">
        <v>3.4226438785449118</v>
      </c>
      <c r="N828" s="134">
        <v>16.798249876635179</v>
      </c>
    </row>
    <row r="829" spans="1:14" s="78" customFormat="1" x14ac:dyDescent="0.25">
      <c r="A829" s="76">
        <v>826</v>
      </c>
      <c r="B829" s="76">
        <v>33.259076309204097</v>
      </c>
      <c r="C829" s="76">
        <v>33.259076309204097</v>
      </c>
      <c r="D829" s="131"/>
      <c r="E829" s="91"/>
      <c r="F829" s="76">
        <v>1282.351402795884</v>
      </c>
      <c r="G829" s="76">
        <v>82.306491599920435</v>
      </c>
      <c r="H829" s="77">
        <v>29.470670395352066</v>
      </c>
      <c r="I829" s="76">
        <v>0</v>
      </c>
      <c r="J829" s="77">
        <v>-6.7199315199413396</v>
      </c>
      <c r="K829" s="134">
        <v>3</v>
      </c>
      <c r="L829" s="134">
        <v>0.91734658284812876</v>
      </c>
      <c r="M829" s="134">
        <v>2.8923937757201501</v>
      </c>
      <c r="N829" s="134">
        <v>13.445665173476669</v>
      </c>
    </row>
    <row r="830" spans="1:14" s="78" customFormat="1" x14ac:dyDescent="0.25">
      <c r="A830" s="76">
        <v>827</v>
      </c>
      <c r="B830" s="76">
        <v>34.737601470947268</v>
      </c>
      <c r="C830" s="76">
        <v>34.737601470947268</v>
      </c>
      <c r="D830" s="131"/>
      <c r="E830" s="91"/>
      <c r="F830" s="76">
        <v>1339.3580615979411</v>
      </c>
      <c r="G830" s="76">
        <v>82.37412990577063</v>
      </c>
      <c r="H830" s="77">
        <v>24.502014931465908</v>
      </c>
      <c r="I830" s="76">
        <v>0</v>
      </c>
      <c r="J830" s="77">
        <v>-6.7199315199413396</v>
      </c>
      <c r="K830" s="134">
        <v>3</v>
      </c>
      <c r="L830" s="134">
        <v>0.76268504817654192</v>
      </c>
      <c r="M830" s="134">
        <v>2.4047459569006371</v>
      </c>
      <c r="N830" s="134">
        <v>10.30294314881287</v>
      </c>
    </row>
    <row r="831" spans="1:14" s="78" customFormat="1" x14ac:dyDescent="0.25">
      <c r="A831" s="76">
        <v>828</v>
      </c>
      <c r="B831" s="76">
        <v>36.282130813598627</v>
      </c>
      <c r="C831" s="76">
        <v>36.282130813598627</v>
      </c>
      <c r="D831" s="131"/>
      <c r="E831" s="91"/>
      <c r="F831" s="76">
        <v>1398.9096062889239</v>
      </c>
      <c r="G831" s="76">
        <v>82.316065579154653</v>
      </c>
      <c r="H831" s="77">
        <v>27.424249786083749</v>
      </c>
      <c r="I831" s="76">
        <v>0</v>
      </c>
      <c r="J831" s="77">
        <v>-6.7199315199413396</v>
      </c>
      <c r="K831" s="134">
        <v>3</v>
      </c>
      <c r="L831" s="134">
        <v>0.85364674406609864</v>
      </c>
      <c r="M831" s="134">
        <v>2.6915481840404092</v>
      </c>
      <c r="N831" s="134">
        <v>11.915389398545051</v>
      </c>
    </row>
    <row r="832" spans="1:14" s="78" customFormat="1" x14ac:dyDescent="0.25">
      <c r="A832" s="76">
        <v>829</v>
      </c>
      <c r="B832" s="76">
        <v>37.947420883178708</v>
      </c>
      <c r="C832" s="76">
        <v>37.947420883178708</v>
      </c>
      <c r="D832" s="131"/>
      <c r="E832" s="91"/>
      <c r="F832" s="76">
        <v>1463.117254058056</v>
      </c>
      <c r="G832" s="76">
        <v>82.301066504669521</v>
      </c>
      <c r="H832" s="77">
        <v>33.547615759853173</v>
      </c>
      <c r="I832" s="76">
        <v>0</v>
      </c>
      <c r="J832" s="77">
        <v>-6.7199315199413396</v>
      </c>
      <c r="K832" s="134">
        <v>3</v>
      </c>
      <c r="L832" s="134">
        <v>1.0442514631379729</v>
      </c>
      <c r="M832" s="134">
        <v>3.2925248632740298</v>
      </c>
      <c r="N832" s="134">
        <v>15.46312055437342</v>
      </c>
    </row>
    <row r="833" spans="1:14" s="78" customFormat="1" x14ac:dyDescent="0.25">
      <c r="A833" s="76">
        <v>830</v>
      </c>
      <c r="B833" s="76">
        <v>40.388487243652342</v>
      </c>
      <c r="C833" s="76">
        <v>40.388487243652342</v>
      </c>
      <c r="D833" s="131"/>
      <c r="E833" s="91"/>
      <c r="F833" s="76">
        <v>1557.2360697031229</v>
      </c>
      <c r="G833" s="76">
        <v>82.344333411771956</v>
      </c>
      <c r="H833" s="77">
        <v>41.069792798456341</v>
      </c>
      <c r="I833" s="76">
        <v>0</v>
      </c>
      <c r="J833" s="77">
        <v>-6.7199315199413396</v>
      </c>
      <c r="K833" s="134">
        <v>3</v>
      </c>
      <c r="L833" s="134">
        <v>1.2783975924716839</v>
      </c>
      <c r="M833" s="134">
        <v>4.0307876090632204</v>
      </c>
      <c r="N833" s="134">
        <v>19.770836493281369</v>
      </c>
    </row>
    <row r="834" spans="1:14" s="78" customFormat="1" x14ac:dyDescent="0.25">
      <c r="A834" s="76">
        <v>831</v>
      </c>
      <c r="B834" s="76">
        <v>43.05078468322754</v>
      </c>
      <c r="C834" s="76">
        <v>43.05078468322754</v>
      </c>
      <c r="D834" s="131"/>
      <c r="E834" s="91"/>
      <c r="F834" s="76">
        <v>1659.8847669958491</v>
      </c>
      <c r="G834" s="76">
        <v>82.420426001255905</v>
      </c>
      <c r="H834" s="77">
        <v>49.031456623952522</v>
      </c>
      <c r="I834" s="76">
        <v>0</v>
      </c>
      <c r="J834" s="77">
        <v>-6.7199315199413396</v>
      </c>
      <c r="K834" s="134">
        <v>3</v>
      </c>
      <c r="L834" s="134">
        <v>1.52622382126546</v>
      </c>
      <c r="M834" s="134">
        <v>4.8121837084499974</v>
      </c>
      <c r="N834" s="134">
        <v>24.309594855983441</v>
      </c>
    </row>
    <row r="835" spans="1:14" s="78" customFormat="1" x14ac:dyDescent="0.25">
      <c r="A835" s="76">
        <v>832</v>
      </c>
      <c r="B835" s="76">
        <v>45.888262939453128</v>
      </c>
      <c r="C835" s="76">
        <v>45.888262939453128</v>
      </c>
      <c r="D835" s="131"/>
      <c r="E835" s="91"/>
      <c r="F835" s="76">
        <v>1304.080668896147</v>
      </c>
      <c r="G835" s="76">
        <v>82.433941321237199</v>
      </c>
      <c r="H835" s="77">
        <v>36.344538269587034</v>
      </c>
      <c r="I835" s="76">
        <v>0</v>
      </c>
      <c r="J835" s="77">
        <v>-6.7199315199413396</v>
      </c>
      <c r="K835" s="134">
        <v>4</v>
      </c>
      <c r="L835" s="134">
        <v>1.131312506282754</v>
      </c>
      <c r="M835" s="134">
        <v>3.5670283323095231</v>
      </c>
      <c r="N835" s="134">
        <v>17.472497246721339</v>
      </c>
    </row>
    <row r="836" spans="1:14" s="78" customFormat="1" x14ac:dyDescent="0.25">
      <c r="A836" s="76">
        <v>833</v>
      </c>
      <c r="B836" s="76">
        <v>46.913219451904297</v>
      </c>
      <c r="C836" s="76">
        <v>46.913219451904297</v>
      </c>
      <c r="D836" s="131"/>
      <c r="E836" s="91"/>
      <c r="F836" s="76">
        <v>1333.208508755991</v>
      </c>
      <c r="G836" s="76">
        <v>82.533563371855422</v>
      </c>
      <c r="H836" s="77">
        <v>28.239412588276931</v>
      </c>
      <c r="I836" s="76">
        <v>0</v>
      </c>
      <c r="J836" s="77">
        <v>-6.7199315199413396</v>
      </c>
      <c r="K836" s="134">
        <v>4</v>
      </c>
      <c r="L836" s="134">
        <v>0.87902067689576213</v>
      </c>
      <c r="M836" s="134">
        <v>2.771552194252338</v>
      </c>
      <c r="N836" s="134">
        <v>12.58754191919572</v>
      </c>
    </row>
    <row r="837" spans="1:14" s="78" customFormat="1" x14ac:dyDescent="0.25">
      <c r="A837" s="76">
        <v>834</v>
      </c>
      <c r="B837" s="76">
        <v>48.427689361572263</v>
      </c>
      <c r="C837" s="76">
        <v>48.427689361572263</v>
      </c>
      <c r="D837" s="131"/>
      <c r="E837" s="91"/>
      <c r="F837" s="76">
        <v>1376.24763916345</v>
      </c>
      <c r="G837" s="76">
        <v>82.605516032441557</v>
      </c>
      <c r="H837" s="77">
        <v>30.739625702823158</v>
      </c>
      <c r="I837" s="76">
        <v>0</v>
      </c>
      <c r="J837" s="77">
        <v>-6.7199315199413396</v>
      </c>
      <c r="K837" s="134">
        <v>4</v>
      </c>
      <c r="L837" s="134">
        <v>0.95684591555686804</v>
      </c>
      <c r="M837" s="134">
        <v>3.0169351717508048</v>
      </c>
      <c r="N837" s="134">
        <v>13.988269713453491</v>
      </c>
    </row>
    <row r="838" spans="1:14" s="78" customFormat="1" x14ac:dyDescent="0.25">
      <c r="A838" s="76">
        <v>835</v>
      </c>
      <c r="B838" s="76">
        <v>49.136738967895511</v>
      </c>
      <c r="C838" s="76">
        <v>49.136738967895511</v>
      </c>
      <c r="D838" s="131"/>
      <c r="E838" s="91"/>
      <c r="F838" s="76">
        <v>1396.3978437182529</v>
      </c>
      <c r="G838" s="76">
        <v>82.68598275713812</v>
      </c>
      <c r="H838" s="77">
        <v>22.681442361833639</v>
      </c>
      <c r="I838" s="76">
        <v>0</v>
      </c>
      <c r="J838" s="77">
        <v>-6.7199315199413396</v>
      </c>
      <c r="K838" s="134">
        <v>4</v>
      </c>
      <c r="L838" s="134">
        <v>0.70601528114461876</v>
      </c>
      <c r="M838" s="134">
        <v>2.2260661814489828</v>
      </c>
      <c r="N838" s="134">
        <v>9.0155756178397404</v>
      </c>
    </row>
    <row r="839" spans="1:14" s="78" customFormat="1" x14ac:dyDescent="0.25">
      <c r="A839" s="76">
        <v>836</v>
      </c>
      <c r="B839" s="76">
        <v>49.723521041870107</v>
      </c>
      <c r="C839" s="76">
        <v>49.723521041870107</v>
      </c>
      <c r="D839" s="131"/>
      <c r="E839" s="91"/>
      <c r="F839" s="76">
        <v>1413.073374900044</v>
      </c>
      <c r="G839" s="76">
        <v>82.7884159350467</v>
      </c>
      <c r="H839" s="77">
        <v>21.226623838232808</v>
      </c>
      <c r="I839" s="76">
        <v>0</v>
      </c>
      <c r="J839" s="77">
        <v>-6.7199315199413396</v>
      </c>
      <c r="K839" s="134">
        <v>4</v>
      </c>
      <c r="L839" s="134">
        <v>0.66073050195955263</v>
      </c>
      <c r="M839" s="134">
        <v>2.0832832726784689</v>
      </c>
      <c r="N839" s="134">
        <v>8.0615062478028054</v>
      </c>
    </row>
    <row r="840" spans="1:14" s="78" customFormat="1" x14ac:dyDescent="0.25">
      <c r="A840" s="76">
        <v>837</v>
      </c>
      <c r="B840" s="76">
        <v>49.940487670898428</v>
      </c>
      <c r="C840" s="76">
        <v>49.940487670898428</v>
      </c>
      <c r="D840" s="131"/>
      <c r="E840" s="91"/>
      <c r="F840" s="76">
        <v>1419.23926501196</v>
      </c>
      <c r="G840" s="76">
        <v>82.84453174119696</v>
      </c>
      <c r="H840" s="77">
        <v>18.735170459249424</v>
      </c>
      <c r="I840" s="76">
        <v>0</v>
      </c>
      <c r="J840" s="77">
        <v>-6.7199315199413396</v>
      </c>
      <c r="K840" s="134">
        <v>4</v>
      </c>
      <c r="L840" s="134">
        <v>0.58317793145894092</v>
      </c>
      <c r="M840" s="134">
        <v>1.838760017890041</v>
      </c>
      <c r="N840" s="134">
        <v>6.4891010126563362</v>
      </c>
    </row>
    <row r="841" spans="1:14" s="78" customFormat="1" x14ac:dyDescent="0.25">
      <c r="A841" s="76">
        <v>838</v>
      </c>
      <c r="B841" s="76">
        <v>50.285600662231452</v>
      </c>
      <c r="C841" s="76">
        <v>50.285600662231452</v>
      </c>
      <c r="D841" s="131"/>
      <c r="E841" s="91"/>
      <c r="F841" s="76">
        <v>1429.046896675336</v>
      </c>
      <c r="G841" s="76">
        <v>82.925321951064248</v>
      </c>
      <c r="H841" s="77">
        <v>22.163564343575523</v>
      </c>
      <c r="I841" s="76">
        <v>0</v>
      </c>
      <c r="J841" s="77">
        <v>-6.7199315199413396</v>
      </c>
      <c r="K841" s="134">
        <v>4</v>
      </c>
      <c r="L841" s="134">
        <v>0.68989506317848215</v>
      </c>
      <c r="M841" s="134">
        <v>2.1752391342017541</v>
      </c>
      <c r="N841" s="134">
        <v>8.5906905983653896</v>
      </c>
    </row>
    <row r="842" spans="1:14" s="78" customFormat="1" x14ac:dyDescent="0.25">
      <c r="A842" s="76">
        <v>839</v>
      </c>
      <c r="B842" s="76">
        <v>50.893757247924803</v>
      </c>
      <c r="C842" s="76">
        <v>50.893757247924803</v>
      </c>
      <c r="D842" s="131"/>
      <c r="E842" s="91"/>
      <c r="F842" s="76">
        <v>1446.3298617793109</v>
      </c>
      <c r="G842" s="76">
        <v>83.02110181552726</v>
      </c>
      <c r="H842" s="77">
        <v>26.802509396684503</v>
      </c>
      <c r="I842" s="76">
        <v>0</v>
      </c>
      <c r="J842" s="77">
        <v>-6.7199315199413396</v>
      </c>
      <c r="K842" s="134">
        <v>4</v>
      </c>
      <c r="L842" s="134">
        <v>0.83429355616834333</v>
      </c>
      <c r="M842" s="134">
        <v>2.6305275825987859</v>
      </c>
      <c r="N842" s="134">
        <v>11.40064319871831</v>
      </c>
    </row>
    <row r="843" spans="1:14" s="78" customFormat="1" x14ac:dyDescent="0.25">
      <c r="A843" s="76">
        <v>840</v>
      </c>
      <c r="B843" s="76">
        <v>51.79106330871582</v>
      </c>
      <c r="C843" s="76">
        <v>51.79106330871582</v>
      </c>
      <c r="D843" s="131"/>
      <c r="E843" s="91"/>
      <c r="F843" s="76">
        <v>1471.8300531791219</v>
      </c>
      <c r="G843" s="76">
        <v>83.101528383814596</v>
      </c>
      <c r="H843" s="77">
        <v>27.923410335825103</v>
      </c>
      <c r="I843" s="76">
        <v>0</v>
      </c>
      <c r="J843" s="77">
        <v>-6.7199315199413396</v>
      </c>
      <c r="K843" s="134">
        <v>4</v>
      </c>
      <c r="L843" s="134">
        <v>0.86918433511696402</v>
      </c>
      <c r="M843" s="134">
        <v>2.7405382086237871</v>
      </c>
      <c r="N843" s="134">
        <v>12.01255448197181</v>
      </c>
    </row>
    <row r="844" spans="1:14" s="78" customFormat="1" x14ac:dyDescent="0.25">
      <c r="A844" s="76">
        <v>841</v>
      </c>
      <c r="B844" s="76">
        <v>52.420033645629893</v>
      </c>
      <c r="C844" s="76">
        <v>52.420033645629893</v>
      </c>
      <c r="D844" s="131"/>
      <c r="E844" s="91"/>
      <c r="F844" s="76">
        <v>1489.7045161711289</v>
      </c>
      <c r="G844" s="76">
        <v>83.145858291347139</v>
      </c>
      <c r="H844" s="77">
        <v>22.527604849574985</v>
      </c>
      <c r="I844" s="76">
        <v>0</v>
      </c>
      <c r="J844" s="77">
        <v>-6.7199315199413396</v>
      </c>
      <c r="K844" s="134">
        <v>4</v>
      </c>
      <c r="L844" s="134">
        <v>0.70122671290741334</v>
      </c>
      <c r="M844" s="134">
        <v>2.210967825797074</v>
      </c>
      <c r="N844" s="134">
        <v>8.6125237038481313</v>
      </c>
    </row>
    <row r="845" spans="1:14" s="78" customFormat="1" x14ac:dyDescent="0.25">
      <c r="A845" s="76">
        <v>842</v>
      </c>
      <c r="B845" s="76">
        <v>52.89190673828125</v>
      </c>
      <c r="C845" s="76">
        <v>52.89190673828125</v>
      </c>
      <c r="D845" s="131"/>
      <c r="E845" s="91"/>
      <c r="F845" s="76">
        <v>1503.1144937750059</v>
      </c>
      <c r="G845" s="76">
        <v>83.202832724191552</v>
      </c>
      <c r="H845" s="77">
        <v>28.847675194791634</v>
      </c>
      <c r="I845" s="76">
        <v>0</v>
      </c>
      <c r="J845" s="77">
        <v>-6.7199315199413396</v>
      </c>
      <c r="K845" s="134">
        <v>4</v>
      </c>
      <c r="L845" s="134">
        <v>0.89795433588875762</v>
      </c>
      <c r="M845" s="134">
        <v>2.8312500210572531</v>
      </c>
      <c r="N845" s="134">
        <v>12.485824185996821</v>
      </c>
    </row>
    <row r="846" spans="1:14" s="78" customFormat="1" x14ac:dyDescent="0.25">
      <c r="A846" s="76">
        <v>843</v>
      </c>
      <c r="B846" s="76">
        <v>54.201630783081058</v>
      </c>
      <c r="C846" s="76">
        <v>54.201630783081058</v>
      </c>
      <c r="D846" s="131"/>
      <c r="E846" s="91"/>
      <c r="F846" s="76">
        <v>1540.3350312066691</v>
      </c>
      <c r="G846" s="76">
        <v>83.241568086544476</v>
      </c>
      <c r="H846" s="77">
        <v>38.598336677226975</v>
      </c>
      <c r="I846" s="76">
        <v>0</v>
      </c>
      <c r="J846" s="77">
        <v>-6.7199315199413396</v>
      </c>
      <c r="K846" s="134">
        <v>4</v>
      </c>
      <c r="L846" s="134">
        <v>1.201467485451573</v>
      </c>
      <c r="M846" s="134">
        <v>3.788226981628811</v>
      </c>
      <c r="N846" s="134">
        <v>18.329010983568459</v>
      </c>
    </row>
    <row r="847" spans="1:14" s="78" customFormat="1" x14ac:dyDescent="0.25">
      <c r="A847" s="76">
        <v>844</v>
      </c>
      <c r="B847" s="76">
        <v>55.613385391235347</v>
      </c>
      <c r="C847" s="76">
        <v>55.613385391235347</v>
      </c>
      <c r="D847" s="131"/>
      <c r="E847" s="91"/>
      <c r="F847" s="76">
        <v>1580.455135472725</v>
      </c>
      <c r="G847" s="76">
        <v>83.303061997948888</v>
      </c>
      <c r="H847" s="77">
        <v>36.568880681946261</v>
      </c>
      <c r="I847" s="76">
        <v>0</v>
      </c>
      <c r="J847" s="77">
        <v>-6.7199315199413396</v>
      </c>
      <c r="K847" s="134">
        <v>4</v>
      </c>
      <c r="L847" s="134">
        <v>1.1382957117071579</v>
      </c>
      <c r="M847" s="134">
        <v>3.5890463790126699</v>
      </c>
      <c r="N847" s="134">
        <v>16.98884827182048</v>
      </c>
    </row>
    <row r="848" spans="1:14" s="78" customFormat="1" x14ac:dyDescent="0.25">
      <c r="A848" s="76">
        <v>845</v>
      </c>
      <c r="B848" s="76">
        <v>56.683470153808592</v>
      </c>
      <c r="C848" s="76">
        <v>56.683470153808592</v>
      </c>
      <c r="D848" s="131"/>
      <c r="E848" s="91"/>
      <c r="F848" s="76">
        <v>1306.858627770717</v>
      </c>
      <c r="G848" s="76">
        <v>83.407958814723983</v>
      </c>
      <c r="H848" s="77">
        <v>29.180950445739306</v>
      </c>
      <c r="I848" s="76">
        <v>0</v>
      </c>
      <c r="J848" s="77">
        <v>-6.7199315199413396</v>
      </c>
      <c r="K848" s="134">
        <v>5</v>
      </c>
      <c r="L848" s="134">
        <v>0.90832834192605894</v>
      </c>
      <c r="M848" s="134">
        <v>2.8639592620928642</v>
      </c>
      <c r="N848" s="134">
        <v>13.223753907338301</v>
      </c>
    </row>
    <row r="849" spans="1:14" s="78" customFormat="1" x14ac:dyDescent="0.25">
      <c r="A849" s="76">
        <v>846</v>
      </c>
      <c r="B849" s="76">
        <v>57.26289253234863</v>
      </c>
      <c r="C849" s="76">
        <v>57.26289253234863</v>
      </c>
      <c r="D849" s="131"/>
      <c r="E849" s="91"/>
      <c r="F849" s="76">
        <v>1320.2174276547721</v>
      </c>
      <c r="G849" s="76">
        <v>83.524709215986135</v>
      </c>
      <c r="H849" s="77">
        <v>22.589710752990371</v>
      </c>
      <c r="I849" s="76">
        <v>0</v>
      </c>
      <c r="J849" s="77">
        <v>-6.7199315199413396</v>
      </c>
      <c r="K849" s="134">
        <v>5</v>
      </c>
      <c r="L849" s="134">
        <v>0.70315991081260187</v>
      </c>
      <c r="M849" s="134">
        <v>2.2170631987921339</v>
      </c>
      <c r="N849" s="134">
        <v>9.1986895997844833</v>
      </c>
    </row>
    <row r="850" spans="1:14" s="78" customFormat="1" x14ac:dyDescent="0.25">
      <c r="A850" s="76">
        <v>847</v>
      </c>
      <c r="B850" s="76">
        <v>57.452511978149417</v>
      </c>
      <c r="C850" s="76">
        <v>57.452511978149417</v>
      </c>
      <c r="D850" s="131"/>
      <c r="E850" s="91"/>
      <c r="F850" s="76">
        <v>1324.589174974853</v>
      </c>
      <c r="G850" s="76">
        <v>83.622377999505389</v>
      </c>
      <c r="H850" s="77">
        <v>18.379882422016532</v>
      </c>
      <c r="I850" s="76">
        <v>0</v>
      </c>
      <c r="J850" s="77">
        <v>-6.7199315199413396</v>
      </c>
      <c r="K850" s="134">
        <v>5</v>
      </c>
      <c r="L850" s="134">
        <v>0.57211872369372452</v>
      </c>
      <c r="M850" s="134">
        <v>1.803890335806313</v>
      </c>
      <c r="N850" s="134">
        <v>6.5962917283494997</v>
      </c>
    </row>
    <row r="851" spans="1:14" s="78" customFormat="1" x14ac:dyDescent="0.25">
      <c r="A851" s="76">
        <v>848</v>
      </c>
      <c r="B851" s="76">
        <v>57.495626068115243</v>
      </c>
      <c r="C851" s="76">
        <v>57.495626068115243</v>
      </c>
      <c r="D851" s="131"/>
      <c r="E851" s="91"/>
      <c r="F851" s="76">
        <v>1325.5831864617551</v>
      </c>
      <c r="G851" s="76">
        <v>83.705057128428933</v>
      </c>
      <c r="H851" s="77">
        <v>19.259734774392413</v>
      </c>
      <c r="I851" s="76">
        <v>0</v>
      </c>
      <c r="J851" s="77">
        <v>-6.7199315199413396</v>
      </c>
      <c r="K851" s="134">
        <v>5</v>
      </c>
      <c r="L851" s="134">
        <v>0.59950627674342361</v>
      </c>
      <c r="M851" s="134">
        <v>1.890243290572015</v>
      </c>
      <c r="N851" s="134">
        <v>7.1373994946513299</v>
      </c>
    </row>
    <row r="852" spans="1:14" s="78" customFormat="1" x14ac:dyDescent="0.25">
      <c r="A852" s="76">
        <v>849</v>
      </c>
      <c r="B852" s="76">
        <v>57.741682815551748</v>
      </c>
      <c r="C852" s="76">
        <v>57.741682815551748</v>
      </c>
      <c r="D852" s="131"/>
      <c r="E852" s="91"/>
      <c r="F852" s="76">
        <v>1331.2561169022531</v>
      </c>
      <c r="G852" s="76">
        <v>83.78063603293181</v>
      </c>
      <c r="H852" s="77">
        <v>22.684943389514551</v>
      </c>
      <c r="I852" s="76">
        <v>0</v>
      </c>
      <c r="J852" s="77">
        <v>-6.7199315199413396</v>
      </c>
      <c r="K852" s="134">
        <v>5</v>
      </c>
      <c r="L852" s="134">
        <v>0.70612425918062727</v>
      </c>
      <c r="M852" s="134">
        <v>2.2264097891965182</v>
      </c>
      <c r="N852" s="134">
        <v>9.2260000584972879</v>
      </c>
    </row>
    <row r="853" spans="1:14" s="78" customFormat="1" x14ac:dyDescent="0.25">
      <c r="A853" s="76">
        <v>850</v>
      </c>
      <c r="B853" s="76">
        <v>58.257180404663089</v>
      </c>
      <c r="C853" s="76">
        <v>58.257180404663089</v>
      </c>
      <c r="D853" s="131"/>
      <c r="E853" s="91"/>
      <c r="F853" s="76">
        <v>1343.141106831366</v>
      </c>
      <c r="G853" s="76">
        <v>83.880623499543063</v>
      </c>
      <c r="H853" s="77">
        <v>29.540280143817828</v>
      </c>
      <c r="I853" s="76">
        <v>0</v>
      </c>
      <c r="J853" s="77">
        <v>-6.7199315199413396</v>
      </c>
      <c r="K853" s="134">
        <v>5</v>
      </c>
      <c r="L853" s="134">
        <v>0.91951335625475117</v>
      </c>
      <c r="M853" s="134">
        <v>2.899225612271231</v>
      </c>
      <c r="N853" s="134">
        <v>13.35604582202971</v>
      </c>
    </row>
    <row r="854" spans="1:14" s="78" customFormat="1" x14ac:dyDescent="0.25">
      <c r="A854" s="76">
        <v>851</v>
      </c>
      <c r="B854" s="76">
        <v>59.347130203247069</v>
      </c>
      <c r="C854" s="76">
        <v>59.347130203247069</v>
      </c>
      <c r="D854" s="131"/>
      <c r="E854" s="91"/>
      <c r="F854" s="76">
        <v>1368.270307535757</v>
      </c>
      <c r="G854" s="76">
        <v>83.9996925838972</v>
      </c>
      <c r="H854" s="77">
        <v>38.322331654951348</v>
      </c>
      <c r="I854" s="76">
        <v>0</v>
      </c>
      <c r="J854" s="77">
        <v>-6.7199315199413396</v>
      </c>
      <c r="K854" s="134">
        <v>5</v>
      </c>
      <c r="L854" s="134">
        <v>1.192876155134452</v>
      </c>
      <c r="M854" s="134">
        <v>3.761138517138928</v>
      </c>
      <c r="N854" s="134">
        <v>18.53833450100873</v>
      </c>
    </row>
    <row r="855" spans="1:14" s="78" customFormat="1" x14ac:dyDescent="0.25">
      <c r="A855" s="76">
        <v>852</v>
      </c>
      <c r="B855" s="76">
        <v>60.626414871215822</v>
      </c>
      <c r="C855" s="76">
        <v>60.626414871215822</v>
      </c>
      <c r="D855" s="131"/>
      <c r="E855" s="91"/>
      <c r="F855" s="76">
        <v>1397.764694544408</v>
      </c>
      <c r="G855" s="76">
        <v>84.112143053361791</v>
      </c>
      <c r="H855" s="77">
        <v>35.263180945760588</v>
      </c>
      <c r="I855" s="76">
        <v>0</v>
      </c>
      <c r="J855" s="77">
        <v>-6.7199315199413396</v>
      </c>
      <c r="K855" s="134">
        <v>5</v>
      </c>
      <c r="L855" s="134">
        <v>1.0976526189255109</v>
      </c>
      <c r="M855" s="134">
        <v>3.4608987074721371</v>
      </c>
      <c r="N855" s="134">
        <v>16.664490369342811</v>
      </c>
    </row>
    <row r="856" spans="1:14" s="78" customFormat="1" x14ac:dyDescent="0.25">
      <c r="A856" s="76">
        <v>853</v>
      </c>
      <c r="B856" s="76">
        <v>61.471547317504893</v>
      </c>
      <c r="C856" s="76">
        <v>61.471547317504893</v>
      </c>
      <c r="D856" s="131"/>
      <c r="E856" s="91"/>
      <c r="F856" s="76">
        <v>1417.249539527344</v>
      </c>
      <c r="G856" s="76">
        <v>84.169268705955176</v>
      </c>
      <c r="H856" s="77">
        <v>32.229613046201258</v>
      </c>
      <c r="I856" s="76">
        <v>0</v>
      </c>
      <c r="J856" s="77">
        <v>-6.7199315199413396</v>
      </c>
      <c r="K856" s="134">
        <v>5</v>
      </c>
      <c r="L856" s="134">
        <v>1.0032254101390621</v>
      </c>
      <c r="M856" s="134">
        <v>3.1631697181684628</v>
      </c>
      <c r="N856" s="134">
        <v>14.79674286359784</v>
      </c>
    </row>
    <row r="857" spans="1:14" s="78" customFormat="1" x14ac:dyDescent="0.25">
      <c r="A857" s="76">
        <v>854</v>
      </c>
      <c r="B857" s="76">
        <v>62.341096878051758</v>
      </c>
      <c r="C857" s="76">
        <v>62.341096878051758</v>
      </c>
      <c r="D857" s="131"/>
      <c r="E857" s="91"/>
      <c r="F857" s="76">
        <v>1437.2973302217281</v>
      </c>
      <c r="G857" s="76">
        <v>84.23788436763698</v>
      </c>
      <c r="H857" s="77">
        <v>32.056302316039222</v>
      </c>
      <c r="I857" s="76">
        <v>0</v>
      </c>
      <c r="J857" s="77">
        <v>-6.7199315199413396</v>
      </c>
      <c r="K857" s="134">
        <v>5</v>
      </c>
      <c r="L857" s="134">
        <v>0.99783069044140194</v>
      </c>
      <c r="M857" s="134">
        <v>3.1461601669617409</v>
      </c>
      <c r="N857" s="134">
        <v>14.641307778580799</v>
      </c>
    </row>
    <row r="858" spans="1:14" s="78" customFormat="1" x14ac:dyDescent="0.25">
      <c r="A858" s="76">
        <v>855</v>
      </c>
      <c r="B858" s="76">
        <v>62.865883255004881</v>
      </c>
      <c r="C858" s="76">
        <v>62.865883255004881</v>
      </c>
      <c r="D858" s="131"/>
      <c r="E858" s="91"/>
      <c r="F858" s="76">
        <v>1449.396476632432</v>
      </c>
      <c r="G858" s="76">
        <v>84.343927884040639</v>
      </c>
      <c r="H858" s="77">
        <v>23.883891540461239</v>
      </c>
      <c r="I858" s="76">
        <v>0</v>
      </c>
      <c r="J858" s="77">
        <v>-6.7199315199413396</v>
      </c>
      <c r="K858" s="134">
        <v>5</v>
      </c>
      <c r="L858" s="134">
        <v>0.74344444818645616</v>
      </c>
      <c r="M858" s="134">
        <v>2.3440803451318959</v>
      </c>
      <c r="N858" s="134">
        <v>9.6005837970674595</v>
      </c>
    </row>
    <row r="859" spans="1:14" s="78" customFormat="1" x14ac:dyDescent="0.25">
      <c r="A859" s="76">
        <v>856</v>
      </c>
      <c r="B859" s="76">
        <v>62.973839950561533</v>
      </c>
      <c r="C859" s="76">
        <v>62.973839950561533</v>
      </c>
      <c r="D859" s="131"/>
      <c r="E859" s="91"/>
      <c r="F859" s="76">
        <v>1451.8854586695411</v>
      </c>
      <c r="G859" s="76">
        <v>84.43699897763986</v>
      </c>
      <c r="H859" s="77">
        <v>22.622521011441776</v>
      </c>
      <c r="I859" s="76">
        <v>0</v>
      </c>
      <c r="J859" s="77">
        <v>-6.7199315199413396</v>
      </c>
      <c r="K859" s="134">
        <v>5</v>
      </c>
      <c r="L859" s="134">
        <v>0.70418121022890257</v>
      </c>
      <c r="M859" s="134">
        <v>2.2202833558517301</v>
      </c>
      <c r="N859" s="134">
        <v>8.8107576875342257</v>
      </c>
    </row>
    <row r="860" spans="1:14" s="78" customFormat="1" x14ac:dyDescent="0.25">
      <c r="A860" s="76">
        <v>857</v>
      </c>
      <c r="B860" s="76">
        <v>63.269070053100577</v>
      </c>
      <c r="C860" s="76">
        <v>63.269070053100577</v>
      </c>
      <c r="D860" s="131"/>
      <c r="E860" s="91"/>
      <c r="F860" s="76">
        <v>1458.692099223372</v>
      </c>
      <c r="G860" s="76">
        <v>84.530070071239081</v>
      </c>
      <c r="H860" s="77">
        <v>25.713150428602088</v>
      </c>
      <c r="I860" s="76">
        <v>0</v>
      </c>
      <c r="J860" s="77">
        <v>-6.7199315199413396</v>
      </c>
      <c r="K860" s="134">
        <v>5</v>
      </c>
      <c r="L860" s="134">
        <v>0.8003845980937766</v>
      </c>
      <c r="M860" s="134">
        <v>2.523612637789677</v>
      </c>
      <c r="N860" s="134">
        <v>10.70290904590793</v>
      </c>
    </row>
    <row r="861" spans="1:14" s="78" customFormat="1" x14ac:dyDescent="0.25">
      <c r="A861" s="76">
        <v>858</v>
      </c>
      <c r="B861" s="76">
        <v>63.599861526489263</v>
      </c>
      <c r="C861" s="76">
        <v>63.599861526489263</v>
      </c>
      <c r="D861" s="131"/>
      <c r="E861" s="91"/>
      <c r="F861" s="76">
        <v>1466.3186204969979</v>
      </c>
      <c r="G861" s="76">
        <v>84.612180503233688</v>
      </c>
      <c r="H861" s="77">
        <v>26.038124418910524</v>
      </c>
      <c r="I861" s="76">
        <v>0</v>
      </c>
      <c r="J861" s="77">
        <v>-6.7199315199413396</v>
      </c>
      <c r="K861" s="134">
        <v>5</v>
      </c>
      <c r="L861" s="134">
        <v>0.81050020712216786</v>
      </c>
      <c r="M861" s="134">
        <v>2.5555071530561948</v>
      </c>
      <c r="N861" s="134">
        <v>10.88001449442808</v>
      </c>
    </row>
    <row r="862" spans="1:14" s="78" customFormat="1" x14ac:dyDescent="0.25">
      <c r="A862" s="76">
        <v>859</v>
      </c>
      <c r="B862" s="76">
        <v>64.013924407958982</v>
      </c>
      <c r="C862" s="76">
        <v>64.013924407958982</v>
      </c>
      <c r="D862" s="131"/>
      <c r="E862" s="91"/>
      <c r="F862" s="76">
        <v>1475.86499526234</v>
      </c>
      <c r="G862" s="76">
        <v>84.680316497272756</v>
      </c>
      <c r="H862" s="77">
        <v>28.471682488284927</v>
      </c>
      <c r="I862" s="76">
        <v>0</v>
      </c>
      <c r="J862" s="77">
        <v>-6.7199315199413396</v>
      </c>
      <c r="K862" s="134">
        <v>5</v>
      </c>
      <c r="L862" s="134">
        <v>0.88625064473200177</v>
      </c>
      <c r="M862" s="134">
        <v>2.794348282840001</v>
      </c>
      <c r="N862" s="134">
        <v>12.34937814548246</v>
      </c>
    </row>
    <row r="863" spans="1:14" s="78" customFormat="1" x14ac:dyDescent="0.25">
      <c r="A863" s="76">
        <v>860</v>
      </c>
      <c r="B863" s="76">
        <v>64.6436149597168</v>
      </c>
      <c r="C863" s="76">
        <v>64.6436149597168</v>
      </c>
      <c r="D863" s="131"/>
      <c r="E863" s="91"/>
      <c r="F863" s="76">
        <v>1490.382746701295</v>
      </c>
      <c r="G863" s="76">
        <v>84.733938396585188</v>
      </c>
      <c r="H863" s="77">
        <v>34.449178060566254</v>
      </c>
      <c r="I863" s="76">
        <v>0</v>
      </c>
      <c r="J863" s="77">
        <v>-6.7199315199413396</v>
      </c>
      <c r="K863" s="134">
        <v>5</v>
      </c>
      <c r="L863" s="134">
        <v>1.0723147913449309</v>
      </c>
      <c r="M863" s="134">
        <v>3.381008537110568</v>
      </c>
      <c r="N863" s="134">
        <v>15.957304434281919</v>
      </c>
    </row>
    <row r="864" spans="1:14" s="78" customFormat="1" x14ac:dyDescent="0.25">
      <c r="A864" s="76">
        <v>861</v>
      </c>
      <c r="B864" s="76">
        <v>65.640364074707037</v>
      </c>
      <c r="C864" s="76">
        <v>65.640364074707037</v>
      </c>
      <c r="D864" s="131"/>
      <c r="E864" s="91"/>
      <c r="F864" s="76">
        <v>1513.363170749315</v>
      </c>
      <c r="G864" s="76">
        <v>84.840772866980316</v>
      </c>
      <c r="H864" s="77">
        <v>39.251961565221919</v>
      </c>
      <c r="I864" s="76">
        <v>0</v>
      </c>
      <c r="J864" s="77">
        <v>-6.7199315199413396</v>
      </c>
      <c r="K864" s="134">
        <v>5</v>
      </c>
      <c r="L864" s="134">
        <v>1.221813156229433</v>
      </c>
      <c r="M864" s="134">
        <v>3.8523768815914021</v>
      </c>
      <c r="N864" s="134">
        <v>18.801636664546479</v>
      </c>
    </row>
    <row r="865" spans="1:14" s="78" customFormat="1" x14ac:dyDescent="0.25">
      <c r="A865" s="76">
        <v>862</v>
      </c>
      <c r="B865" s="76">
        <v>66.715666198730474</v>
      </c>
      <c r="C865" s="76">
        <v>66.715666198730474</v>
      </c>
      <c r="D865" s="131"/>
      <c r="E865" s="91"/>
      <c r="F865" s="76">
        <v>1538.1546638323441</v>
      </c>
      <c r="G865" s="76">
        <v>84.885673590924725</v>
      </c>
      <c r="H865" s="77">
        <v>40.393603431213229</v>
      </c>
      <c r="I865" s="76">
        <v>0</v>
      </c>
      <c r="J865" s="77">
        <v>-6.7199315199413396</v>
      </c>
      <c r="K865" s="134">
        <v>5</v>
      </c>
      <c r="L865" s="134">
        <v>1.2573495471752141</v>
      </c>
      <c r="M865" s="134">
        <v>3.9644231222434492</v>
      </c>
      <c r="N865" s="134">
        <v>19.430311496584441</v>
      </c>
    </row>
    <row r="866" spans="1:14" s="78" customFormat="1" x14ac:dyDescent="0.25">
      <c r="A866" s="76">
        <v>863</v>
      </c>
      <c r="B866" s="76">
        <v>67.928779602050781</v>
      </c>
      <c r="C866" s="76">
        <v>67.928779602050781</v>
      </c>
      <c r="D866" s="131"/>
      <c r="E866" s="91"/>
      <c r="F866" s="76">
        <v>1566.1234475587389</v>
      </c>
      <c r="G866" s="76">
        <v>84.942575828219731</v>
      </c>
      <c r="H866" s="77">
        <v>47.194142883091992</v>
      </c>
      <c r="I866" s="76">
        <v>0</v>
      </c>
      <c r="J866" s="77">
        <v>-6.7199315199413396</v>
      </c>
      <c r="K866" s="134">
        <v>5</v>
      </c>
      <c r="L866" s="134">
        <v>1.469032944397449</v>
      </c>
      <c r="M866" s="134">
        <v>4.6318608736851594</v>
      </c>
      <c r="N866" s="134">
        <v>23.436926369848699</v>
      </c>
    </row>
    <row r="867" spans="1:14" s="78" customFormat="1" x14ac:dyDescent="0.25">
      <c r="A867" s="76">
        <v>864</v>
      </c>
      <c r="B867" s="76">
        <v>69.638473510742187</v>
      </c>
      <c r="C867" s="76">
        <v>69.638473510742187</v>
      </c>
      <c r="D867" s="131"/>
      <c r="E867" s="91"/>
      <c r="F867" s="76">
        <v>1605.541080765697</v>
      </c>
      <c r="G867" s="76">
        <v>85.012329166077933</v>
      </c>
      <c r="H867" s="77">
        <v>58.824148036933586</v>
      </c>
      <c r="I867" s="76">
        <v>0</v>
      </c>
      <c r="J867" s="77">
        <v>-6.7199315199413396</v>
      </c>
      <c r="K867" s="134">
        <v>5</v>
      </c>
      <c r="L867" s="134">
        <v>1.8310452550527681</v>
      </c>
      <c r="M867" s="134">
        <v>5.7732856891813782</v>
      </c>
      <c r="N867" s="134">
        <v>30.213054497685551</v>
      </c>
    </row>
    <row r="868" spans="1:14" s="78" customFormat="1" x14ac:dyDescent="0.25">
      <c r="A868" s="76">
        <v>865</v>
      </c>
      <c r="B868" s="76">
        <v>71.571183013916013</v>
      </c>
      <c r="C868" s="76">
        <v>71.571183013916013</v>
      </c>
      <c r="D868" s="131"/>
      <c r="E868" s="91"/>
      <c r="F868" s="76">
        <v>1385.6162408890939</v>
      </c>
      <c r="G868" s="76">
        <v>85.037237906077962</v>
      </c>
      <c r="H868" s="77">
        <v>49.59561929324223</v>
      </c>
      <c r="I868" s="76">
        <v>0</v>
      </c>
      <c r="J868" s="77">
        <v>-6.7199315199413396</v>
      </c>
      <c r="K868" s="134">
        <v>6</v>
      </c>
      <c r="L868" s="134">
        <v>1.5437847620211551</v>
      </c>
      <c r="M868" s="134">
        <v>4.8675533546527028</v>
      </c>
      <c r="N868" s="134">
        <v>25.085603658953492</v>
      </c>
    </row>
    <row r="869" spans="1:14" s="78" customFormat="1" x14ac:dyDescent="0.25">
      <c r="A869" s="76">
        <v>866</v>
      </c>
      <c r="B869" s="76">
        <v>72.667623138427729</v>
      </c>
      <c r="C869" s="76">
        <v>72.667623138427729</v>
      </c>
      <c r="D869" s="131"/>
      <c r="E869" s="91"/>
      <c r="F869" s="76">
        <v>1406.8432931706041</v>
      </c>
      <c r="G869" s="76">
        <v>85.123949140612467</v>
      </c>
      <c r="H869" s="77">
        <v>37.21675101029804</v>
      </c>
      <c r="I869" s="76">
        <v>0</v>
      </c>
      <c r="J869" s="77">
        <v>-6.7199315199413396</v>
      </c>
      <c r="K869" s="134">
        <v>6</v>
      </c>
      <c r="L869" s="134">
        <v>1.1584622577636039</v>
      </c>
      <c r="M869" s="134">
        <v>3.6526314987286419</v>
      </c>
      <c r="N869" s="134">
        <v>17.818154151560371</v>
      </c>
    </row>
    <row r="870" spans="1:14" s="78" customFormat="1" x14ac:dyDescent="0.25">
      <c r="A870" s="76">
        <v>867</v>
      </c>
      <c r="B870" s="76">
        <v>73.296411132812494</v>
      </c>
      <c r="C870" s="76">
        <v>73.296411132812494</v>
      </c>
      <c r="D870" s="131"/>
      <c r="E870" s="91"/>
      <c r="F870" s="76">
        <v>1419.0166123810211</v>
      </c>
      <c r="G870" s="76">
        <v>85.273532546040272</v>
      </c>
      <c r="H870" s="77">
        <v>35.55570540227432</v>
      </c>
      <c r="I870" s="76">
        <v>0</v>
      </c>
      <c r="J870" s="77">
        <v>-6.7199315199413396</v>
      </c>
      <c r="K870" s="134">
        <v>6</v>
      </c>
      <c r="L870" s="134">
        <v>1.1067581569734239</v>
      </c>
      <c r="M870" s="134">
        <v>3.4896084689372042</v>
      </c>
      <c r="N870" s="134">
        <v>16.801368377845019</v>
      </c>
    </row>
    <row r="871" spans="1:14" s="78" customFormat="1" x14ac:dyDescent="0.25">
      <c r="A871" s="76">
        <v>868</v>
      </c>
      <c r="B871" s="76">
        <v>74.062623596191401</v>
      </c>
      <c r="C871" s="76">
        <v>74.062623596191401</v>
      </c>
      <c r="D871" s="131"/>
      <c r="E871" s="91"/>
      <c r="F871" s="76">
        <v>1433.8504657354231</v>
      </c>
      <c r="G871" s="76">
        <v>85.414250259487346</v>
      </c>
      <c r="H871" s="77">
        <v>42.057281761041885</v>
      </c>
      <c r="I871" s="76">
        <v>0</v>
      </c>
      <c r="J871" s="77">
        <v>-6.7199315199413396</v>
      </c>
      <c r="K871" s="134">
        <v>6</v>
      </c>
      <c r="L871" s="134">
        <v>1.3091355978606269</v>
      </c>
      <c r="M871" s="134">
        <v>4.127704540054558</v>
      </c>
      <c r="N871" s="134">
        <v>20.639703411941792</v>
      </c>
    </row>
    <row r="872" spans="1:14" s="78" customFormat="1" x14ac:dyDescent="0.25">
      <c r="A872" s="76">
        <v>869</v>
      </c>
      <c r="B872" s="76">
        <v>75.139924621582026</v>
      </c>
      <c r="C872" s="76">
        <v>75.139924621582026</v>
      </c>
      <c r="D872" s="131"/>
      <c r="E872" s="91"/>
      <c r="F872" s="76">
        <v>1454.7069855559421</v>
      </c>
      <c r="G872" s="76">
        <v>85.551564010837055</v>
      </c>
      <c r="H872" s="77">
        <v>47.186846496102191</v>
      </c>
      <c r="I872" s="76">
        <v>0</v>
      </c>
      <c r="J872" s="77">
        <v>-6.7199315199413396</v>
      </c>
      <c r="K872" s="134">
        <v>6</v>
      </c>
      <c r="L872" s="134">
        <v>1.468805826534759</v>
      </c>
      <c r="M872" s="134">
        <v>4.6311447710640961</v>
      </c>
      <c r="N872" s="134">
        <v>23.622308251401979</v>
      </c>
    </row>
    <row r="873" spans="1:14" s="78" customFormat="1" x14ac:dyDescent="0.25">
      <c r="A873" s="76">
        <v>870</v>
      </c>
      <c r="B873" s="76">
        <v>76.181153869628901</v>
      </c>
      <c r="C873" s="76">
        <v>76.181153869628901</v>
      </c>
      <c r="D873" s="131"/>
      <c r="E873" s="91"/>
      <c r="F873" s="76">
        <v>1474.865156705662</v>
      </c>
      <c r="G873" s="76">
        <v>85.6017559445567</v>
      </c>
      <c r="H873" s="77">
        <v>41.064493255832758</v>
      </c>
      <c r="I873" s="76">
        <v>0</v>
      </c>
      <c r="J873" s="77">
        <v>-6.7199315199413396</v>
      </c>
      <c r="K873" s="134">
        <v>6</v>
      </c>
      <c r="L873" s="134">
        <v>1.2782326312661469</v>
      </c>
      <c r="M873" s="134">
        <v>4.0302674863821606</v>
      </c>
      <c r="N873" s="134">
        <v>19.976065461507542</v>
      </c>
    </row>
    <row r="874" spans="1:14" s="78" customFormat="1" x14ac:dyDescent="0.25">
      <c r="A874" s="76">
        <v>871</v>
      </c>
      <c r="B874" s="76">
        <v>76.702449798583984</v>
      </c>
      <c r="C874" s="76">
        <v>76.702449798583984</v>
      </c>
      <c r="D874" s="131"/>
      <c r="E874" s="91"/>
      <c r="F874" s="76">
        <v>1484.9574323262721</v>
      </c>
      <c r="G874" s="76">
        <v>85.702662809569929</v>
      </c>
      <c r="H874" s="77">
        <v>32.101180494840293</v>
      </c>
      <c r="I874" s="76">
        <v>0</v>
      </c>
      <c r="J874" s="77">
        <v>-6.7199315199413396</v>
      </c>
      <c r="K874" s="134">
        <v>6</v>
      </c>
      <c r="L874" s="134">
        <v>0.99922763334820808</v>
      </c>
      <c r="M874" s="134">
        <v>3.1505647279468998</v>
      </c>
      <c r="N874" s="134">
        <v>14.551766465778019</v>
      </c>
    </row>
    <row r="875" spans="1:14" s="78" customFormat="1" x14ac:dyDescent="0.25">
      <c r="A875" s="76">
        <v>872</v>
      </c>
      <c r="B875" s="76">
        <v>76.906688690185547</v>
      </c>
      <c r="C875" s="76">
        <v>76.906688690185547</v>
      </c>
      <c r="D875" s="131"/>
      <c r="E875" s="91"/>
      <c r="F875" s="76">
        <v>1488.911491953445</v>
      </c>
      <c r="G875" s="76">
        <v>85.781901656998684</v>
      </c>
      <c r="H875" s="77">
        <v>27.354422274733032</v>
      </c>
      <c r="I875" s="76">
        <v>0</v>
      </c>
      <c r="J875" s="77">
        <v>-6.7199315199413396</v>
      </c>
      <c r="K875" s="134">
        <v>6</v>
      </c>
      <c r="L875" s="134">
        <v>0.85147319225790918</v>
      </c>
      <c r="M875" s="134">
        <v>2.684694975189188</v>
      </c>
      <c r="N875" s="134">
        <v>11.630061057927231</v>
      </c>
    </row>
    <row r="876" spans="1:14" s="78" customFormat="1" x14ac:dyDescent="0.25">
      <c r="A876" s="76">
        <v>873</v>
      </c>
      <c r="B876" s="76">
        <v>76.655451965332034</v>
      </c>
      <c r="C876" s="76">
        <v>76.655451965332034</v>
      </c>
      <c r="D876" s="131"/>
      <c r="E876" s="91"/>
      <c r="F876" s="76">
        <v>1484.0475554973841</v>
      </c>
      <c r="G876" s="76">
        <v>85.835523556311117</v>
      </c>
      <c r="H876" s="77">
        <v>11.517557959752507</v>
      </c>
      <c r="I876" s="76">
        <v>0</v>
      </c>
      <c r="J876" s="77">
        <v>-6.7199315199413396</v>
      </c>
      <c r="K876" s="134">
        <v>6</v>
      </c>
      <c r="L876" s="134">
        <v>0.35851211714547793</v>
      </c>
      <c r="M876" s="134">
        <v>1.1303887053596919</v>
      </c>
      <c r="N876" s="134">
        <v>1.698499663019043</v>
      </c>
    </row>
    <row r="877" spans="1:14" s="78" customFormat="1" x14ac:dyDescent="0.25">
      <c r="A877" s="76">
        <v>874</v>
      </c>
      <c r="B877" s="76">
        <v>75.608501434326172</v>
      </c>
      <c r="C877" s="76">
        <v>75.608501434326172</v>
      </c>
      <c r="D877" s="131"/>
      <c r="E877" s="91"/>
      <c r="F877" s="76">
        <v>1463.7786204584429</v>
      </c>
      <c r="G877" s="76">
        <v>85.872620923932828</v>
      </c>
      <c r="H877" s="77">
        <v>9.5485793479997909</v>
      </c>
      <c r="I877" s="76">
        <v>0</v>
      </c>
      <c r="J877" s="77">
        <v>-6.7199315199413396</v>
      </c>
      <c r="K877" s="134">
        <v>6</v>
      </c>
      <c r="L877" s="134">
        <v>0.29722284964794332</v>
      </c>
      <c r="M877" s="134">
        <v>0.93714364493996527</v>
      </c>
      <c r="N877" s="134">
        <v>0.52150608911187324</v>
      </c>
    </row>
    <row r="878" spans="1:14" s="78" customFormat="1" x14ac:dyDescent="0.25">
      <c r="A878" s="76">
        <v>875</v>
      </c>
      <c r="B878" s="76">
        <v>74.930731201171881</v>
      </c>
      <c r="C878" s="76">
        <v>74.930731201171881</v>
      </c>
      <c r="D878" s="131"/>
      <c r="E878" s="91"/>
      <c r="F878" s="76">
        <v>1450.65700637995</v>
      </c>
      <c r="G878" s="76">
        <v>85.90971829155454</v>
      </c>
      <c r="H878" s="77">
        <v>12.035708661402362</v>
      </c>
      <c r="I878" s="76">
        <v>0</v>
      </c>
      <c r="J878" s="77">
        <v>-6.7199315199413396</v>
      </c>
      <c r="K878" s="134">
        <v>6</v>
      </c>
      <c r="L878" s="134">
        <v>0.37464082304806978</v>
      </c>
      <c r="M878" s="134">
        <v>1.1812425150705641</v>
      </c>
      <c r="N878" s="134">
        <v>2.1656153550996389</v>
      </c>
    </row>
    <row r="879" spans="1:14" s="78" customFormat="1" x14ac:dyDescent="0.25">
      <c r="A879" s="76">
        <v>876</v>
      </c>
      <c r="B879" s="76">
        <v>73.999917602539057</v>
      </c>
      <c r="C879" s="76">
        <v>73.999917602539057</v>
      </c>
      <c r="D879" s="131"/>
      <c r="E879" s="91"/>
      <c r="F879" s="76">
        <v>1432.6364793299049</v>
      </c>
      <c r="G879" s="76">
        <v>85.978926463877286</v>
      </c>
      <c r="H879" s="77">
        <v>5.6948926128414703</v>
      </c>
      <c r="I879" s="76">
        <v>0</v>
      </c>
      <c r="J879" s="77">
        <v>-6.7199315199413396</v>
      </c>
      <c r="K879" s="134">
        <v>6</v>
      </c>
      <c r="L879" s="134">
        <v>0.1772674393895397</v>
      </c>
      <c r="M879" s="134">
        <v>0.55892423639521871</v>
      </c>
      <c r="N879" s="134">
        <v>-1.8254202518830189</v>
      </c>
    </row>
    <row r="880" spans="1:14" s="78" customFormat="1" x14ac:dyDescent="0.25">
      <c r="A880" s="76">
        <v>877</v>
      </c>
      <c r="B880" s="76">
        <v>72.809201049804685</v>
      </c>
      <c r="C880" s="76">
        <v>72.809201049804685</v>
      </c>
      <c r="D880" s="131"/>
      <c r="E880" s="91"/>
      <c r="F880" s="76">
        <v>1409.5842378510481</v>
      </c>
      <c r="G880" s="76">
        <v>86.053873437617057</v>
      </c>
      <c r="H880" s="77">
        <v>4.7322411193038381</v>
      </c>
      <c r="I880" s="76">
        <v>0</v>
      </c>
      <c r="J880" s="77">
        <v>-6.7199315199413396</v>
      </c>
      <c r="K880" s="134">
        <v>6</v>
      </c>
      <c r="L880" s="134">
        <v>0.14730256087731999</v>
      </c>
      <c r="M880" s="134">
        <v>0.46444497444618987</v>
      </c>
      <c r="N880" s="134">
        <v>-2.3467484950670201</v>
      </c>
    </row>
    <row r="881" spans="1:14" s="78" customFormat="1" x14ac:dyDescent="0.25">
      <c r="A881" s="76">
        <v>878</v>
      </c>
      <c r="B881" s="76">
        <v>71.77951278686524</v>
      </c>
      <c r="C881" s="76">
        <v>71.77951278686524</v>
      </c>
      <c r="D881" s="131"/>
      <c r="E881" s="91"/>
      <c r="F881" s="76">
        <v>1389.6494998727139</v>
      </c>
      <c r="G881" s="76">
        <v>86.077013689941893</v>
      </c>
      <c r="H881" s="77">
        <v>8.9472768536586553</v>
      </c>
      <c r="I881" s="76">
        <v>0</v>
      </c>
      <c r="J881" s="77">
        <v>-6.7199315199413396</v>
      </c>
      <c r="K881" s="134">
        <v>6</v>
      </c>
      <c r="L881" s="134">
        <v>0.27850584114280619</v>
      </c>
      <c r="M881" s="134">
        <v>0.8781289171232679</v>
      </c>
      <c r="N881" s="134">
        <v>0.44360976652030082</v>
      </c>
    </row>
    <row r="882" spans="1:14" s="78" customFormat="1" x14ac:dyDescent="0.25">
      <c r="A882" s="76">
        <v>879</v>
      </c>
      <c r="B882" s="76">
        <v>70.994152832031247</v>
      </c>
      <c r="C882" s="76">
        <v>70.994152832031247</v>
      </c>
      <c r="D882" s="131"/>
      <c r="E882" s="91"/>
      <c r="F882" s="76">
        <v>1374.444951581954</v>
      </c>
      <c r="G882" s="76">
        <v>86.162542479263465</v>
      </c>
      <c r="H882" s="77">
        <v>10.675239723520358</v>
      </c>
      <c r="I882" s="76">
        <v>0</v>
      </c>
      <c r="J882" s="77">
        <v>-6.7199315199413396</v>
      </c>
      <c r="K882" s="134">
        <v>6</v>
      </c>
      <c r="L882" s="134">
        <v>0.33229290511831988</v>
      </c>
      <c r="M882" s="134">
        <v>1.047719529838063</v>
      </c>
      <c r="N882" s="134">
        <v>1.6046151886205211</v>
      </c>
    </row>
    <row r="883" spans="1:14" s="78" customFormat="1" x14ac:dyDescent="0.25">
      <c r="A883" s="76">
        <v>880</v>
      </c>
      <c r="B883" s="76">
        <v>70.34469299316406</v>
      </c>
      <c r="C883" s="76">
        <v>70.34469299316406</v>
      </c>
      <c r="D883" s="131"/>
      <c r="E883" s="91"/>
      <c r="F883" s="76">
        <v>1361.8714260002321</v>
      </c>
      <c r="G883" s="76">
        <v>86.238667024598243</v>
      </c>
      <c r="H883" s="77">
        <v>15.300595199450326</v>
      </c>
      <c r="I883" s="76">
        <v>0</v>
      </c>
      <c r="J883" s="77">
        <v>-6.7199315199413396</v>
      </c>
      <c r="K883" s="134">
        <v>6</v>
      </c>
      <c r="L883" s="134">
        <v>0.4762683893330063</v>
      </c>
      <c r="M883" s="134">
        <v>1.5016742315669691</v>
      </c>
      <c r="N883" s="134">
        <v>4.5687477465004536</v>
      </c>
    </row>
    <row r="884" spans="1:14" s="78" customFormat="1" x14ac:dyDescent="0.25">
      <c r="A884" s="76">
        <v>881</v>
      </c>
      <c r="B884" s="76">
        <v>69.993465423583984</v>
      </c>
      <c r="C884" s="76">
        <v>69.993465423583984</v>
      </c>
      <c r="D884" s="131"/>
      <c r="E884" s="91"/>
      <c r="F884" s="76">
        <v>1355.071669391996</v>
      </c>
      <c r="G884" s="76">
        <v>86.319375031144702</v>
      </c>
      <c r="H884" s="77">
        <v>10.710365949764029</v>
      </c>
      <c r="I884" s="76">
        <v>0</v>
      </c>
      <c r="J884" s="77">
        <v>-6.7199315199413396</v>
      </c>
      <c r="K884" s="134">
        <v>6</v>
      </c>
      <c r="L884" s="134">
        <v>0.3333862946877022</v>
      </c>
      <c r="M884" s="134">
        <v>1.0511669871503251</v>
      </c>
      <c r="N884" s="134">
        <v>1.703522955938461</v>
      </c>
    </row>
    <row r="885" spans="1:14" s="78" customFormat="1" x14ac:dyDescent="0.25">
      <c r="A885" s="76">
        <v>882</v>
      </c>
      <c r="B885" s="76">
        <v>69.070716094970706</v>
      </c>
      <c r="C885" s="76">
        <v>69.070716094970706</v>
      </c>
      <c r="D885" s="131"/>
      <c r="E885" s="91"/>
      <c r="F885" s="76">
        <v>1337.2072663996989</v>
      </c>
      <c r="G885" s="76">
        <v>86.39549957647948</v>
      </c>
      <c r="H885" s="77">
        <v>9.2714764247394381</v>
      </c>
      <c r="I885" s="76">
        <v>0</v>
      </c>
      <c r="J885" s="77">
        <v>-6.7199315199413396</v>
      </c>
      <c r="K885" s="134">
        <v>6</v>
      </c>
      <c r="L885" s="134">
        <v>0.28859734448162028</v>
      </c>
      <c r="M885" s="134">
        <v>0.90994742715054877</v>
      </c>
      <c r="N885" s="134">
        <v>0.86163732312709107</v>
      </c>
    </row>
    <row r="886" spans="1:14" s="78" customFormat="1" x14ac:dyDescent="0.25">
      <c r="A886" s="76">
        <v>883</v>
      </c>
      <c r="B886" s="76">
        <v>68.606496429443354</v>
      </c>
      <c r="C886" s="76">
        <v>68.606496429443354</v>
      </c>
      <c r="D886" s="131"/>
      <c r="E886" s="91"/>
      <c r="F886" s="76">
        <v>1328.2199857539431</v>
      </c>
      <c r="G886" s="76">
        <v>86.471624121814259</v>
      </c>
      <c r="H886" s="77">
        <v>16.170837682301915</v>
      </c>
      <c r="I886" s="76">
        <v>0</v>
      </c>
      <c r="J886" s="77">
        <v>-6.7199315199413396</v>
      </c>
      <c r="K886" s="134">
        <v>6</v>
      </c>
      <c r="L886" s="134">
        <v>0.50335681172665092</v>
      </c>
      <c r="M886" s="134">
        <v>1.58708402737413</v>
      </c>
      <c r="N886" s="134">
        <v>5.2322195687296968</v>
      </c>
    </row>
    <row r="887" spans="1:14" s="78" customFormat="1" x14ac:dyDescent="0.25">
      <c r="A887" s="76">
        <v>884</v>
      </c>
      <c r="B887" s="76">
        <v>68.277655792236331</v>
      </c>
      <c r="C887" s="76">
        <v>68.277655792236331</v>
      </c>
      <c r="D887" s="131"/>
      <c r="E887" s="91"/>
      <c r="F887" s="76">
        <v>1321.8536395739479</v>
      </c>
      <c r="G887" s="76">
        <v>86.552332128360717</v>
      </c>
      <c r="H887" s="77">
        <v>14.858259505553805</v>
      </c>
      <c r="I887" s="76">
        <v>0</v>
      </c>
      <c r="J887" s="77">
        <v>-6.7199315199413396</v>
      </c>
      <c r="K887" s="134">
        <v>6</v>
      </c>
      <c r="L887" s="134">
        <v>0.46249961068548268</v>
      </c>
      <c r="M887" s="134">
        <v>1.4582612724913271</v>
      </c>
      <c r="N887" s="134">
        <v>4.4365711378547239</v>
      </c>
    </row>
    <row r="888" spans="1:14" s="78" customFormat="1" x14ac:dyDescent="0.25">
      <c r="A888" s="76">
        <v>885</v>
      </c>
      <c r="B888" s="76">
        <v>67.943804931640628</v>
      </c>
      <c r="C888" s="76">
        <v>67.943804931640628</v>
      </c>
      <c r="D888" s="131"/>
      <c r="E888" s="91"/>
      <c r="F888" s="76">
        <v>1315.390295599512</v>
      </c>
      <c r="G888" s="76">
        <v>86.634552530664678</v>
      </c>
      <c r="H888" s="77">
        <v>17.547513568751587</v>
      </c>
      <c r="I888" s="76">
        <v>0</v>
      </c>
      <c r="J888" s="77">
        <v>-6.7199315199413396</v>
      </c>
      <c r="K888" s="134">
        <v>6</v>
      </c>
      <c r="L888" s="134">
        <v>0.54620921050761662</v>
      </c>
      <c r="M888" s="134">
        <v>1.7221976407305151</v>
      </c>
      <c r="N888" s="134">
        <v>6.1315872897107022</v>
      </c>
    </row>
    <row r="889" spans="1:14" s="78" customFormat="1" x14ac:dyDescent="0.25">
      <c r="A889" s="76">
        <v>886</v>
      </c>
      <c r="B889" s="76">
        <v>67.956545257568365</v>
      </c>
      <c r="C889" s="76">
        <v>67.956545257568365</v>
      </c>
      <c r="D889" s="131"/>
      <c r="E889" s="91"/>
      <c r="F889" s="76">
        <v>1315.6369479779739</v>
      </c>
      <c r="G889" s="76">
        <v>86.735289799616112</v>
      </c>
      <c r="H889" s="77">
        <v>24.769510023804877</v>
      </c>
      <c r="I889" s="76">
        <v>0</v>
      </c>
      <c r="J889" s="77">
        <v>-6.7199315199413396</v>
      </c>
      <c r="K889" s="134">
        <v>6</v>
      </c>
      <c r="L889" s="134">
        <v>0.77101148614330417</v>
      </c>
      <c r="M889" s="134">
        <v>2.4309992158098379</v>
      </c>
      <c r="N889" s="134">
        <v>10.561727371641959</v>
      </c>
    </row>
    <row r="890" spans="1:14" s="78" customFormat="1" x14ac:dyDescent="0.25">
      <c r="A890" s="76">
        <v>887</v>
      </c>
      <c r="B890" s="76">
        <v>68.287023925781256</v>
      </c>
      <c r="C890" s="76">
        <v>68.287023925781256</v>
      </c>
      <c r="D890" s="131"/>
      <c r="E890" s="91"/>
      <c r="F890" s="76">
        <v>1322.0350063956221</v>
      </c>
      <c r="G890" s="76">
        <v>86.847951223179521</v>
      </c>
      <c r="H890" s="77">
        <v>27.334424623822567</v>
      </c>
      <c r="I890" s="76">
        <v>0</v>
      </c>
      <c r="J890" s="77">
        <v>-6.7199315199413396</v>
      </c>
      <c r="K890" s="134">
        <v>6</v>
      </c>
      <c r="L890" s="134">
        <v>0.85085071653945399</v>
      </c>
      <c r="M890" s="134">
        <v>2.682732309248899</v>
      </c>
      <c r="N890" s="134">
        <v>12.09892313753412</v>
      </c>
    </row>
    <row r="891" spans="1:14" s="78" customFormat="1" x14ac:dyDescent="0.25">
      <c r="A891" s="76">
        <v>888</v>
      </c>
      <c r="B891" s="76">
        <v>68.600466918945315</v>
      </c>
      <c r="C891" s="76">
        <v>68.600466918945315</v>
      </c>
      <c r="D891" s="131"/>
      <c r="E891" s="91"/>
      <c r="F891" s="76">
        <v>1328.1032545875869</v>
      </c>
      <c r="G891" s="76">
        <v>86.946098552016295</v>
      </c>
      <c r="H891" s="77">
        <v>26.339365030782496</v>
      </c>
      <c r="I891" s="76">
        <v>0</v>
      </c>
      <c r="J891" s="77">
        <v>-6.7199315199413396</v>
      </c>
      <c r="K891" s="134">
        <v>6</v>
      </c>
      <c r="L891" s="134">
        <v>0.81987705679028444</v>
      </c>
      <c r="M891" s="134">
        <v>2.5850723600597671</v>
      </c>
      <c r="N891" s="134">
        <v>11.482003512544731</v>
      </c>
    </row>
    <row r="892" spans="1:14" s="78" customFormat="1" x14ac:dyDescent="0.25">
      <c r="A892" s="76">
        <v>889</v>
      </c>
      <c r="B892" s="76">
        <v>68.898305511474604</v>
      </c>
      <c r="C892" s="76">
        <v>68.898305511474604</v>
      </c>
      <c r="D892" s="131"/>
      <c r="E892" s="91"/>
      <c r="F892" s="76">
        <v>1333.8694019892851</v>
      </c>
      <c r="G892" s="76">
        <v>87.044245880853069</v>
      </c>
      <c r="H892" s="77">
        <v>27.120486286722528</v>
      </c>
      <c r="I892" s="76">
        <v>0</v>
      </c>
      <c r="J892" s="77">
        <v>-6.7199315199413396</v>
      </c>
      <c r="K892" s="134">
        <v>6</v>
      </c>
      <c r="L892" s="134">
        <v>0.84419136336403788</v>
      </c>
      <c r="M892" s="134">
        <v>2.661735368686811</v>
      </c>
      <c r="N892" s="134">
        <v>11.940533980545631</v>
      </c>
    </row>
    <row r="893" spans="1:14" s="78" customFormat="1" x14ac:dyDescent="0.25">
      <c r="A893" s="76">
        <v>890</v>
      </c>
      <c r="B893" s="76">
        <v>69.050794219970697</v>
      </c>
      <c r="C893" s="76">
        <v>69.050794219970697</v>
      </c>
      <c r="D893" s="131"/>
      <c r="E893" s="91"/>
      <c r="F893" s="76">
        <v>1336.8215794180601</v>
      </c>
      <c r="G893" s="76">
        <v>87.144711892781828</v>
      </c>
      <c r="H893" s="77">
        <v>17.569324941176241</v>
      </c>
      <c r="I893" s="76">
        <v>0</v>
      </c>
      <c r="J893" s="77">
        <v>-6.7199315199413396</v>
      </c>
      <c r="K893" s="134">
        <v>6</v>
      </c>
      <c r="L893" s="134">
        <v>0.54688814273727304</v>
      </c>
      <c r="M893" s="134">
        <v>1.7243383140506221</v>
      </c>
      <c r="N893" s="134">
        <v>6.0770615398454968</v>
      </c>
    </row>
    <row r="894" spans="1:14" s="78" customFormat="1" x14ac:dyDescent="0.25">
      <c r="A894" s="76">
        <v>891</v>
      </c>
      <c r="B894" s="76">
        <v>68.348639678955081</v>
      </c>
      <c r="C894" s="76">
        <v>68.348639678955081</v>
      </c>
      <c r="D894" s="131"/>
      <c r="E894" s="91"/>
      <c r="F894" s="76">
        <v>1323.227885773844</v>
      </c>
      <c r="G894" s="76">
        <v>87.247767844825248</v>
      </c>
      <c r="H894" s="77">
        <v>5.1848428864351259</v>
      </c>
      <c r="I894" s="76">
        <v>0</v>
      </c>
      <c r="J894" s="77">
        <v>-6.7199315199413396</v>
      </c>
      <c r="K894" s="134">
        <v>6</v>
      </c>
      <c r="L894" s="134">
        <v>0.16139089612382301</v>
      </c>
      <c r="M894" s="134">
        <v>0.50886549547841375</v>
      </c>
      <c r="N894" s="134">
        <v>-1.681141526787463</v>
      </c>
    </row>
    <row r="895" spans="1:14" s="78" customFormat="1" x14ac:dyDescent="0.25">
      <c r="A895" s="76">
        <v>892</v>
      </c>
      <c r="B895" s="76">
        <v>67.225273895263669</v>
      </c>
      <c r="C895" s="76">
        <v>67.225273895263669</v>
      </c>
      <c r="D895" s="131"/>
      <c r="E895" s="91"/>
      <c r="F895" s="76">
        <v>1301.4795534312129</v>
      </c>
      <c r="G895" s="76">
        <v>87.325402566806417</v>
      </c>
      <c r="H895" s="77">
        <v>4.7910746959056114</v>
      </c>
      <c r="I895" s="76">
        <v>0</v>
      </c>
      <c r="J895" s="77">
        <v>-6.7199315199413396</v>
      </c>
      <c r="K895" s="134">
        <v>6</v>
      </c>
      <c r="L895" s="134">
        <v>0.14913389961947779</v>
      </c>
      <c r="M895" s="134">
        <v>0.47021918550021358</v>
      </c>
      <c r="N895" s="134">
        <v>-1.8426156692919271</v>
      </c>
    </row>
    <row r="896" spans="1:14" s="78" customFormat="1" x14ac:dyDescent="0.25">
      <c r="A896" s="76">
        <v>893</v>
      </c>
      <c r="B896" s="76">
        <v>66.272579956054685</v>
      </c>
      <c r="C896" s="76">
        <v>66.272579956054685</v>
      </c>
      <c r="D896" s="131"/>
      <c r="E896" s="91"/>
      <c r="F896" s="76">
        <v>1283.0354235569321</v>
      </c>
      <c r="G896" s="76">
        <v>87.408778309315721</v>
      </c>
      <c r="H896" s="77">
        <v>5.7795595067851604</v>
      </c>
      <c r="I896" s="76">
        <v>0</v>
      </c>
      <c r="J896" s="77">
        <v>-6.7199315199413396</v>
      </c>
      <c r="K896" s="134">
        <v>6</v>
      </c>
      <c r="L896" s="134">
        <v>0.1799029032184134</v>
      </c>
      <c r="M896" s="134">
        <v>0.56723385384765745</v>
      </c>
      <c r="N896" s="134">
        <v>-1.1356760621228761</v>
      </c>
    </row>
    <row r="897" spans="1:14" s="78" customFormat="1" x14ac:dyDescent="0.25">
      <c r="A897" s="76">
        <v>894</v>
      </c>
      <c r="B897" s="76">
        <v>65.227228546142584</v>
      </c>
      <c r="C897" s="76">
        <v>65.227228546142584</v>
      </c>
      <c r="D897" s="131"/>
      <c r="E897" s="91"/>
      <c r="F897" s="76">
        <v>1262.7974474607579</v>
      </c>
      <c r="G897" s="76">
        <v>87.486415250408001</v>
      </c>
      <c r="H897" s="77">
        <v>4.0455422216549266</v>
      </c>
      <c r="I897" s="76">
        <v>0</v>
      </c>
      <c r="J897" s="77">
        <v>-6.7199315199413396</v>
      </c>
      <c r="K897" s="134">
        <v>6</v>
      </c>
      <c r="L897" s="134">
        <v>0.12592738078290461</v>
      </c>
      <c r="M897" s="134">
        <v>0.39704903160849819</v>
      </c>
      <c r="N897" s="134">
        <v>-2.158648035509426</v>
      </c>
    </row>
    <row r="898" spans="1:14" s="78" customFormat="1" x14ac:dyDescent="0.25">
      <c r="A898" s="76">
        <v>895</v>
      </c>
      <c r="B898" s="76">
        <v>64.165148544311521</v>
      </c>
      <c r="C898" s="76">
        <v>64.165148544311521</v>
      </c>
      <c r="D898" s="131"/>
      <c r="E898" s="91"/>
      <c r="F898" s="76">
        <v>1242.235606260306</v>
      </c>
      <c r="G898" s="76">
        <v>87.569790992917305</v>
      </c>
      <c r="H898" s="77">
        <v>3.4453643095524527</v>
      </c>
      <c r="I898" s="76">
        <v>0</v>
      </c>
      <c r="J898" s="77">
        <v>-6.7199315199413396</v>
      </c>
      <c r="K898" s="134">
        <v>6</v>
      </c>
      <c r="L898" s="134">
        <v>0.1072453776461534</v>
      </c>
      <c r="M898" s="134">
        <v>0.33814467571832169</v>
      </c>
      <c r="N898" s="134">
        <v>-2.456769706731551</v>
      </c>
    </row>
    <row r="899" spans="1:14" s="78" customFormat="1" x14ac:dyDescent="0.25">
      <c r="A899" s="76">
        <v>896</v>
      </c>
      <c r="B899" s="76">
        <v>63.132301712036131</v>
      </c>
      <c r="C899" s="76">
        <v>63.132301712036131</v>
      </c>
      <c r="D899" s="131"/>
      <c r="E899" s="91"/>
      <c r="F899" s="76">
        <v>1222.239718461813</v>
      </c>
      <c r="G899" s="76">
        <v>87.663033476397985</v>
      </c>
      <c r="H899" s="77">
        <v>6.4068748892251852</v>
      </c>
      <c r="I899" s="76">
        <v>0</v>
      </c>
      <c r="J899" s="77">
        <v>-6.7199315199413396</v>
      </c>
      <c r="K899" s="134">
        <v>6</v>
      </c>
      <c r="L899" s="134">
        <v>0.19942962638858541</v>
      </c>
      <c r="M899" s="134">
        <v>0.62880161200320972</v>
      </c>
      <c r="N899" s="134">
        <v>-0.49483590477907508</v>
      </c>
    </row>
    <row r="900" spans="1:14" s="78" customFormat="1" x14ac:dyDescent="0.25">
      <c r="A900" s="76">
        <v>897</v>
      </c>
      <c r="B900" s="76">
        <v>62.523517608642578</v>
      </c>
      <c r="C900" s="76">
        <v>62.523517608642578</v>
      </c>
      <c r="D900" s="131"/>
      <c r="E900" s="91"/>
      <c r="F900" s="76">
        <v>1210.453674060491</v>
      </c>
      <c r="G900" s="76">
        <v>87.75053715846164</v>
      </c>
      <c r="H900" s="77">
        <v>12.366972216014863</v>
      </c>
      <c r="I900" s="76">
        <v>0</v>
      </c>
      <c r="J900" s="77">
        <v>-6.7199315199413396</v>
      </c>
      <c r="K900" s="134">
        <v>6</v>
      </c>
      <c r="L900" s="134">
        <v>0.38495221012441638</v>
      </c>
      <c r="M900" s="134">
        <v>1.213754318522285</v>
      </c>
      <c r="N900" s="134">
        <v>3.2812025924108048</v>
      </c>
    </row>
    <row r="901" spans="1:14" s="78" customFormat="1" x14ac:dyDescent="0.25">
      <c r="A901" s="76">
        <v>898</v>
      </c>
      <c r="B901" s="76">
        <v>62.292244720458982</v>
      </c>
      <c r="C901" s="76">
        <v>62.292244720458982</v>
      </c>
      <c r="D901" s="131"/>
      <c r="E901" s="91"/>
      <c r="F901" s="76">
        <v>1205.9762369629059</v>
      </c>
      <c r="G901" s="76">
        <v>87.838040840525295</v>
      </c>
      <c r="H901" s="77">
        <v>16.163599231493688</v>
      </c>
      <c r="I901" s="76">
        <v>0</v>
      </c>
      <c r="J901" s="77">
        <v>-6.7199315199413396</v>
      </c>
      <c r="K901" s="134">
        <v>6</v>
      </c>
      <c r="L901" s="134">
        <v>0.50313149726909157</v>
      </c>
      <c r="M901" s="134">
        <v>1.586373610889446</v>
      </c>
      <c r="N901" s="134">
        <v>5.6382584757486871</v>
      </c>
    </row>
    <row r="902" spans="1:14" s="78" customFormat="1" x14ac:dyDescent="0.25">
      <c r="A902" s="76">
        <v>899</v>
      </c>
      <c r="B902" s="76">
        <v>62.187694549560547</v>
      </c>
      <c r="C902" s="76">
        <v>62.187694549560547</v>
      </c>
      <c r="D902" s="131"/>
      <c r="E902" s="91"/>
      <c r="F902" s="76">
        <v>1203.952148374676</v>
      </c>
      <c r="G902" s="76">
        <v>87.966296896196425</v>
      </c>
      <c r="H902" s="77">
        <v>16.644485978652902</v>
      </c>
      <c r="I902" s="76">
        <v>0</v>
      </c>
      <c r="J902" s="77">
        <v>-6.7199315199413396</v>
      </c>
      <c r="K902" s="134">
        <v>6</v>
      </c>
      <c r="L902" s="134">
        <v>0.51810027159032412</v>
      </c>
      <c r="M902" s="134">
        <v>1.6335701563242919</v>
      </c>
      <c r="N902" s="134">
        <v>5.9393671837885211</v>
      </c>
    </row>
    <row r="903" spans="1:14" s="78" customFormat="1" x14ac:dyDescent="0.25">
      <c r="A903" s="76">
        <v>900</v>
      </c>
      <c r="B903" s="76">
        <v>62.019655990600583</v>
      </c>
      <c r="C903" s="76">
        <v>62.019655990600583</v>
      </c>
      <c r="D903" s="131"/>
      <c r="E903" s="91"/>
      <c r="F903" s="76">
        <v>1200.6989262455229</v>
      </c>
      <c r="G903" s="76">
        <v>88.053843912247771</v>
      </c>
      <c r="H903" s="77">
        <v>13.551788994785898</v>
      </c>
      <c r="I903" s="76">
        <v>0</v>
      </c>
      <c r="J903" s="77">
        <v>-6.7199315199413396</v>
      </c>
      <c r="K903" s="134">
        <v>6</v>
      </c>
      <c r="L903" s="134">
        <v>0.42183252566274748</v>
      </c>
      <c r="M903" s="134">
        <v>1.3300379534146429</v>
      </c>
      <c r="N903" s="134">
        <v>4.0483131516920823</v>
      </c>
    </row>
    <row r="904" spans="1:14" s="78" customFormat="1" x14ac:dyDescent="0.25">
      <c r="A904" s="76">
        <v>901</v>
      </c>
      <c r="B904" s="76">
        <v>61.779738616943362</v>
      </c>
      <c r="C904" s="76">
        <v>61.779738616943362</v>
      </c>
      <c r="D904" s="131"/>
      <c r="E904" s="91"/>
      <c r="F904" s="76">
        <v>1196.0541321340961</v>
      </c>
      <c r="G904" s="76">
        <v>88.14605034147641</v>
      </c>
      <c r="H904" s="77">
        <v>18.683981442346433</v>
      </c>
      <c r="I904" s="76">
        <v>0</v>
      </c>
      <c r="J904" s="77">
        <v>-6.7199315199413396</v>
      </c>
      <c r="K904" s="134">
        <v>6</v>
      </c>
      <c r="L904" s="134">
        <v>0.58158454830527095</v>
      </c>
      <c r="M904" s="134">
        <v>1.8337360808065191</v>
      </c>
      <c r="N904" s="134">
        <v>7.2070186016451139</v>
      </c>
    </row>
    <row r="905" spans="1:14" s="78" customFormat="1" x14ac:dyDescent="0.25">
      <c r="A905" s="76">
        <v>902</v>
      </c>
      <c r="B905" s="76">
        <v>61.935029602050783</v>
      </c>
      <c r="C905" s="76">
        <v>61.935029602050783</v>
      </c>
      <c r="D905" s="131"/>
      <c r="E905" s="91"/>
      <c r="F905" s="76">
        <v>1199.0605615651521</v>
      </c>
      <c r="G905" s="76">
        <v>88.23312722647384</v>
      </c>
      <c r="H905" s="77">
        <v>15.985496229543362</v>
      </c>
      <c r="I905" s="76">
        <v>0</v>
      </c>
      <c r="J905" s="77">
        <v>-6.7199315199413396</v>
      </c>
      <c r="K905" s="134">
        <v>6</v>
      </c>
      <c r="L905" s="134">
        <v>0.49758760640938809</v>
      </c>
      <c r="M905" s="134">
        <v>1.5688937230088009</v>
      </c>
      <c r="N905" s="134">
        <v>5.550898456080545</v>
      </c>
    </row>
    <row r="906" spans="1:14" s="78" customFormat="1" x14ac:dyDescent="0.25">
      <c r="A906" s="76">
        <v>903</v>
      </c>
      <c r="B906" s="76">
        <v>60.741935348510737</v>
      </c>
      <c r="C906" s="76">
        <v>60.741935348510737</v>
      </c>
      <c r="D906" s="131"/>
      <c r="E906" s="91"/>
      <c r="F906" s="76">
        <v>1400.4280624015171</v>
      </c>
      <c r="G906" s="76">
        <v>88.313374858570029</v>
      </c>
      <c r="H906" s="77">
        <v>0</v>
      </c>
      <c r="I906" s="76">
        <v>0</v>
      </c>
      <c r="J906" s="77">
        <v>-6.7199315199413396</v>
      </c>
      <c r="K906" s="134">
        <v>5</v>
      </c>
      <c r="L906" s="134">
        <v>0</v>
      </c>
      <c r="M906" s="134">
        <v>0</v>
      </c>
      <c r="N906" s="134">
        <v>-5.285502090363523</v>
      </c>
    </row>
    <row r="907" spans="1:14" s="78" customFormat="1" x14ac:dyDescent="0.25">
      <c r="A907" s="76">
        <v>904</v>
      </c>
      <c r="B907" s="76">
        <v>56.747121810913093</v>
      </c>
      <c r="C907" s="76">
        <v>56.747121810913093</v>
      </c>
      <c r="D907" s="131"/>
      <c r="E907" s="91"/>
      <c r="F907" s="76">
        <v>1308.3261405576591</v>
      </c>
      <c r="G907" s="76">
        <v>88.316663804971313</v>
      </c>
      <c r="H907" s="77">
        <v>0</v>
      </c>
      <c r="I907" s="76">
        <v>0</v>
      </c>
      <c r="J907" s="77">
        <v>-6.7199315199413396</v>
      </c>
      <c r="K907" s="134">
        <v>5</v>
      </c>
      <c r="L907" s="134">
        <v>0</v>
      </c>
      <c r="M907" s="134">
        <v>0</v>
      </c>
      <c r="N907" s="134">
        <v>-4.8899716629516954</v>
      </c>
    </row>
    <row r="908" spans="1:14" s="78" customFormat="1" x14ac:dyDescent="0.25">
      <c r="A908" s="76">
        <v>905</v>
      </c>
      <c r="B908" s="76">
        <v>51.48452796936035</v>
      </c>
      <c r="C908" s="76">
        <v>51.48452796936035</v>
      </c>
      <c r="D908" s="131"/>
      <c r="E908" s="91"/>
      <c r="F908" s="76">
        <v>1186.995069124938</v>
      </c>
      <c r="G908" s="76">
        <v>88.343687405547911</v>
      </c>
      <c r="H908" s="77">
        <v>0</v>
      </c>
      <c r="I908" s="76">
        <v>0</v>
      </c>
      <c r="J908" s="77">
        <v>-6.7199315199413396</v>
      </c>
      <c r="K908" s="134">
        <v>5</v>
      </c>
      <c r="L908" s="134">
        <v>0</v>
      </c>
      <c r="M908" s="134">
        <v>0</v>
      </c>
      <c r="N908" s="134">
        <v>-4.3837278180396844</v>
      </c>
    </row>
    <row r="909" spans="1:14" s="78" customFormat="1" x14ac:dyDescent="0.25">
      <c r="A909" s="76">
        <v>906</v>
      </c>
      <c r="B909" s="76">
        <v>46.627432250976561</v>
      </c>
      <c r="C909" s="76">
        <v>46.627432250976561</v>
      </c>
      <c r="D909" s="131"/>
      <c r="E909" s="91"/>
      <c r="F909" s="76">
        <v>1325.0868336200299</v>
      </c>
      <c r="G909" s="76">
        <v>88.364395773112321</v>
      </c>
      <c r="H909" s="77">
        <v>0</v>
      </c>
      <c r="I909" s="76">
        <v>0</v>
      </c>
      <c r="J909" s="77">
        <v>-6.7199315199413396</v>
      </c>
      <c r="K909" s="134">
        <v>4</v>
      </c>
      <c r="L909" s="134">
        <v>0</v>
      </c>
      <c r="M909" s="134">
        <v>0</v>
      </c>
      <c r="N909" s="134">
        <v>-4.9612024085779609</v>
      </c>
    </row>
    <row r="910" spans="1:14" s="78" customFormat="1" x14ac:dyDescent="0.25">
      <c r="A910" s="76">
        <v>907</v>
      </c>
      <c r="B910" s="76">
        <v>43.383051681518552</v>
      </c>
      <c r="C910" s="76">
        <v>43.383051681518552</v>
      </c>
      <c r="D910" s="131"/>
      <c r="E910" s="91"/>
      <c r="F910" s="76">
        <v>1232.886046051432</v>
      </c>
      <c r="G910" s="76">
        <v>88.406943682974116</v>
      </c>
      <c r="H910" s="77">
        <v>0</v>
      </c>
      <c r="I910" s="76">
        <v>0</v>
      </c>
      <c r="J910" s="77">
        <v>-6.7199315199413396</v>
      </c>
      <c r="K910" s="134">
        <v>4</v>
      </c>
      <c r="L910" s="134">
        <v>0</v>
      </c>
      <c r="M910" s="134">
        <v>0</v>
      </c>
      <c r="N910" s="134">
        <v>-4.5733092350483702</v>
      </c>
    </row>
    <row r="911" spans="1:14" s="78" customFormat="1" x14ac:dyDescent="0.25">
      <c r="A911" s="76">
        <v>908</v>
      </c>
      <c r="B911" s="76">
        <v>42.031902313232422</v>
      </c>
      <c r="C911" s="76">
        <v>42.031902313232422</v>
      </c>
      <c r="D911" s="131"/>
      <c r="E911" s="91"/>
      <c r="F911" s="76">
        <v>1194.488258488673</v>
      </c>
      <c r="G911" s="76">
        <v>88.451049857308504</v>
      </c>
      <c r="H911" s="77">
        <v>0</v>
      </c>
      <c r="I911" s="76">
        <v>0</v>
      </c>
      <c r="J911" s="77">
        <v>-6.7199315199413396</v>
      </c>
      <c r="K911" s="134">
        <v>4</v>
      </c>
      <c r="L911" s="134">
        <v>0</v>
      </c>
      <c r="M911" s="134">
        <v>0</v>
      </c>
      <c r="N911" s="134">
        <v>-3.602012322048032</v>
      </c>
    </row>
    <row r="912" spans="1:14" s="78" customFormat="1" x14ac:dyDescent="0.25">
      <c r="A912" s="76">
        <v>909</v>
      </c>
      <c r="B912" s="76">
        <v>41.194915771484382</v>
      </c>
      <c r="C912" s="76">
        <v>41.194915771484382</v>
      </c>
      <c r="D912" s="131"/>
      <c r="E912" s="91"/>
      <c r="F912" s="76">
        <v>1170.7022640033281</v>
      </c>
      <c r="G912" s="76">
        <v>88.502092896371593</v>
      </c>
      <c r="H912" s="77">
        <v>15.062012031163768</v>
      </c>
      <c r="I912" s="76">
        <v>0</v>
      </c>
      <c r="J912" s="77">
        <v>-6.7199315199413396</v>
      </c>
      <c r="K912" s="134">
        <v>4</v>
      </c>
      <c r="L912" s="134">
        <v>0.46884190560472061</v>
      </c>
      <c r="M912" s="134">
        <v>1.478258528371684</v>
      </c>
      <c r="N912" s="134">
        <v>5.0739941618451194</v>
      </c>
    </row>
    <row r="913" spans="1:14" s="78" customFormat="1" x14ac:dyDescent="0.25">
      <c r="A913" s="76">
        <v>910</v>
      </c>
      <c r="B913" s="76">
        <v>42.662954330444343</v>
      </c>
      <c r="C913" s="76">
        <v>42.662954330444343</v>
      </c>
      <c r="D913" s="131"/>
      <c r="E913" s="91"/>
      <c r="F913" s="76">
        <v>1212.421879942154</v>
      </c>
      <c r="G913" s="76">
        <v>88.574742428132438</v>
      </c>
      <c r="H913" s="77">
        <v>35.933778261992771</v>
      </c>
      <c r="I913" s="76">
        <v>0</v>
      </c>
      <c r="J913" s="77">
        <v>-6.7199315199413396</v>
      </c>
      <c r="K913" s="134">
        <v>4</v>
      </c>
      <c r="L913" s="134">
        <v>1.1185265979785881</v>
      </c>
      <c r="M913" s="134">
        <v>3.5267143634264868</v>
      </c>
      <c r="N913" s="134">
        <v>17.40012129401773</v>
      </c>
    </row>
    <row r="914" spans="1:14" s="78" customFormat="1" x14ac:dyDescent="0.25">
      <c r="A914" s="76">
        <v>911</v>
      </c>
      <c r="B914" s="76">
        <v>44.80721740722656</v>
      </c>
      <c r="C914" s="76">
        <v>44.80721740722656</v>
      </c>
      <c r="D914" s="131"/>
      <c r="E914" s="91"/>
      <c r="F914" s="76">
        <v>1273.3588570325489</v>
      </c>
      <c r="G914" s="76">
        <v>88.693516545990164</v>
      </c>
      <c r="H914" s="77">
        <v>40.130939982571263</v>
      </c>
      <c r="I914" s="76">
        <v>0</v>
      </c>
      <c r="J914" s="77">
        <v>-6.7199315199413396</v>
      </c>
      <c r="K914" s="134">
        <v>4</v>
      </c>
      <c r="L914" s="134">
        <v>1.249173505917299</v>
      </c>
      <c r="M914" s="134">
        <v>3.938644064157244</v>
      </c>
      <c r="N914" s="134">
        <v>19.75503238581911</v>
      </c>
    </row>
    <row r="915" spans="1:14" s="78" customFormat="1" x14ac:dyDescent="0.25">
      <c r="A915" s="76">
        <v>912</v>
      </c>
      <c r="B915" s="76">
        <v>47.452272796630858</v>
      </c>
      <c r="C915" s="76">
        <v>47.452272796630858</v>
      </c>
      <c r="D915" s="131"/>
      <c r="E915" s="91"/>
      <c r="F915" s="76">
        <v>1348.527655773808</v>
      </c>
      <c r="G915" s="76">
        <v>88.788410621761784</v>
      </c>
      <c r="H915" s="77">
        <v>47.63134062237733</v>
      </c>
      <c r="I915" s="76">
        <v>0</v>
      </c>
      <c r="J915" s="77">
        <v>-6.7199315199413396</v>
      </c>
      <c r="K915" s="134">
        <v>4</v>
      </c>
      <c r="L915" s="134">
        <v>1.482641791660916</v>
      </c>
      <c r="M915" s="134">
        <v>4.6747695691068696</v>
      </c>
      <c r="N915" s="134">
        <v>24.004339329200299</v>
      </c>
    </row>
    <row r="916" spans="1:14" s="78" customFormat="1" x14ac:dyDescent="0.25">
      <c r="A916" s="76">
        <v>913</v>
      </c>
      <c r="B916" s="76">
        <v>50.659038543701172</v>
      </c>
      <c r="C916" s="76">
        <v>50.659038543701172</v>
      </c>
      <c r="D916" s="131"/>
      <c r="E916" s="91"/>
      <c r="F916" s="76">
        <v>1439.6594823576661</v>
      </c>
      <c r="G916" s="76">
        <v>88.9130523727856</v>
      </c>
      <c r="H916" s="77">
        <v>48.627948605420798</v>
      </c>
      <c r="I916" s="76">
        <v>0</v>
      </c>
      <c r="J916" s="77">
        <v>-6.7199315199413396</v>
      </c>
      <c r="K916" s="134">
        <v>4</v>
      </c>
      <c r="L916" s="134">
        <v>1.513663648830079</v>
      </c>
      <c r="M916" s="134">
        <v>4.7725814847612389</v>
      </c>
      <c r="N916" s="134">
        <v>24.4979465737735</v>
      </c>
    </row>
    <row r="917" spans="1:14" s="78" customFormat="1" x14ac:dyDescent="0.25">
      <c r="A917" s="76">
        <v>914</v>
      </c>
      <c r="B917" s="76">
        <v>52.241518402099608</v>
      </c>
      <c r="C917" s="76">
        <v>52.241518402099608</v>
      </c>
      <c r="D917" s="131"/>
      <c r="E917" s="91"/>
      <c r="F917" s="76">
        <v>1484.6313610051061</v>
      </c>
      <c r="G917" s="76">
        <v>88.935661541503563</v>
      </c>
      <c r="H917" s="77">
        <v>32.739945381738053</v>
      </c>
      <c r="I917" s="76">
        <v>0</v>
      </c>
      <c r="J917" s="77">
        <v>-6.7199315199413396</v>
      </c>
      <c r="K917" s="134">
        <v>4</v>
      </c>
      <c r="L917" s="134">
        <v>1.0191107503040899</v>
      </c>
      <c r="M917" s="134">
        <v>3.2132561957087962</v>
      </c>
      <c r="N917" s="134">
        <v>14.958339693086961</v>
      </c>
    </row>
    <row r="918" spans="1:14" s="78" customFormat="1" x14ac:dyDescent="0.25">
      <c r="A918" s="76">
        <v>915</v>
      </c>
      <c r="B918" s="76">
        <v>53.821506500244141</v>
      </c>
      <c r="C918" s="76">
        <v>53.821506500244141</v>
      </c>
      <c r="D918" s="131"/>
      <c r="E918" s="91"/>
      <c r="F918" s="76">
        <v>1529.532427288545</v>
      </c>
      <c r="G918" s="76">
        <v>88.938743751888481</v>
      </c>
      <c r="H918" s="77">
        <v>47.73961547401543</v>
      </c>
      <c r="I918" s="76">
        <v>0</v>
      </c>
      <c r="J918" s="77">
        <v>-6.7199315199413396</v>
      </c>
      <c r="K918" s="134">
        <v>4</v>
      </c>
      <c r="L918" s="134">
        <v>1.486012110823193</v>
      </c>
      <c r="M918" s="134">
        <v>4.6853961854255273</v>
      </c>
      <c r="N918" s="134">
        <v>23.850867366849201</v>
      </c>
    </row>
    <row r="919" spans="1:14" s="78" customFormat="1" x14ac:dyDescent="0.25">
      <c r="A919" s="76">
        <v>916</v>
      </c>
      <c r="B919" s="76">
        <v>56.271994018554693</v>
      </c>
      <c r="C919" s="76">
        <v>56.271994018554693</v>
      </c>
      <c r="D919" s="131"/>
      <c r="E919" s="91"/>
      <c r="F919" s="76">
        <v>1297.3718914079091</v>
      </c>
      <c r="G919" s="76">
        <v>88.924821825090888</v>
      </c>
      <c r="H919" s="77">
        <v>44.976477709582966</v>
      </c>
      <c r="I919" s="76">
        <v>0</v>
      </c>
      <c r="J919" s="77">
        <v>-6.7199315199413396</v>
      </c>
      <c r="K919" s="134">
        <v>5</v>
      </c>
      <c r="L919" s="134">
        <v>1.4000027003775961</v>
      </c>
      <c r="M919" s="134">
        <v>4.4142085142905616</v>
      </c>
      <c r="N919" s="134">
        <v>22.51874724902175</v>
      </c>
    </row>
    <row r="920" spans="1:14" s="78" customFormat="1" x14ac:dyDescent="0.25">
      <c r="A920" s="76">
        <v>917</v>
      </c>
      <c r="B920" s="76">
        <v>57.648912811279303</v>
      </c>
      <c r="C920" s="76">
        <v>57.648912811279303</v>
      </c>
      <c r="D920" s="131"/>
      <c r="E920" s="91"/>
      <c r="F920" s="76">
        <v>1329.117269718889</v>
      </c>
      <c r="G920" s="76">
        <v>88.967480975249615</v>
      </c>
      <c r="H920" s="77">
        <v>30.243599129902098</v>
      </c>
      <c r="I920" s="76">
        <v>0</v>
      </c>
      <c r="J920" s="77">
        <v>-6.7199315199413396</v>
      </c>
      <c r="K920" s="134">
        <v>5</v>
      </c>
      <c r="L920" s="134">
        <v>0.94140587718764357</v>
      </c>
      <c r="M920" s="134">
        <v>2.9682527307726398</v>
      </c>
      <c r="N920" s="134">
        <v>13.83897324133174</v>
      </c>
    </row>
    <row r="921" spans="1:14" s="78" customFormat="1" x14ac:dyDescent="0.25">
      <c r="A921" s="76">
        <v>918</v>
      </c>
      <c r="B921" s="76">
        <v>58.424620437622067</v>
      </c>
      <c r="C921" s="76">
        <v>58.424620437622067</v>
      </c>
      <c r="D921" s="131"/>
      <c r="E921" s="91"/>
      <c r="F921" s="76">
        <v>1347.001499483983</v>
      </c>
      <c r="G921" s="76">
        <v>89.070497793769363</v>
      </c>
      <c r="H921" s="77">
        <v>30.708291820316251</v>
      </c>
      <c r="I921" s="76">
        <v>0</v>
      </c>
      <c r="J921" s="77">
        <v>-6.7199315199413396</v>
      </c>
      <c r="K921" s="134">
        <v>5</v>
      </c>
      <c r="L921" s="134">
        <v>0.95587057194712077</v>
      </c>
      <c r="M921" s="134">
        <v>3.0138599133492718</v>
      </c>
      <c r="N921" s="134">
        <v>14.076353089966119</v>
      </c>
    </row>
    <row r="922" spans="1:14" s="78" customFormat="1" x14ac:dyDescent="0.25">
      <c r="A922" s="76">
        <v>919</v>
      </c>
      <c r="B922" s="76">
        <v>59.25448913574219</v>
      </c>
      <c r="C922" s="76">
        <v>59.25448913574219</v>
      </c>
      <c r="D922" s="131"/>
      <c r="E922" s="91"/>
      <c r="F922" s="76">
        <v>1366.1344330378449</v>
      </c>
      <c r="G922" s="76">
        <v>89.114285135351651</v>
      </c>
      <c r="H922" s="77">
        <v>25.248364968545385</v>
      </c>
      <c r="I922" s="76">
        <v>0</v>
      </c>
      <c r="J922" s="77">
        <v>-6.7199315199413396</v>
      </c>
      <c r="K922" s="134">
        <v>5</v>
      </c>
      <c r="L922" s="134">
        <v>0.78591701565263339</v>
      </c>
      <c r="M922" s="134">
        <v>2.4779963503527531</v>
      </c>
      <c r="N922" s="134">
        <v>10.71989309769044</v>
      </c>
    </row>
    <row r="923" spans="1:14" s="78" customFormat="1" x14ac:dyDescent="0.25">
      <c r="A923" s="76">
        <v>920</v>
      </c>
      <c r="B923" s="76">
        <v>59.267997741699219</v>
      </c>
      <c r="C923" s="76">
        <v>59.267997741699219</v>
      </c>
      <c r="D923" s="131"/>
      <c r="E923" s="91"/>
      <c r="F923" s="76">
        <v>1366.4458790060651</v>
      </c>
      <c r="G923" s="76">
        <v>89.118675017378635</v>
      </c>
      <c r="H923" s="77">
        <v>15.027017960282741</v>
      </c>
      <c r="I923" s="76">
        <v>0</v>
      </c>
      <c r="J923" s="77">
        <v>-6.7199315199413396</v>
      </c>
      <c r="K923" s="134">
        <v>5</v>
      </c>
      <c r="L923" s="134">
        <v>0.46775262969372128</v>
      </c>
      <c r="M923" s="134">
        <v>1.474824041424303</v>
      </c>
      <c r="N923" s="134">
        <v>4.3921006588424278</v>
      </c>
    </row>
    <row r="924" spans="1:14" s="78" customFormat="1" x14ac:dyDescent="0.25">
      <c r="A924" s="76">
        <v>921</v>
      </c>
      <c r="B924" s="76">
        <v>59.2555549621582</v>
      </c>
      <c r="C924" s="76">
        <v>59.2555549621582</v>
      </c>
      <c r="D924" s="131"/>
      <c r="E924" s="91"/>
      <c r="F924" s="76">
        <v>1366.1590060649321</v>
      </c>
      <c r="G924" s="76">
        <v>89.117025914113015</v>
      </c>
      <c r="H924" s="77">
        <v>24.450661927932661</v>
      </c>
      <c r="I924" s="76">
        <v>0</v>
      </c>
      <c r="J924" s="77">
        <v>-6.7199315199413396</v>
      </c>
      <c r="K924" s="134">
        <v>5</v>
      </c>
      <c r="L924" s="134">
        <v>0.76108656053855317</v>
      </c>
      <c r="M924" s="134">
        <v>2.3997059253780582</v>
      </c>
      <c r="N924" s="134">
        <v>10.23207264548881</v>
      </c>
    </row>
    <row r="925" spans="1:14" s="78" customFormat="1" x14ac:dyDescent="0.25">
      <c r="A925" s="76">
        <v>922</v>
      </c>
      <c r="B925" s="76">
        <v>60.175099945068361</v>
      </c>
      <c r="C925" s="76">
        <v>60.175099945068361</v>
      </c>
      <c r="D925" s="131"/>
      <c r="E925" s="91"/>
      <c r="F925" s="76">
        <v>1387.359459941144</v>
      </c>
      <c r="G925" s="76">
        <v>89.121415796139999</v>
      </c>
      <c r="H925" s="77">
        <v>38.157795683866631</v>
      </c>
      <c r="I925" s="76">
        <v>0</v>
      </c>
      <c r="J925" s="77">
        <v>-6.7199315199413396</v>
      </c>
      <c r="K925" s="134">
        <v>5</v>
      </c>
      <c r="L925" s="134">
        <v>1.187754571240861</v>
      </c>
      <c r="M925" s="134">
        <v>3.744990163122436</v>
      </c>
      <c r="N925" s="134">
        <v>18.434127285538921</v>
      </c>
    </row>
    <row r="926" spans="1:14" s="78" customFormat="1" x14ac:dyDescent="0.25">
      <c r="A926" s="76">
        <v>923</v>
      </c>
      <c r="B926" s="76">
        <v>61.616669464111332</v>
      </c>
      <c r="C926" s="76">
        <v>61.616669464111332</v>
      </c>
      <c r="D926" s="131"/>
      <c r="E926" s="91"/>
      <c r="F926" s="76">
        <v>1420.595384953861</v>
      </c>
      <c r="G926" s="76">
        <v>89.125733087664116</v>
      </c>
      <c r="H926" s="77">
        <v>44.146295380267382</v>
      </c>
      <c r="I926" s="76">
        <v>0</v>
      </c>
      <c r="J926" s="77">
        <v>-6.7199315199413396</v>
      </c>
      <c r="K926" s="134">
        <v>5</v>
      </c>
      <c r="L926" s="134">
        <v>1.3741612480888601</v>
      </c>
      <c r="M926" s="134">
        <v>4.3327304152241748</v>
      </c>
      <c r="N926" s="134">
        <v>21.907341274527209</v>
      </c>
    </row>
    <row r="927" spans="1:14" s="78" customFormat="1" x14ac:dyDescent="0.25">
      <c r="A927" s="76">
        <v>924</v>
      </c>
      <c r="B927" s="76">
        <v>63.120337295532217</v>
      </c>
      <c r="C927" s="76">
        <v>63.120337295532217</v>
      </c>
      <c r="D927" s="131"/>
      <c r="E927" s="91"/>
      <c r="F927" s="76">
        <v>1455.2630098092459</v>
      </c>
      <c r="G927" s="76">
        <v>89.026988918902745</v>
      </c>
      <c r="H927" s="77">
        <v>40.304570510977314</v>
      </c>
      <c r="I927" s="76">
        <v>0</v>
      </c>
      <c r="J927" s="77">
        <v>-6.7199315199413396</v>
      </c>
      <c r="K927" s="134">
        <v>5</v>
      </c>
      <c r="L927" s="134">
        <v>1.254578180116245</v>
      </c>
      <c r="M927" s="134">
        <v>3.9556850019065188</v>
      </c>
      <c r="N927" s="134">
        <v>19.579729048355691</v>
      </c>
    </row>
    <row r="928" spans="1:14" s="78" customFormat="1" x14ac:dyDescent="0.25">
      <c r="A928" s="76">
        <v>925</v>
      </c>
      <c r="B928" s="76">
        <v>64.061505508422854</v>
      </c>
      <c r="C928" s="76">
        <v>64.061505508422854</v>
      </c>
      <c r="D928" s="131"/>
      <c r="E928" s="91"/>
      <c r="F928" s="76">
        <v>1476.9619953488079</v>
      </c>
      <c r="G928" s="76">
        <v>89.082657854488815</v>
      </c>
      <c r="H928" s="77">
        <v>31.887395852155535</v>
      </c>
      <c r="I928" s="76">
        <v>0</v>
      </c>
      <c r="J928" s="77">
        <v>-6.7199315199413396</v>
      </c>
      <c r="K928" s="134">
        <v>5</v>
      </c>
      <c r="L928" s="134">
        <v>0.99257306428678627</v>
      </c>
      <c r="M928" s="134">
        <v>3.1295828716962371</v>
      </c>
      <c r="N928" s="134">
        <v>14.46011078540446</v>
      </c>
    </row>
    <row r="929" spans="1:14" s="78" customFormat="1" x14ac:dyDescent="0.25">
      <c r="A929" s="76">
        <v>926</v>
      </c>
      <c r="B929" s="76">
        <v>64.342687988281256</v>
      </c>
      <c r="C929" s="76">
        <v>64.342687988281256</v>
      </c>
      <c r="D929" s="131"/>
      <c r="E929" s="91"/>
      <c r="F929" s="76">
        <v>1483.444762702039</v>
      </c>
      <c r="G929" s="76">
        <v>89.032563923608649</v>
      </c>
      <c r="H929" s="77">
        <v>14.155259818513944</v>
      </c>
      <c r="I929" s="76">
        <v>0</v>
      </c>
      <c r="J929" s="77">
        <v>-6.7199315199413396</v>
      </c>
      <c r="K929" s="134">
        <v>5</v>
      </c>
      <c r="L929" s="134">
        <v>0.44061702871506953</v>
      </c>
      <c r="M929" s="134">
        <v>1.389265491538614</v>
      </c>
      <c r="N929" s="134">
        <v>3.3988163080597311</v>
      </c>
    </row>
    <row r="930" spans="1:14" s="78" customFormat="1" x14ac:dyDescent="0.25">
      <c r="A930" s="76">
        <v>927</v>
      </c>
      <c r="B930" s="76">
        <v>63.389445495605472</v>
      </c>
      <c r="C930" s="76">
        <v>63.389445495605472</v>
      </c>
      <c r="D930" s="131"/>
      <c r="E930" s="91"/>
      <c r="F930" s="76">
        <v>1461.467400121189</v>
      </c>
      <c r="G930" s="76">
        <v>89.051763897253366</v>
      </c>
      <c r="H930" s="77">
        <v>6.8283316092973889</v>
      </c>
      <c r="I930" s="76">
        <v>-47.325921308942867</v>
      </c>
      <c r="J930" s="77">
        <v>40.605989789001534</v>
      </c>
      <c r="K930" s="134">
        <v>5</v>
      </c>
      <c r="L930" s="134">
        <v>0.21254849598978701</v>
      </c>
      <c r="M930" s="134">
        <v>0.67016540785579848</v>
      </c>
      <c r="N930" s="134">
        <v>-1.204134733250809</v>
      </c>
    </row>
    <row r="931" spans="1:14" s="78" customFormat="1" x14ac:dyDescent="0.25">
      <c r="A931" s="76">
        <v>928</v>
      </c>
      <c r="B931" s="76">
        <v>62.596561813354491</v>
      </c>
      <c r="C931" s="76">
        <v>62.596561813354491</v>
      </c>
      <c r="D931" s="131"/>
      <c r="E931" s="91"/>
      <c r="F931" s="76">
        <v>1443.187169956087</v>
      </c>
      <c r="G931" s="76">
        <v>88.999901005298668</v>
      </c>
      <c r="H931" s="77">
        <v>10.547544015584394</v>
      </c>
      <c r="I931" s="76">
        <v>-5.6140377261769014</v>
      </c>
      <c r="J931" s="77">
        <v>-1.105893793764438</v>
      </c>
      <c r="K931" s="134">
        <v>5</v>
      </c>
      <c r="L931" s="134">
        <v>0.32831806437842609</v>
      </c>
      <c r="M931" s="134">
        <v>1.0351868569851781</v>
      </c>
      <c r="N931" s="134">
        <v>1.260948422119917</v>
      </c>
    </row>
    <row r="932" spans="1:14" s="78" customFormat="1" x14ac:dyDescent="0.25">
      <c r="A932" s="76">
        <v>929</v>
      </c>
      <c r="B932" s="76">
        <v>62.008307266235349</v>
      </c>
      <c r="C932" s="76">
        <v>62.008307266235349</v>
      </c>
      <c r="D932" s="131"/>
      <c r="E932" s="91"/>
      <c r="F932" s="76">
        <v>1429.6247411185091</v>
      </c>
      <c r="G932" s="76">
        <v>89.051211783644433</v>
      </c>
      <c r="H932" s="77">
        <v>10.522701605064491</v>
      </c>
      <c r="I932" s="76">
        <v>-6.5079157582943106</v>
      </c>
      <c r="J932" s="77">
        <v>-0.21201576164702821</v>
      </c>
      <c r="K932" s="134">
        <v>5</v>
      </c>
      <c r="L932" s="134">
        <v>0.32754478368632012</v>
      </c>
      <c r="M932" s="134">
        <v>1.0327487029629669</v>
      </c>
      <c r="N932" s="134">
        <v>1.300078108512088</v>
      </c>
    </row>
    <row r="933" spans="1:14" s="78" customFormat="1" x14ac:dyDescent="0.25">
      <c r="A933" s="76">
        <v>930</v>
      </c>
      <c r="B933" s="76">
        <v>61.410721969604502</v>
      </c>
      <c r="C933" s="76">
        <v>61.410721969604502</v>
      </c>
      <c r="D933" s="131"/>
      <c r="E933" s="91"/>
      <c r="F933" s="76">
        <v>1415.847188357327</v>
      </c>
      <c r="G933" s="76">
        <v>89.05870194136034</v>
      </c>
      <c r="H933" s="77">
        <v>12.022222680021013</v>
      </c>
      <c r="I933" s="76">
        <v>-5.9532713024781021</v>
      </c>
      <c r="J933" s="77">
        <v>-0.76666021746323754</v>
      </c>
      <c r="K933" s="134">
        <v>5</v>
      </c>
      <c r="L933" s="134">
        <v>0.37422103894507619</v>
      </c>
      <c r="M933" s="134">
        <v>1.1799189357938249</v>
      </c>
      <c r="N933" s="134">
        <v>2.309509735307683</v>
      </c>
    </row>
    <row r="934" spans="1:14" s="78" customFormat="1" x14ac:dyDescent="0.25">
      <c r="A934" s="76">
        <v>931</v>
      </c>
      <c r="B934" s="76">
        <v>61.062155151367193</v>
      </c>
      <c r="C934" s="76">
        <v>61.062155151367193</v>
      </c>
      <c r="D934" s="131"/>
      <c r="E934" s="91"/>
      <c r="F934" s="76">
        <v>1407.810849852787</v>
      </c>
      <c r="G934" s="76">
        <v>88.98419996485697</v>
      </c>
      <c r="H934" s="77">
        <v>15.453661065946886</v>
      </c>
      <c r="I934" s="76">
        <v>-2.9842202667658762</v>
      </c>
      <c r="J934" s="77">
        <v>-3.735711253175463</v>
      </c>
      <c r="K934" s="134">
        <v>5</v>
      </c>
      <c r="L934" s="134">
        <v>0.48103293821152288</v>
      </c>
      <c r="M934" s="134">
        <v>1.516696854180932</v>
      </c>
      <c r="N934" s="134">
        <v>4.5092000766125269</v>
      </c>
    </row>
    <row r="935" spans="1:14" s="78" customFormat="1" x14ac:dyDescent="0.25">
      <c r="A935" s="76">
        <v>932</v>
      </c>
      <c r="B935" s="76">
        <v>60.763770294189463</v>
      </c>
      <c r="C935" s="76">
        <v>60.763770294189463</v>
      </c>
      <c r="D935" s="131"/>
      <c r="E935" s="91"/>
      <c r="F935" s="76">
        <v>1400.9314752495609</v>
      </c>
      <c r="G935" s="76">
        <v>89.084097299088029</v>
      </c>
      <c r="H935" s="77">
        <v>12.453194238978035</v>
      </c>
      <c r="I935" s="76">
        <v>-5.7934815680067988</v>
      </c>
      <c r="J935" s="77">
        <v>-0.92644995193454083</v>
      </c>
      <c r="K935" s="134">
        <v>5</v>
      </c>
      <c r="L935" s="134">
        <v>0.38763608114161568</v>
      </c>
      <c r="M935" s="134">
        <v>1.2222165638395139</v>
      </c>
      <c r="N935" s="134">
        <v>2.6408795333713591</v>
      </c>
    </row>
    <row r="936" spans="1:14" s="78" customFormat="1" x14ac:dyDescent="0.25">
      <c r="A936" s="76">
        <v>933</v>
      </c>
      <c r="B936" s="76">
        <v>60.07742347717285</v>
      </c>
      <c r="C936" s="76">
        <v>60.07742347717285</v>
      </c>
      <c r="D936" s="131"/>
      <c r="E936" s="91"/>
      <c r="F936" s="76">
        <v>1385.107492401876</v>
      </c>
      <c r="G936" s="76">
        <v>89.065279200101372</v>
      </c>
      <c r="H936" s="77">
        <v>7.3780625983185963</v>
      </c>
      <c r="I936" s="76">
        <v>-32.830780751586239</v>
      </c>
      <c r="J936" s="77">
        <v>26.110849231644899</v>
      </c>
      <c r="K936" s="134">
        <v>5</v>
      </c>
      <c r="L936" s="134">
        <v>0.2296602154552479</v>
      </c>
      <c r="M936" s="134">
        <v>0.72411865933039665</v>
      </c>
      <c r="N936" s="134">
        <v>-0.52838533342452731</v>
      </c>
    </row>
    <row r="937" spans="1:14" s="78" customFormat="1" x14ac:dyDescent="0.25">
      <c r="A937" s="76">
        <v>934</v>
      </c>
      <c r="B937" s="76">
        <v>59.248056030273439</v>
      </c>
      <c r="C937" s="76">
        <v>59.248056030273439</v>
      </c>
      <c r="D937" s="131"/>
      <c r="E937" s="91"/>
      <c r="F937" s="76">
        <v>1365.9861153825859</v>
      </c>
      <c r="G937" s="76">
        <v>89.047052670408959</v>
      </c>
      <c r="H937" s="77">
        <v>11.710781489978368</v>
      </c>
      <c r="I937" s="76">
        <v>-5.9532713024781021</v>
      </c>
      <c r="J937" s="77">
        <v>-0.76666021746323754</v>
      </c>
      <c r="K937" s="134">
        <v>5</v>
      </c>
      <c r="L937" s="134">
        <v>0.36452667137178768</v>
      </c>
      <c r="M937" s="134">
        <v>1.149352594835247</v>
      </c>
      <c r="N937" s="134">
        <v>2.305307393990474</v>
      </c>
    </row>
    <row r="938" spans="1:14" s="78" customFormat="1" x14ac:dyDescent="0.25">
      <c r="A938" s="76">
        <v>935</v>
      </c>
      <c r="B938" s="76">
        <v>58.963488769531253</v>
      </c>
      <c r="C938" s="76">
        <v>58.963488769531253</v>
      </c>
      <c r="D938" s="131"/>
      <c r="E938" s="91"/>
      <c r="F938" s="76">
        <v>1359.425310638753</v>
      </c>
      <c r="G938" s="76">
        <v>89.026289095337958</v>
      </c>
      <c r="H938" s="77">
        <v>9.8580424197783891</v>
      </c>
      <c r="I938" s="76">
        <v>-7.0034970706577484</v>
      </c>
      <c r="J938" s="77">
        <v>0.28356555071640788</v>
      </c>
      <c r="K938" s="134">
        <v>5</v>
      </c>
      <c r="L938" s="134">
        <v>0.30685564345973781</v>
      </c>
      <c r="M938" s="134">
        <v>0.96751584382855316</v>
      </c>
      <c r="N938" s="134">
        <v>1.156700476445663</v>
      </c>
    </row>
    <row r="939" spans="1:14" s="78" customFormat="1" x14ac:dyDescent="0.25">
      <c r="A939" s="76">
        <v>936</v>
      </c>
      <c r="B939" s="76">
        <v>57.947687530517577</v>
      </c>
      <c r="C939" s="76">
        <v>57.947687530517577</v>
      </c>
      <c r="D939" s="131"/>
      <c r="E939" s="91"/>
      <c r="F939" s="76">
        <v>1336.0056327378929</v>
      </c>
      <c r="G939" s="76">
        <v>89.094382987667117</v>
      </c>
      <c r="H939" s="77">
        <v>4.9162675333580363</v>
      </c>
      <c r="I939" s="76">
        <v>-49.495467166295818</v>
      </c>
      <c r="J939" s="77">
        <v>42.775535646354477</v>
      </c>
      <c r="K939" s="134">
        <v>5</v>
      </c>
      <c r="L939" s="134">
        <v>0.1530308324036114</v>
      </c>
      <c r="M939" s="134">
        <v>0.48250621456858672</v>
      </c>
      <c r="N939" s="134">
        <v>-1.9023415230108709</v>
      </c>
    </row>
    <row r="940" spans="1:14" s="78" customFormat="1" x14ac:dyDescent="0.25">
      <c r="A940" s="76">
        <v>937</v>
      </c>
      <c r="B940" s="76">
        <v>57.051768875122072</v>
      </c>
      <c r="C940" s="76">
        <v>57.051768875122072</v>
      </c>
      <c r="D940" s="131"/>
      <c r="E940" s="91"/>
      <c r="F940" s="76">
        <v>1315.3498926886809</v>
      </c>
      <c r="G940" s="76">
        <v>89.124966424787431</v>
      </c>
      <c r="H940" s="77">
        <v>7.7345478160721948</v>
      </c>
      <c r="I940" s="76">
        <v>-12.185373226178161</v>
      </c>
      <c r="J940" s="77">
        <v>5.465441706236823</v>
      </c>
      <c r="K940" s="134">
        <v>5</v>
      </c>
      <c r="L940" s="134">
        <v>0.2407566883876624</v>
      </c>
      <c r="M940" s="134">
        <v>0.75910583848629942</v>
      </c>
      <c r="N940" s="134">
        <v>-1.81973426881702E-2</v>
      </c>
    </row>
    <row r="941" spans="1:14" s="78" customFormat="1" x14ac:dyDescent="0.25">
      <c r="A941" s="76">
        <v>938</v>
      </c>
      <c r="B941" s="76">
        <v>56.315454483032227</v>
      </c>
      <c r="C941" s="76">
        <v>56.315454483032227</v>
      </c>
      <c r="D941" s="131"/>
      <c r="E941" s="91"/>
      <c r="F941" s="76">
        <v>1298.3738886888671</v>
      </c>
      <c r="G941" s="76">
        <v>89.14749237739872</v>
      </c>
      <c r="H941" s="77">
        <v>8.3698598797140278</v>
      </c>
      <c r="I941" s="76">
        <v>-26.42470613163578</v>
      </c>
      <c r="J941" s="77">
        <v>19.70477461169444</v>
      </c>
      <c r="K941" s="134">
        <v>5</v>
      </c>
      <c r="L941" s="134">
        <v>0.26053232778797769</v>
      </c>
      <c r="M941" s="134">
        <v>0.82145842951549386</v>
      </c>
      <c r="N941" s="134">
        <v>0.45185669001849232</v>
      </c>
    </row>
    <row r="942" spans="1:14" s="78" customFormat="1" x14ac:dyDescent="0.25">
      <c r="A942" s="76">
        <v>939</v>
      </c>
      <c r="B942" s="76">
        <v>55.608777618408197</v>
      </c>
      <c r="C942" s="76">
        <v>55.608777618408197</v>
      </c>
      <c r="D942" s="131"/>
      <c r="E942" s="91"/>
      <c r="F942" s="76">
        <v>1282.081188981635</v>
      </c>
      <c r="G942" s="76">
        <v>89.170018330010009</v>
      </c>
      <c r="H942" s="77">
        <v>9.0568122846012376</v>
      </c>
      <c r="I942" s="76">
        <v>-7.2501135593649924</v>
      </c>
      <c r="J942" s="77">
        <v>0.53018203942365272</v>
      </c>
      <c r="K942" s="134">
        <v>5</v>
      </c>
      <c r="L942" s="134">
        <v>0.28191539891424472</v>
      </c>
      <c r="M942" s="134">
        <v>0.88887925277661362</v>
      </c>
      <c r="N942" s="134">
        <v>0.9492766186759839</v>
      </c>
    </row>
    <row r="943" spans="1:14" s="78" customFormat="1" x14ac:dyDescent="0.25">
      <c r="A943" s="76">
        <v>940</v>
      </c>
      <c r="B943" s="76">
        <v>55.118815231323239</v>
      </c>
      <c r="C943" s="76">
        <v>55.118815231323239</v>
      </c>
      <c r="D943" s="131"/>
      <c r="E943" s="91"/>
      <c r="F943" s="76">
        <v>1270.784922696108</v>
      </c>
      <c r="G943" s="76">
        <v>89.192544282621299</v>
      </c>
      <c r="H943" s="77">
        <v>11.300828181711593</v>
      </c>
      <c r="I943" s="76">
        <v>-6.4488526148415382</v>
      </c>
      <c r="J943" s="77">
        <v>-0.27107890509980148</v>
      </c>
      <c r="K943" s="134">
        <v>5</v>
      </c>
      <c r="L943" s="134">
        <v>0.35176587355413358</v>
      </c>
      <c r="M943" s="134">
        <v>1.1091177993161829</v>
      </c>
      <c r="N943" s="134">
        <v>2.4030512127541899</v>
      </c>
    </row>
    <row r="944" spans="1:14" s="78" customFormat="1" x14ac:dyDescent="0.25">
      <c r="A944" s="76">
        <v>941</v>
      </c>
      <c r="B944" s="76">
        <v>54.769581604003903</v>
      </c>
      <c r="C944" s="76">
        <v>54.769581604003903</v>
      </c>
      <c r="D944" s="131"/>
      <c r="E944" s="91"/>
      <c r="F944" s="76">
        <v>1262.7332106585161</v>
      </c>
      <c r="G944" s="76">
        <v>89.215070235232588</v>
      </c>
      <c r="H944" s="77">
        <v>11.693098092358261</v>
      </c>
      <c r="I944" s="76">
        <v>-6.2890628803702349</v>
      </c>
      <c r="J944" s="77">
        <v>-0.43086863957110477</v>
      </c>
      <c r="K944" s="134">
        <v>5</v>
      </c>
      <c r="L944" s="134">
        <v>0.36397623243835542</v>
      </c>
      <c r="M944" s="134">
        <v>1.1476170608781351</v>
      </c>
      <c r="N944" s="134">
        <v>2.6778555078533302</v>
      </c>
    </row>
    <row r="945" spans="1:14" s="78" customFormat="1" x14ac:dyDescent="0.25">
      <c r="A945" s="76">
        <v>942</v>
      </c>
      <c r="B945" s="76">
        <v>54.40321235656738</v>
      </c>
      <c r="C945" s="76">
        <v>54.40321235656738</v>
      </c>
      <c r="D945" s="131"/>
      <c r="E945" s="91"/>
      <c r="F945" s="76">
        <v>1254.2864304832181</v>
      </c>
      <c r="G945" s="76">
        <v>89.237596187843877</v>
      </c>
      <c r="H945" s="77">
        <v>11.416461517189283</v>
      </c>
      <c r="I945" s="76">
        <v>-6.2890628803702349</v>
      </c>
      <c r="J945" s="77">
        <v>-0.43086863957110477</v>
      </c>
      <c r="K945" s="134">
        <v>5</v>
      </c>
      <c r="L945" s="134">
        <v>0.35536524349518928</v>
      </c>
      <c r="M945" s="134">
        <v>1.120466612740332</v>
      </c>
      <c r="N945" s="134">
        <v>2.5353039999837552</v>
      </c>
    </row>
    <row r="946" spans="1:14" s="78" customFormat="1" x14ac:dyDescent="0.25">
      <c r="A946" s="76">
        <v>943</v>
      </c>
      <c r="B946" s="76">
        <v>54.087275695800777</v>
      </c>
      <c r="C946" s="76">
        <v>54.087275695800777</v>
      </c>
      <c r="D946" s="131"/>
      <c r="E946" s="91"/>
      <c r="F946" s="76">
        <v>1247.0023924765189</v>
      </c>
      <c r="G946" s="76">
        <v>89.260122140455167</v>
      </c>
      <c r="H946" s="77">
        <v>12.657083083710113</v>
      </c>
      <c r="I946" s="76">
        <v>-4.3626842349146191</v>
      </c>
      <c r="J946" s="77">
        <v>-2.357247285026721</v>
      </c>
      <c r="K946" s="134">
        <v>5</v>
      </c>
      <c r="L946" s="134">
        <v>0.39398261932641798</v>
      </c>
      <c r="M946" s="134">
        <v>1.2422271987361959</v>
      </c>
      <c r="N946" s="134">
        <v>3.335337823717373</v>
      </c>
    </row>
    <row r="947" spans="1:14" s="78" customFormat="1" x14ac:dyDescent="0.25">
      <c r="A947" s="76">
        <v>944</v>
      </c>
      <c r="B947" s="76">
        <v>53.924180603027352</v>
      </c>
      <c r="C947" s="76">
        <v>53.924180603027352</v>
      </c>
      <c r="D947" s="131"/>
      <c r="E947" s="91"/>
      <c r="F947" s="76">
        <v>1243.242174046708</v>
      </c>
      <c r="G947" s="76">
        <v>89.2883284182534</v>
      </c>
      <c r="H947" s="77">
        <v>15.231385554008167</v>
      </c>
      <c r="I947" s="76">
        <v>-3.6076271883684621</v>
      </c>
      <c r="J947" s="77">
        <v>-3.112304331572878</v>
      </c>
      <c r="K947" s="134">
        <v>5</v>
      </c>
      <c r="L947" s="134">
        <v>0.47411407011003709</v>
      </c>
      <c r="M947" s="134">
        <v>1.494881663056947</v>
      </c>
      <c r="N947" s="134">
        <v>4.9448380569287123</v>
      </c>
    </row>
    <row r="948" spans="1:14" s="78" customFormat="1" x14ac:dyDescent="0.25">
      <c r="A948" s="76">
        <v>945</v>
      </c>
      <c r="B948" s="76">
        <v>53.940390014648443</v>
      </c>
      <c r="C948" s="76">
        <v>53.940390014648443</v>
      </c>
      <c r="D948" s="131"/>
      <c r="E948" s="91"/>
      <c r="F948" s="76">
        <v>1243.615888100745</v>
      </c>
      <c r="G948" s="76">
        <v>89.306792562845317</v>
      </c>
      <c r="H948" s="77">
        <v>16.57957530908288</v>
      </c>
      <c r="I948" s="76">
        <v>-4.1262529752697628</v>
      </c>
      <c r="J948" s="77">
        <v>-2.5936785446715769</v>
      </c>
      <c r="K948" s="134">
        <v>5</v>
      </c>
      <c r="L948" s="134">
        <v>0.51607976848938919</v>
      </c>
      <c r="M948" s="134">
        <v>1.627199510047044</v>
      </c>
      <c r="N948" s="134">
        <v>5.7750320100821311</v>
      </c>
    </row>
    <row r="949" spans="1:14" s="78" customFormat="1" x14ac:dyDescent="0.25">
      <c r="A949" s="76">
        <v>946</v>
      </c>
      <c r="B949" s="76">
        <v>53.985516738891597</v>
      </c>
      <c r="C949" s="76">
        <v>53.985516738891597</v>
      </c>
      <c r="D949" s="131"/>
      <c r="E949" s="91"/>
      <c r="F949" s="76">
        <v>1244.65630162448</v>
      </c>
      <c r="G949" s="76">
        <v>89.347572839610081</v>
      </c>
      <c r="H949" s="77">
        <v>17.060427892727677</v>
      </c>
      <c r="I949" s="76">
        <v>-4.1262529752697628</v>
      </c>
      <c r="J949" s="77">
        <v>-2.5936785446715769</v>
      </c>
      <c r="K949" s="134">
        <v>5</v>
      </c>
      <c r="L949" s="134">
        <v>0.53104747938780894</v>
      </c>
      <c r="M949" s="134">
        <v>1.674392702509762</v>
      </c>
      <c r="N949" s="134">
        <v>6.0675198681880573</v>
      </c>
    </row>
    <row r="950" spans="1:14" s="78" customFormat="1" x14ac:dyDescent="0.25">
      <c r="A950" s="76">
        <v>947</v>
      </c>
      <c r="B950" s="76">
        <v>54.136102676391602</v>
      </c>
      <c r="C950" s="76">
        <v>54.136102676391602</v>
      </c>
      <c r="D950" s="131"/>
      <c r="E950" s="91"/>
      <c r="F950" s="76">
        <v>1248.128116795795</v>
      </c>
      <c r="G950" s="76">
        <v>89.39013362009679</v>
      </c>
      <c r="H950" s="77">
        <v>19.806295562732334</v>
      </c>
      <c r="I950" s="76">
        <v>-15.25364423689536</v>
      </c>
      <c r="J950" s="77">
        <v>8.5337127169540246</v>
      </c>
      <c r="K950" s="134">
        <v>5</v>
      </c>
      <c r="L950" s="134">
        <v>0.6165193159711122</v>
      </c>
      <c r="M950" s="134">
        <v>1.9438854032569171</v>
      </c>
      <c r="N950" s="134">
        <v>7.7387620423105572</v>
      </c>
    </row>
    <row r="951" spans="1:14" s="78" customFormat="1" x14ac:dyDescent="0.25">
      <c r="A951" s="76">
        <v>948</v>
      </c>
      <c r="B951" s="76">
        <v>54.55064582824707</v>
      </c>
      <c r="C951" s="76">
        <v>54.55064582824707</v>
      </c>
      <c r="D951" s="131"/>
      <c r="E951" s="91"/>
      <c r="F951" s="76">
        <v>1257.6855643747031</v>
      </c>
      <c r="G951" s="76">
        <v>89.435660053959879</v>
      </c>
      <c r="H951" s="77">
        <v>25.193555641924547</v>
      </c>
      <c r="I951" s="76">
        <v>-4.6889070326874478</v>
      </c>
      <c r="J951" s="77">
        <v>-2.0310244872538918</v>
      </c>
      <c r="K951" s="134">
        <v>5</v>
      </c>
      <c r="L951" s="134">
        <v>0.78421094151827098</v>
      </c>
      <c r="M951" s="134">
        <v>2.4726170986071079</v>
      </c>
      <c r="N951" s="134">
        <v>10.97715725298578</v>
      </c>
    </row>
    <row r="952" spans="1:14" s="78" customFormat="1" x14ac:dyDescent="0.25">
      <c r="A952" s="76">
        <v>949</v>
      </c>
      <c r="B952" s="76">
        <v>55.364738845825187</v>
      </c>
      <c r="C952" s="76">
        <v>55.364738845825187</v>
      </c>
      <c r="D952" s="131"/>
      <c r="E952" s="91"/>
      <c r="F952" s="76">
        <v>1276.4547837069531</v>
      </c>
      <c r="G952" s="76">
        <v>89.470632572110546</v>
      </c>
      <c r="H952" s="77">
        <v>28.844688892630359</v>
      </c>
      <c r="I952" s="76">
        <v>-4.6889070326874478</v>
      </c>
      <c r="J952" s="77">
        <v>-2.0310244872538918</v>
      </c>
      <c r="K952" s="134">
        <v>5</v>
      </c>
      <c r="L952" s="134">
        <v>0.89786137994149728</v>
      </c>
      <c r="M952" s="134">
        <v>2.8309569309555411</v>
      </c>
      <c r="N952" s="134">
        <v>13.12123330864171</v>
      </c>
    </row>
    <row r="953" spans="1:14" s="78" customFormat="1" x14ac:dyDescent="0.25">
      <c r="A953" s="76">
        <v>950</v>
      </c>
      <c r="B953" s="76">
        <v>56.111335754394531</v>
      </c>
      <c r="C953" s="76">
        <v>56.111335754394531</v>
      </c>
      <c r="D953" s="131"/>
      <c r="E953" s="91"/>
      <c r="F953" s="76">
        <v>1293.6678549741721</v>
      </c>
      <c r="G953" s="76">
        <v>89.518210425539294</v>
      </c>
      <c r="H953" s="77">
        <v>25.048018879171458</v>
      </c>
      <c r="I953" s="76">
        <v>-4.6889070326874478</v>
      </c>
      <c r="J953" s="77">
        <v>-2.0310244872538918</v>
      </c>
      <c r="K953" s="134">
        <v>5</v>
      </c>
      <c r="L953" s="134">
        <v>0.77968075437969198</v>
      </c>
      <c r="M953" s="134">
        <v>2.4583334185591692</v>
      </c>
      <c r="N953" s="134">
        <v>10.79700775681073</v>
      </c>
    </row>
    <row r="954" spans="1:14" s="78" customFormat="1" x14ac:dyDescent="0.25">
      <c r="A954" s="76">
        <v>951</v>
      </c>
      <c r="B954" s="76">
        <v>56.356718444824217</v>
      </c>
      <c r="C954" s="76">
        <v>56.356718444824217</v>
      </c>
      <c r="D954" s="131"/>
      <c r="E954" s="91"/>
      <c r="F954" s="76">
        <v>1299.325244777998</v>
      </c>
      <c r="G954" s="76">
        <v>89.553182943689961</v>
      </c>
      <c r="H954" s="77">
        <v>14.599506858560069</v>
      </c>
      <c r="I954" s="76">
        <v>-2.9842202667658762</v>
      </c>
      <c r="J954" s="77">
        <v>-3.735711253175463</v>
      </c>
      <c r="K954" s="134">
        <v>5</v>
      </c>
      <c r="L954" s="134">
        <v>0.45444530267896888</v>
      </c>
      <c r="M954" s="134">
        <v>1.4328660393467889</v>
      </c>
      <c r="N954" s="134">
        <v>4.3627279277727151</v>
      </c>
    </row>
    <row r="955" spans="1:14" s="78" customFormat="1" x14ac:dyDescent="0.25">
      <c r="A955" s="76">
        <v>952</v>
      </c>
      <c r="B955" s="76">
        <v>55.672520828247073</v>
      </c>
      <c r="C955" s="76">
        <v>55.672520828247073</v>
      </c>
      <c r="D955" s="131"/>
      <c r="E955" s="91"/>
      <c r="F955" s="76">
        <v>1283.550812551146</v>
      </c>
      <c r="G955" s="76">
        <v>89.573002474555182</v>
      </c>
      <c r="H955" s="77">
        <v>3.2742362761806838</v>
      </c>
      <c r="I955" s="76">
        <v>-52.619176581287249</v>
      </c>
      <c r="J955" s="77">
        <v>45.899245061345908</v>
      </c>
      <c r="K955" s="134">
        <v>5</v>
      </c>
      <c r="L955" s="134">
        <v>0.10191859971619251</v>
      </c>
      <c r="M955" s="134">
        <v>0.32134934490515482</v>
      </c>
      <c r="N955" s="134">
        <v>-2.7359934864266342</v>
      </c>
    </row>
    <row r="956" spans="1:14" s="78" customFormat="1" x14ac:dyDescent="0.25">
      <c r="A956" s="76">
        <v>953</v>
      </c>
      <c r="B956" s="76">
        <v>53.679944610595697</v>
      </c>
      <c r="C956" s="76">
        <v>53.679944610595697</v>
      </c>
      <c r="D956" s="131"/>
      <c r="E956" s="91"/>
      <c r="F956" s="76">
        <v>1237.611221794572</v>
      </c>
      <c r="G956" s="76">
        <v>89.556467685117298</v>
      </c>
      <c r="H956" s="77">
        <v>0</v>
      </c>
      <c r="I956" s="76">
        <v>-36.306075693096957</v>
      </c>
      <c r="J956" s="77">
        <v>29.586144173155621</v>
      </c>
      <c r="K956" s="134">
        <v>5</v>
      </c>
      <c r="L956" s="134">
        <v>0</v>
      </c>
      <c r="M956" s="134">
        <v>0</v>
      </c>
      <c r="N956" s="134">
        <v>-4.5929579554915323</v>
      </c>
    </row>
    <row r="957" spans="1:14" s="78" customFormat="1" x14ac:dyDescent="0.25">
      <c r="A957" s="76">
        <v>954</v>
      </c>
      <c r="B957" s="76">
        <v>49.771207046508792</v>
      </c>
      <c r="C957" s="76">
        <v>49.771207046508792</v>
      </c>
      <c r="D957" s="131"/>
      <c r="E957" s="91"/>
      <c r="F957" s="76">
        <v>1414.428544889988</v>
      </c>
      <c r="G957" s="76">
        <v>89.548800790893608</v>
      </c>
      <c r="H957" s="77">
        <v>0</v>
      </c>
      <c r="I957" s="76">
        <v>-30.450271724050939</v>
      </c>
      <c r="J957" s="77">
        <v>23.730340204109591</v>
      </c>
      <c r="K957" s="134">
        <v>4</v>
      </c>
      <c r="L957" s="134">
        <v>0</v>
      </c>
      <c r="M957" s="134">
        <v>0</v>
      </c>
      <c r="N957" s="134">
        <v>-5.3465261628340981</v>
      </c>
    </row>
    <row r="958" spans="1:14" s="78" customFormat="1" x14ac:dyDescent="0.25">
      <c r="A958" s="76">
        <v>955</v>
      </c>
      <c r="B958" s="76">
        <v>45.530467987060547</v>
      </c>
      <c r="C958" s="76">
        <v>45.530467987060547</v>
      </c>
      <c r="D958" s="131"/>
      <c r="E958" s="91"/>
      <c r="F958" s="76">
        <v>1293.912633521624</v>
      </c>
      <c r="G958" s="76">
        <v>89.375617640911841</v>
      </c>
      <c r="H958" s="77">
        <v>0</v>
      </c>
      <c r="I958" s="76">
        <v>-14.85258573764753</v>
      </c>
      <c r="J958" s="77">
        <v>8.1326542177061931</v>
      </c>
      <c r="K958" s="134">
        <v>4</v>
      </c>
      <c r="L958" s="134">
        <v>0</v>
      </c>
      <c r="M958" s="134">
        <v>0</v>
      </c>
      <c r="N958" s="134">
        <v>-4.8289752183949526</v>
      </c>
    </row>
    <row r="959" spans="1:14" s="78" customFormat="1" x14ac:dyDescent="0.25">
      <c r="A959" s="76">
        <v>956</v>
      </c>
      <c r="B959" s="76">
        <v>40.539379501342772</v>
      </c>
      <c r="C959" s="76">
        <v>40.539379501342772</v>
      </c>
      <c r="D959" s="131"/>
      <c r="E959" s="91"/>
      <c r="F959" s="76">
        <v>1152.072834103576</v>
      </c>
      <c r="G959" s="76">
        <v>89.326915119870634</v>
      </c>
      <c r="H959" s="77">
        <v>0</v>
      </c>
      <c r="I959" s="76">
        <v>-27.172684122069661</v>
      </c>
      <c r="J959" s="77">
        <v>20.452752602128321</v>
      </c>
      <c r="K959" s="134">
        <v>4</v>
      </c>
      <c r="L959" s="134">
        <v>0</v>
      </c>
      <c r="M959" s="134">
        <v>0</v>
      </c>
      <c r="N959" s="134">
        <v>-4.2409395943685766</v>
      </c>
    </row>
    <row r="960" spans="1:14" s="78" customFormat="1" x14ac:dyDescent="0.25">
      <c r="A960" s="76">
        <v>957</v>
      </c>
      <c r="B960" s="76">
        <v>35.253213500976557</v>
      </c>
      <c r="C960" s="76">
        <v>35.253213500976557</v>
      </c>
      <c r="D960" s="131"/>
      <c r="E960" s="91"/>
      <c r="F960" s="76">
        <v>1359.238223147212</v>
      </c>
      <c r="G960" s="76">
        <v>89.204450183515434</v>
      </c>
      <c r="H960" s="77">
        <v>0</v>
      </c>
      <c r="I960" s="76">
        <v>-31.378650479275031</v>
      </c>
      <c r="J960" s="77">
        <v>24.65871895933369</v>
      </c>
      <c r="K960" s="134">
        <v>3</v>
      </c>
      <c r="L960" s="134">
        <v>0</v>
      </c>
      <c r="M960" s="134">
        <v>0</v>
      </c>
      <c r="N960" s="134">
        <v>-5.1073604939826547</v>
      </c>
    </row>
    <row r="961" spans="1:14" s="78" customFormat="1" x14ac:dyDescent="0.25">
      <c r="A961" s="76">
        <v>958</v>
      </c>
      <c r="B961" s="76">
        <v>30.12454357147217</v>
      </c>
      <c r="C961" s="76">
        <v>30.12454357147217</v>
      </c>
      <c r="D961" s="131"/>
      <c r="E961" s="91"/>
      <c r="F961" s="76">
        <v>1161.494996082394</v>
      </c>
      <c r="G961" s="76">
        <v>89.041048137613799</v>
      </c>
      <c r="H961" s="77">
        <v>0</v>
      </c>
      <c r="I961" s="76">
        <v>-34.892898274608143</v>
      </c>
      <c r="J961" s="77">
        <v>28.172966754666799</v>
      </c>
      <c r="K961" s="134">
        <v>3</v>
      </c>
      <c r="L961" s="134">
        <v>0</v>
      </c>
      <c r="M961" s="134">
        <v>0</v>
      </c>
      <c r="N961" s="134">
        <v>-4.2793409656561616</v>
      </c>
    </row>
    <row r="962" spans="1:14" s="78" customFormat="1" x14ac:dyDescent="0.25">
      <c r="A962" s="76">
        <v>959</v>
      </c>
      <c r="B962" s="76">
        <v>26.116093444824219</v>
      </c>
      <c r="C962" s="76">
        <v>26.116093444824219</v>
      </c>
      <c r="D962" s="131"/>
      <c r="E962" s="91"/>
      <c r="F962" s="76">
        <v>1609.059763393918</v>
      </c>
      <c r="G962" s="76">
        <v>89.031028825254253</v>
      </c>
      <c r="H962" s="77">
        <v>0</v>
      </c>
      <c r="I962" s="76">
        <v>-17.723195503257259</v>
      </c>
      <c r="J962" s="77">
        <v>11.00326398331592</v>
      </c>
      <c r="K962" s="134">
        <v>2</v>
      </c>
      <c r="L962" s="134">
        <v>0</v>
      </c>
      <c r="M962" s="134">
        <v>0</v>
      </c>
      <c r="N962" s="134">
        <v>-6.2212401822375387</v>
      </c>
    </row>
    <row r="963" spans="1:14" s="78" customFormat="1" x14ac:dyDescent="0.25">
      <c r="A963" s="76">
        <v>960</v>
      </c>
      <c r="B963" s="76">
        <v>25.421780586242679</v>
      </c>
      <c r="C963" s="76">
        <v>25.421780586242679</v>
      </c>
      <c r="D963" s="131"/>
      <c r="E963" s="91"/>
      <c r="F963" s="76">
        <v>1566.2818921050559</v>
      </c>
      <c r="G963" s="76">
        <v>89.052797336108</v>
      </c>
      <c r="H963" s="77">
        <v>20.130833001129481</v>
      </c>
      <c r="I963" s="76">
        <v>-1.105215842086354</v>
      </c>
      <c r="J963" s="77">
        <v>-5.6147156778549858</v>
      </c>
      <c r="K963" s="134">
        <v>2</v>
      </c>
      <c r="L963" s="134">
        <v>0.62662133625521343</v>
      </c>
      <c r="M963" s="134">
        <v>1.975737073212688</v>
      </c>
      <c r="N963" s="134">
        <v>6.8644900060870473</v>
      </c>
    </row>
    <row r="964" spans="1:14" s="78" customFormat="1" x14ac:dyDescent="0.25">
      <c r="A964" s="76">
        <v>961</v>
      </c>
      <c r="B964" s="76">
        <v>28.429443931579591</v>
      </c>
      <c r="C964" s="76">
        <v>28.429443931579591</v>
      </c>
      <c r="D964" s="131"/>
      <c r="E964" s="91"/>
      <c r="F964" s="76">
        <v>1751.5894719328301</v>
      </c>
      <c r="G964" s="76">
        <v>88.941686967594066</v>
      </c>
      <c r="H964" s="77">
        <v>49.571545138299356</v>
      </c>
      <c r="I964" s="76">
        <v>-2.370634605014577</v>
      </c>
      <c r="J964" s="77">
        <v>-4.3492969149267626</v>
      </c>
      <c r="K964" s="134">
        <v>2</v>
      </c>
      <c r="L964" s="134">
        <v>1.5430353951599489</v>
      </c>
      <c r="M964" s="134">
        <v>4.8651906009393207</v>
      </c>
      <c r="N964" s="134">
        <v>24.44953159845862</v>
      </c>
    </row>
    <row r="965" spans="1:14" s="78" customFormat="1" x14ac:dyDescent="0.25">
      <c r="A965" s="76">
        <v>962</v>
      </c>
      <c r="B965" s="76">
        <v>33.969284248352047</v>
      </c>
      <c r="C965" s="76">
        <v>33.969284248352047</v>
      </c>
      <c r="D965" s="131"/>
      <c r="E965" s="91"/>
      <c r="F965" s="76">
        <v>2092.9090558965868</v>
      </c>
      <c r="G965" s="76">
        <v>88.890013334536732</v>
      </c>
      <c r="H965" s="77">
        <v>59.046483076218117</v>
      </c>
      <c r="I965" s="76">
        <v>-5.0615835854491564</v>
      </c>
      <c r="J965" s="77">
        <v>-1.658347934492183</v>
      </c>
      <c r="K965" s="134">
        <v>2</v>
      </c>
      <c r="L965" s="134">
        <v>1.837965976088257</v>
      </c>
      <c r="M965" s="134">
        <v>5.7951067226062758</v>
      </c>
      <c r="N965" s="134">
        <v>29.034132469071519</v>
      </c>
    </row>
    <row r="966" spans="1:14" s="78" customFormat="1" x14ac:dyDescent="0.25">
      <c r="A966" s="76">
        <v>963</v>
      </c>
      <c r="B966" s="76">
        <v>38.492555618286133</v>
      </c>
      <c r="C966" s="76">
        <v>38.492555618286133</v>
      </c>
      <c r="D966" s="131"/>
      <c r="E966" s="91"/>
      <c r="F966" s="76">
        <v>2371.5959879850088</v>
      </c>
      <c r="G966" s="76">
        <v>88.819619944270713</v>
      </c>
      <c r="H966" s="77">
        <v>79.874126491013271</v>
      </c>
      <c r="I966" s="76">
        <v>-17.583377678861741</v>
      </c>
      <c r="J966" s="77">
        <v>10.8634461589204</v>
      </c>
      <c r="K966" s="134">
        <v>2</v>
      </c>
      <c r="L966" s="134">
        <v>2.486277238066029</v>
      </c>
      <c r="M966" s="134">
        <v>7.8392321316221896</v>
      </c>
      <c r="N966" s="134">
        <v>40.347732329133663</v>
      </c>
    </row>
    <row r="967" spans="1:14" s="78" customFormat="1" x14ac:dyDescent="0.25">
      <c r="A967" s="76">
        <v>964</v>
      </c>
      <c r="B967" s="76">
        <v>45.152205276489248</v>
      </c>
      <c r="C967" s="76">
        <v>45.152205276489248</v>
      </c>
      <c r="D967" s="131"/>
      <c r="E967" s="91"/>
      <c r="F967" s="76">
        <v>1740.9080528075349</v>
      </c>
      <c r="G967" s="76">
        <v>88.767625366110721</v>
      </c>
      <c r="H967" s="77">
        <v>68.217071849401847</v>
      </c>
      <c r="I967" s="76">
        <v>-25.035573965541239</v>
      </c>
      <c r="J967" s="77">
        <v>18.315642445599899</v>
      </c>
      <c r="K967" s="134">
        <v>3</v>
      </c>
      <c r="L967" s="134">
        <v>2.1234229460495611</v>
      </c>
      <c r="M967" s="134">
        <v>6.6951525488942671</v>
      </c>
      <c r="N967" s="134">
        <v>35.526051959447301</v>
      </c>
    </row>
    <row r="968" spans="1:14" s="78" customFormat="1" x14ac:dyDescent="0.25">
      <c r="A968" s="76">
        <v>965</v>
      </c>
      <c r="B968" s="76">
        <v>47.477563476562501</v>
      </c>
      <c r="C968" s="76">
        <v>47.477563476562501</v>
      </c>
      <c r="D968" s="131"/>
      <c r="E968" s="91"/>
      <c r="F968" s="76">
        <v>1349.2463817549069</v>
      </c>
      <c r="G968" s="76">
        <v>88.858163896939104</v>
      </c>
      <c r="H968" s="77">
        <v>40.386978549797483</v>
      </c>
      <c r="I968" s="76">
        <v>-1.099979271193122</v>
      </c>
      <c r="J968" s="77">
        <v>-5.6199522487482172</v>
      </c>
      <c r="K968" s="134">
        <v>4</v>
      </c>
      <c r="L968" s="134">
        <v>1.25714333156332</v>
      </c>
      <c r="M968" s="134">
        <v>3.963772924419148</v>
      </c>
      <c r="N968" s="134">
        <v>19.808563852455929</v>
      </c>
    </row>
    <row r="969" spans="1:14" s="78" customFormat="1" x14ac:dyDescent="0.25">
      <c r="A969" s="76">
        <v>966</v>
      </c>
      <c r="B969" s="76">
        <v>50.443849182128908</v>
      </c>
      <c r="C969" s="76">
        <v>50.443849182128908</v>
      </c>
      <c r="D969" s="131"/>
      <c r="E969" s="91"/>
      <c r="F969" s="76">
        <v>1433.5440997172559</v>
      </c>
      <c r="G969" s="76">
        <v>88.950814630324601</v>
      </c>
      <c r="H969" s="77">
        <v>52.058644531138484</v>
      </c>
      <c r="I969" s="76">
        <v>-3.2727264040048349</v>
      </c>
      <c r="J969" s="77">
        <v>-3.4472051159365038</v>
      </c>
      <c r="K969" s="134">
        <v>4</v>
      </c>
      <c r="L969" s="134">
        <v>1.6204524372094731</v>
      </c>
      <c r="M969" s="134">
        <v>5.1092865345214689</v>
      </c>
      <c r="N969" s="134">
        <v>26.486783893952069</v>
      </c>
    </row>
    <row r="970" spans="1:14" s="78" customFormat="1" x14ac:dyDescent="0.25">
      <c r="A970" s="76">
        <v>967</v>
      </c>
      <c r="B970" s="76">
        <v>52.278043746948242</v>
      </c>
      <c r="C970" s="76">
        <v>52.278043746948242</v>
      </c>
      <c r="D970" s="131"/>
      <c r="E970" s="91"/>
      <c r="F970" s="76">
        <v>1485.6693605520641</v>
      </c>
      <c r="G970" s="76">
        <v>89.003008290102912</v>
      </c>
      <c r="H970" s="77">
        <v>31.910355490945737</v>
      </c>
      <c r="I970" s="76">
        <v>-0.52411070309950059</v>
      </c>
      <c r="J970" s="77">
        <v>-6.1958208168418389</v>
      </c>
      <c r="K970" s="134">
        <v>4</v>
      </c>
      <c r="L970" s="134">
        <v>0.99328773911111401</v>
      </c>
      <c r="M970" s="134">
        <v>3.131836241417342</v>
      </c>
      <c r="N970" s="134">
        <v>14.450075038939509</v>
      </c>
    </row>
    <row r="971" spans="1:14" s="78" customFormat="1" x14ac:dyDescent="0.25">
      <c r="A971" s="76">
        <v>968</v>
      </c>
      <c r="B971" s="76">
        <v>52.867823410034177</v>
      </c>
      <c r="C971" s="76">
        <v>52.867823410034177</v>
      </c>
      <c r="D971" s="131"/>
      <c r="E971" s="91"/>
      <c r="F971" s="76">
        <v>1502.430079051112</v>
      </c>
      <c r="G971" s="76">
        <v>89.019102889201434</v>
      </c>
      <c r="H971" s="77">
        <v>16.375359283656966</v>
      </c>
      <c r="I971" s="76">
        <v>0</v>
      </c>
      <c r="J971" s="77">
        <v>-6.7199315199413396</v>
      </c>
      <c r="K971" s="134">
        <v>4</v>
      </c>
      <c r="L971" s="134">
        <v>0.50972304600652241</v>
      </c>
      <c r="M971" s="134">
        <v>1.6071567640585649</v>
      </c>
      <c r="N971" s="134">
        <v>4.7337262278887922</v>
      </c>
    </row>
    <row r="972" spans="1:14" s="78" customFormat="1" x14ac:dyDescent="0.25">
      <c r="A972" s="76">
        <v>969</v>
      </c>
      <c r="B972" s="76">
        <v>52.353198242187503</v>
      </c>
      <c r="C972" s="76">
        <v>52.353198242187503</v>
      </c>
      <c r="D972" s="131"/>
      <c r="E972" s="91"/>
      <c r="F972" s="76">
        <v>1487.805146876151</v>
      </c>
      <c r="G972" s="76">
        <v>89.047829683670599</v>
      </c>
      <c r="H972" s="77">
        <v>9.6890411050754022</v>
      </c>
      <c r="I972" s="76">
        <v>0</v>
      </c>
      <c r="J972" s="77">
        <v>-6.7199315199413396</v>
      </c>
      <c r="K972" s="134">
        <v>4</v>
      </c>
      <c r="L972" s="134">
        <v>0.30159506484174758</v>
      </c>
      <c r="M972" s="134">
        <v>0.95092923944603036</v>
      </c>
      <c r="N972" s="134">
        <v>0.5260326740197272</v>
      </c>
    </row>
    <row r="973" spans="1:14" s="78" customFormat="1" x14ac:dyDescent="0.25">
      <c r="A973" s="76">
        <v>970</v>
      </c>
      <c r="B973" s="76">
        <v>51.846055603027352</v>
      </c>
      <c r="C973" s="76">
        <v>51.846055603027352</v>
      </c>
      <c r="D973" s="131"/>
      <c r="E973" s="91"/>
      <c r="F973" s="76">
        <v>1473.392857769144</v>
      </c>
      <c r="G973" s="76">
        <v>88.978172189915156</v>
      </c>
      <c r="H973" s="77">
        <v>10.158990593937713</v>
      </c>
      <c r="I973" s="76">
        <v>-8.1028845713652584E-2</v>
      </c>
      <c r="J973" s="77">
        <v>-6.6389026742276869</v>
      </c>
      <c r="K973" s="134">
        <v>4</v>
      </c>
      <c r="L973" s="134">
        <v>0.31622339028992119</v>
      </c>
      <c r="M973" s="134">
        <v>0.99705234958412148</v>
      </c>
      <c r="N973" s="134">
        <v>0.88802096262338159</v>
      </c>
    </row>
    <row r="974" spans="1:14" s="78" customFormat="1" x14ac:dyDescent="0.25">
      <c r="A974" s="76">
        <v>971</v>
      </c>
      <c r="B974" s="76">
        <v>51.098731231689463</v>
      </c>
      <c r="C974" s="76">
        <v>51.098731231689463</v>
      </c>
      <c r="D974" s="131"/>
      <c r="E974" s="91"/>
      <c r="F974" s="76">
        <v>1452.154937577164</v>
      </c>
      <c r="G974" s="76">
        <v>88.997372163559874</v>
      </c>
      <c r="H974" s="77">
        <v>6.9357190143058096</v>
      </c>
      <c r="I974" s="76">
        <v>-43.254754534556447</v>
      </c>
      <c r="J974" s="77">
        <v>36.534823014615107</v>
      </c>
      <c r="K974" s="134">
        <v>4</v>
      </c>
      <c r="L974" s="134">
        <v>0.21589119120858799</v>
      </c>
      <c r="M974" s="134">
        <v>0.68070492588067788</v>
      </c>
      <c r="N974" s="134">
        <v>-1.0948249510790831</v>
      </c>
    </row>
    <row r="975" spans="1:14" s="78" customFormat="1" x14ac:dyDescent="0.25">
      <c r="A975" s="76">
        <v>972</v>
      </c>
      <c r="B975" s="76">
        <v>49.87953071594238</v>
      </c>
      <c r="C975" s="76">
        <v>49.87953071594238</v>
      </c>
      <c r="D975" s="131"/>
      <c r="E975" s="91"/>
      <c r="F975" s="76">
        <v>1417.50695305459</v>
      </c>
      <c r="G975" s="76">
        <v>89.048680722794529</v>
      </c>
      <c r="H975" s="77">
        <v>0</v>
      </c>
      <c r="I975" s="76">
        <v>-20.894680361292071</v>
      </c>
      <c r="J975" s="77">
        <v>14.174748841350731</v>
      </c>
      <c r="K975" s="134">
        <v>4</v>
      </c>
      <c r="L975" s="134">
        <v>0</v>
      </c>
      <c r="M975" s="134">
        <v>0</v>
      </c>
      <c r="N975" s="134">
        <v>-5.3599767256878916</v>
      </c>
    </row>
    <row r="976" spans="1:14" s="78" customFormat="1" x14ac:dyDescent="0.25">
      <c r="A976" s="76">
        <v>973</v>
      </c>
      <c r="B976" s="76">
        <v>47.541949462890628</v>
      </c>
      <c r="C976" s="76">
        <v>47.541949462890628</v>
      </c>
      <c r="D976" s="131"/>
      <c r="E976" s="91"/>
      <c r="F976" s="76">
        <v>1351.076142019075</v>
      </c>
      <c r="G976" s="76">
        <v>88.946375516865245</v>
      </c>
      <c r="H976" s="77">
        <v>0</v>
      </c>
      <c r="I976" s="76">
        <v>-17.904047149702269</v>
      </c>
      <c r="J976" s="77">
        <v>11.18411562976093</v>
      </c>
      <c r="K976" s="134">
        <v>4</v>
      </c>
      <c r="L976" s="134">
        <v>0</v>
      </c>
      <c r="M976" s="134">
        <v>0</v>
      </c>
      <c r="N976" s="134">
        <v>-5.0723034726740011</v>
      </c>
    </row>
    <row r="977" spans="1:14" s="78" customFormat="1" x14ac:dyDescent="0.25">
      <c r="A977" s="76">
        <v>974</v>
      </c>
      <c r="B977" s="76">
        <v>43.439809799194343</v>
      </c>
      <c r="C977" s="76">
        <v>43.439809799194343</v>
      </c>
      <c r="D977" s="131"/>
      <c r="E977" s="91"/>
      <c r="F977" s="76">
        <v>1234.4990328877741</v>
      </c>
      <c r="G977" s="76">
        <v>88.984276562359426</v>
      </c>
      <c r="H977" s="77">
        <v>0</v>
      </c>
      <c r="I977" s="76">
        <v>-8.6136076657307257</v>
      </c>
      <c r="J977" s="77">
        <v>1.893676145789386</v>
      </c>
      <c r="K977" s="134">
        <v>4</v>
      </c>
      <c r="L977" s="134">
        <v>0</v>
      </c>
      <c r="M977" s="134">
        <v>0</v>
      </c>
      <c r="N977" s="134">
        <v>-4.5800137953017472</v>
      </c>
    </row>
    <row r="978" spans="1:14" s="78" customFormat="1" x14ac:dyDescent="0.25">
      <c r="A978" s="76">
        <v>975</v>
      </c>
      <c r="B978" s="76">
        <v>38.777434539794918</v>
      </c>
      <c r="C978" s="76">
        <v>38.777434539794918</v>
      </c>
      <c r="D978" s="131"/>
      <c r="E978" s="91"/>
      <c r="F978" s="76">
        <v>1495.1196213819801</v>
      </c>
      <c r="G978" s="76">
        <v>89.016676896193772</v>
      </c>
      <c r="H978" s="77">
        <v>0</v>
      </c>
      <c r="I978" s="76">
        <v>-7.8159929038283291</v>
      </c>
      <c r="J978" s="77">
        <v>1.096061383886989</v>
      </c>
      <c r="K978" s="134">
        <v>3</v>
      </c>
      <c r="L978" s="134">
        <v>0</v>
      </c>
      <c r="M978" s="134">
        <v>0</v>
      </c>
      <c r="N978" s="134">
        <v>-5.7030699776905234</v>
      </c>
    </row>
    <row r="979" spans="1:14" s="78" customFormat="1" x14ac:dyDescent="0.25">
      <c r="A979" s="76">
        <v>976</v>
      </c>
      <c r="B979" s="76">
        <v>32.476216506958011</v>
      </c>
      <c r="C979" s="76">
        <v>32.476216506958011</v>
      </c>
      <c r="D979" s="131"/>
      <c r="E979" s="91"/>
      <c r="F979" s="76">
        <v>1252.1671199772729</v>
      </c>
      <c r="G979" s="76">
        <v>88.920901192712492</v>
      </c>
      <c r="H979" s="77">
        <v>0</v>
      </c>
      <c r="I979" s="76">
        <v>-7.5808743580492113</v>
      </c>
      <c r="J979" s="77">
        <v>0.86094283810787164</v>
      </c>
      <c r="K979" s="134">
        <v>3</v>
      </c>
      <c r="L979" s="134">
        <v>0</v>
      </c>
      <c r="M979" s="134">
        <v>0</v>
      </c>
      <c r="N979" s="134">
        <v>-4.6536391980184142</v>
      </c>
    </row>
    <row r="980" spans="1:14" s="78" customFormat="1" x14ac:dyDescent="0.25">
      <c r="A980" s="76">
        <v>977</v>
      </c>
      <c r="B980" s="76">
        <v>27.36760845184326</v>
      </c>
      <c r="C980" s="76">
        <v>27.36760845184326</v>
      </c>
      <c r="D980" s="131"/>
      <c r="E980" s="91"/>
      <c r="F980" s="76">
        <v>1686.1678670746039</v>
      </c>
      <c r="G980" s="76">
        <v>88.866367220083504</v>
      </c>
      <c r="H980" s="77">
        <v>0</v>
      </c>
      <c r="I980" s="76">
        <v>-9.3690339456829079</v>
      </c>
      <c r="J980" s="77">
        <v>2.6491024257415678</v>
      </c>
      <c r="K980" s="134">
        <v>2</v>
      </c>
      <c r="L980" s="134">
        <v>0</v>
      </c>
      <c r="M980" s="134">
        <v>0</v>
      </c>
      <c r="N980" s="134">
        <v>-6.5822679061023281</v>
      </c>
    </row>
    <row r="981" spans="1:14" s="78" customFormat="1" x14ac:dyDescent="0.25">
      <c r="A981" s="76">
        <v>978</v>
      </c>
      <c r="B981" s="76">
        <v>22.19104442596436</v>
      </c>
      <c r="C981" s="76">
        <v>22.19104442596436</v>
      </c>
      <c r="D981" s="131"/>
      <c r="E981" s="91"/>
      <c r="F981" s="76">
        <v>1367.230392590842</v>
      </c>
      <c r="G981" s="76">
        <v>88.832071863635889</v>
      </c>
      <c r="H981" s="77">
        <v>0</v>
      </c>
      <c r="I981" s="76">
        <v>-8.8430917585396536</v>
      </c>
      <c r="J981" s="77">
        <v>2.1231602385983139</v>
      </c>
      <c r="K981" s="134">
        <v>2</v>
      </c>
      <c r="L981" s="134">
        <v>0</v>
      </c>
      <c r="M981" s="134">
        <v>0</v>
      </c>
      <c r="N981" s="134">
        <v>-5.1417650126149574</v>
      </c>
    </row>
    <row r="982" spans="1:14" s="78" customFormat="1" x14ac:dyDescent="0.25">
      <c r="A982" s="76">
        <v>979</v>
      </c>
      <c r="B982" s="76">
        <v>17.8133861541748</v>
      </c>
      <c r="C982" s="76">
        <v>17.8133861541748</v>
      </c>
      <c r="D982" s="131"/>
      <c r="E982" s="91"/>
      <c r="F982" s="76">
        <v>1097.5149469057169</v>
      </c>
      <c r="G982" s="76">
        <v>88.885504851523791</v>
      </c>
      <c r="H982" s="77">
        <v>0</v>
      </c>
      <c r="I982" s="76">
        <v>-9.4519359082959724</v>
      </c>
      <c r="J982" s="77">
        <v>2.7320043883546332</v>
      </c>
      <c r="K982" s="134">
        <v>2</v>
      </c>
      <c r="L982" s="134">
        <v>0</v>
      </c>
      <c r="M982" s="134">
        <v>0</v>
      </c>
      <c r="N982" s="134">
        <v>-4.0203291302609081</v>
      </c>
    </row>
    <row r="983" spans="1:14" s="78" customFormat="1" x14ac:dyDescent="0.25">
      <c r="A983" s="76">
        <v>980</v>
      </c>
      <c r="B983" s="76">
        <v>14.24292688369751</v>
      </c>
      <c r="C983" s="76">
        <v>14.24292688369751</v>
      </c>
      <c r="D983" s="131"/>
      <c r="E983" s="91"/>
      <c r="F983" s="76">
        <v>877.53249198383082</v>
      </c>
      <c r="G983" s="76">
        <v>88.900141224505305</v>
      </c>
      <c r="H983" s="77">
        <v>2.1272118604593972E-2</v>
      </c>
      <c r="I983" s="76">
        <v>-13.248527367729711</v>
      </c>
      <c r="J983" s="77">
        <v>6.5285958477883694</v>
      </c>
      <c r="K983" s="134">
        <v>2</v>
      </c>
      <c r="L983" s="134">
        <v>6.6214663765986129E-4</v>
      </c>
      <c r="M983" s="134">
        <v>2.0877483485415428E-3</v>
      </c>
      <c r="N983" s="134">
        <v>-3.158533581592974</v>
      </c>
    </row>
    <row r="984" spans="1:14" s="78" customFormat="1" x14ac:dyDescent="0.25">
      <c r="A984" s="76">
        <v>981</v>
      </c>
      <c r="B984" s="76">
        <v>12.19992809295654</v>
      </c>
      <c r="C984" s="76">
        <v>12.19992809295654</v>
      </c>
      <c r="D984" s="131"/>
      <c r="E984" s="91"/>
      <c r="F984" s="76">
        <v>1453.0490503158489</v>
      </c>
      <c r="G984" s="76">
        <v>88.909286401993882</v>
      </c>
      <c r="H984" s="77">
        <v>6.4443751697361957</v>
      </c>
      <c r="I984" s="76">
        <v>-21.400609677166301</v>
      </c>
      <c r="J984" s="77">
        <v>14.680678157224961</v>
      </c>
      <c r="K984" s="134">
        <v>1</v>
      </c>
      <c r="L984" s="134">
        <v>0.2005969141944321</v>
      </c>
      <c r="M984" s="134">
        <v>0.63248207045504445</v>
      </c>
      <c r="N984" s="134">
        <v>-1.4156934674521511</v>
      </c>
    </row>
    <row r="985" spans="1:14" s="78" customFormat="1" x14ac:dyDescent="0.25">
      <c r="A985" s="76">
        <v>982</v>
      </c>
      <c r="B985" s="76">
        <v>10.505735301971439</v>
      </c>
      <c r="C985" s="76">
        <v>10.505735301971439</v>
      </c>
      <c r="D985" s="131"/>
      <c r="E985" s="91"/>
      <c r="F985" s="76">
        <v>1251.2654654261869</v>
      </c>
      <c r="G985" s="76">
        <v>88.946280977439358</v>
      </c>
      <c r="H985" s="77">
        <v>3.2322730348769424</v>
      </c>
      <c r="I985" s="76">
        <v>-10.88779049045376</v>
      </c>
      <c r="J985" s="77">
        <v>4.1678589705124196</v>
      </c>
      <c r="K985" s="134">
        <v>1</v>
      </c>
      <c r="L985" s="134">
        <v>0.1006123913572103</v>
      </c>
      <c r="M985" s="134">
        <v>0.31723086994928412</v>
      </c>
      <c r="N985" s="134">
        <v>-2.628350265082994</v>
      </c>
    </row>
    <row r="986" spans="1:14" s="78" customFormat="1" x14ac:dyDescent="0.25">
      <c r="A986" s="76">
        <v>983</v>
      </c>
      <c r="B986" s="76">
        <v>7.7143094539642334</v>
      </c>
      <c r="C986" s="76">
        <v>7.7143094539642334</v>
      </c>
      <c r="D986" s="131"/>
      <c r="E986" s="91"/>
      <c r="F986" s="76">
        <v>918.79804048983056</v>
      </c>
      <c r="G986" s="76">
        <v>89.008936629387492</v>
      </c>
      <c r="H986" s="77">
        <v>2.1218956073533897</v>
      </c>
      <c r="I986" s="76">
        <v>-9.5466659838140977</v>
      </c>
      <c r="J986" s="77">
        <v>2.8267344638727581</v>
      </c>
      <c r="K986" s="134">
        <v>1</v>
      </c>
      <c r="L986" s="134">
        <v>6.6049182405876969E-2</v>
      </c>
      <c r="M986" s="134">
        <v>0.2082530721257301</v>
      </c>
      <c r="N986" s="134">
        <v>-2.0155095258649758</v>
      </c>
    </row>
    <row r="987" spans="1:14" s="78" customFormat="1" x14ac:dyDescent="0.25">
      <c r="A987" s="76">
        <v>984</v>
      </c>
      <c r="B987" s="76">
        <v>5.9075465202331543</v>
      </c>
      <c r="C987" s="76">
        <v>5.9075465202331543</v>
      </c>
      <c r="D987" s="131"/>
      <c r="E987" s="91"/>
      <c r="F987" s="76">
        <v>800</v>
      </c>
      <c r="G987" s="76">
        <v>89.046778860517264</v>
      </c>
      <c r="H987" s="77">
        <v>2.3729762004551671</v>
      </c>
      <c r="I987" s="76">
        <v>0</v>
      </c>
      <c r="J987" s="77">
        <v>-6.7199315199413396</v>
      </c>
      <c r="K987" s="134">
        <v>1</v>
      </c>
      <c r="L987" s="134">
        <v>7.3864679000000003E-2</v>
      </c>
      <c r="M987" s="134">
        <v>0.23289533288700001</v>
      </c>
      <c r="N987" s="134">
        <v>-0.99247749423090581</v>
      </c>
    </row>
    <row r="988" spans="1:14" s="78" customFormat="1" x14ac:dyDescent="0.25">
      <c r="A988" s="76">
        <v>985</v>
      </c>
      <c r="B988" s="76">
        <v>4.2707318305969242</v>
      </c>
      <c r="C988" s="76">
        <v>4.2707318305969242</v>
      </c>
      <c r="D988" s="131"/>
      <c r="E988" s="91"/>
      <c r="F988" s="76">
        <v>800</v>
      </c>
      <c r="G988" s="76">
        <v>89.064293535858994</v>
      </c>
      <c r="H988" s="77">
        <v>2.3729762004551671</v>
      </c>
      <c r="I988" s="76">
        <v>-3.3005626403148232</v>
      </c>
      <c r="J988" s="77">
        <v>-3.419368879626516</v>
      </c>
      <c r="K988" s="134">
        <v>1</v>
      </c>
      <c r="L988" s="134">
        <v>7.3864679000000003E-2</v>
      </c>
      <c r="M988" s="134">
        <v>0.23289533288700001</v>
      </c>
      <c r="N988" s="134">
        <v>-0.67750314617853857</v>
      </c>
    </row>
    <row r="989" spans="1:14" s="78" customFormat="1" x14ac:dyDescent="0.25">
      <c r="A989" s="76">
        <v>986</v>
      </c>
      <c r="B989" s="76">
        <v>2.5914572834968568</v>
      </c>
      <c r="C989" s="76">
        <v>2.5914572834968568</v>
      </c>
      <c r="D989" s="131"/>
      <c r="E989" s="91"/>
      <c r="F989" s="76">
        <v>800</v>
      </c>
      <c r="G989" s="76">
        <v>89.081808211200723</v>
      </c>
      <c r="H989" s="77">
        <v>2.3729762004551671</v>
      </c>
      <c r="I989" s="76">
        <v>-6.5435563348738466</v>
      </c>
      <c r="J989" s="77">
        <v>-0.1763751850674922</v>
      </c>
      <c r="K989" s="134">
        <v>1</v>
      </c>
      <c r="L989" s="134">
        <v>7.3864679000000003E-2</v>
      </c>
      <c r="M989" s="134">
        <v>0.23289533288700001</v>
      </c>
      <c r="N989" s="134">
        <v>-0.41614258048724262</v>
      </c>
    </row>
    <row r="990" spans="1:14" s="78" customFormat="1" x14ac:dyDescent="0.25">
      <c r="A990" s="76">
        <v>987</v>
      </c>
      <c r="B990" s="76">
        <v>0.70520386397838597</v>
      </c>
      <c r="C990" s="76">
        <v>0.70520386397838597</v>
      </c>
      <c r="D990" s="131"/>
      <c r="E990" s="91"/>
      <c r="F990" s="76">
        <v>800</v>
      </c>
      <c r="G990" s="76">
        <v>89.073239668083957</v>
      </c>
      <c r="H990" s="77">
        <v>2.3729762004551671</v>
      </c>
      <c r="I990" s="76">
        <v>0</v>
      </c>
      <c r="J990" s="77">
        <v>-6.7199315199413396</v>
      </c>
      <c r="K990" s="134">
        <v>0</v>
      </c>
      <c r="L990" s="134">
        <v>7.3864679000000003E-2</v>
      </c>
      <c r="M990" s="134">
        <v>0.23289533288700001</v>
      </c>
      <c r="N990" s="134">
        <v>4.1887902047863898E-2</v>
      </c>
    </row>
    <row r="991" spans="1:14" s="78" customFormat="1" x14ac:dyDescent="0.25">
      <c r="A991" s="76">
        <v>988</v>
      </c>
      <c r="B991" s="76">
        <v>3.6119648348540069E-2</v>
      </c>
      <c r="C991" s="76">
        <v>3.6119648348540069E-2</v>
      </c>
      <c r="D991" s="131"/>
      <c r="E991" s="91"/>
      <c r="F991" s="76">
        <v>800</v>
      </c>
      <c r="G991" s="76">
        <v>89.103545549496104</v>
      </c>
      <c r="H991" s="77">
        <v>2.3729762004551671</v>
      </c>
      <c r="I991" s="76">
        <v>-1.2361934258754159</v>
      </c>
      <c r="J991" s="77">
        <v>-5.4837380940659237</v>
      </c>
      <c r="K991" s="134">
        <v>0</v>
      </c>
      <c r="L991" s="134">
        <v>7.3864679000000003E-2</v>
      </c>
      <c r="M991" s="134">
        <v>0.23289533288700001</v>
      </c>
      <c r="N991" s="134">
        <v>0.34792541018563122</v>
      </c>
    </row>
    <row r="992" spans="1:14" s="78" customFormat="1" x14ac:dyDescent="0.25">
      <c r="A992" s="76">
        <v>989</v>
      </c>
      <c r="B992" s="76">
        <v>2.748260227963329E-3</v>
      </c>
      <c r="C992" s="76">
        <v>2.748260227963329E-3</v>
      </c>
      <c r="D992" s="131"/>
      <c r="E992" s="91"/>
      <c r="F992" s="76">
        <v>0</v>
      </c>
      <c r="G992" s="76">
        <v>89.116429201013773</v>
      </c>
      <c r="H992" s="77">
        <v>0</v>
      </c>
      <c r="I992" s="76">
        <v>0</v>
      </c>
      <c r="J992" s="77">
        <v>-3.1029485636939911</v>
      </c>
      <c r="K992" s="134">
        <v>0</v>
      </c>
      <c r="L992" s="134">
        <v>0</v>
      </c>
      <c r="M992" s="134">
        <v>0</v>
      </c>
      <c r="N992" s="134">
        <v>0.28020903517403922</v>
      </c>
    </row>
    <row r="993" spans="1:14" s="78" customFormat="1" x14ac:dyDescent="0.25">
      <c r="A993" s="76">
        <v>990</v>
      </c>
      <c r="B993" s="76">
        <v>7.6806778088212013E-4</v>
      </c>
      <c r="C993" s="76">
        <v>7.6806778088212013E-4</v>
      </c>
      <c r="D993" s="131"/>
      <c r="E993" s="91"/>
      <c r="F993" s="76">
        <v>0</v>
      </c>
      <c r="G993" s="76">
        <v>89.125116475258849</v>
      </c>
      <c r="H993" s="77">
        <v>0</v>
      </c>
      <c r="I993" s="76">
        <v>0</v>
      </c>
      <c r="J993" s="77">
        <v>-3.1029485636939911</v>
      </c>
      <c r="K993" s="134">
        <v>0</v>
      </c>
      <c r="L993" s="134">
        <v>0</v>
      </c>
      <c r="M993" s="134">
        <v>0</v>
      </c>
      <c r="N993" s="134">
        <v>0</v>
      </c>
    </row>
    <row r="994" spans="1:14" s="78" customFormat="1" x14ac:dyDescent="0.25">
      <c r="A994" s="76">
        <v>991</v>
      </c>
      <c r="B994" s="76">
        <v>0</v>
      </c>
      <c r="C994" s="76">
        <v>0</v>
      </c>
      <c r="D994" s="131"/>
      <c r="E994" s="91"/>
      <c r="F994" s="76">
        <v>0</v>
      </c>
      <c r="G994" s="76">
        <v>89.186004639635414</v>
      </c>
      <c r="H994" s="77">
        <v>0</v>
      </c>
      <c r="I994" s="76">
        <v>0</v>
      </c>
      <c r="J994" s="77">
        <v>-3.1029485636939911</v>
      </c>
      <c r="K994" s="134">
        <v>0</v>
      </c>
      <c r="L994" s="134">
        <v>0</v>
      </c>
      <c r="M994" s="134">
        <v>0</v>
      </c>
      <c r="N994" s="134">
        <v>0</v>
      </c>
    </row>
    <row r="995" spans="1:14" s="78" customFormat="1" x14ac:dyDescent="0.25">
      <c r="A995" s="76">
        <v>992</v>
      </c>
      <c r="B995" s="76">
        <v>0</v>
      </c>
      <c r="C995" s="76">
        <v>0</v>
      </c>
      <c r="D995" s="131"/>
      <c r="E995" s="91"/>
      <c r="F995" s="76">
        <v>0</v>
      </c>
      <c r="G995" s="76">
        <v>89.19469191388049</v>
      </c>
      <c r="H995" s="77">
        <v>0</v>
      </c>
      <c r="I995" s="76">
        <v>0</v>
      </c>
      <c r="J995" s="77">
        <v>-3.1029485636939911</v>
      </c>
      <c r="K995" s="134">
        <v>0</v>
      </c>
      <c r="L995" s="134">
        <v>0</v>
      </c>
      <c r="M995" s="134">
        <v>0</v>
      </c>
      <c r="N995" s="134">
        <v>0</v>
      </c>
    </row>
    <row r="996" spans="1:14" s="78" customFormat="1" x14ac:dyDescent="0.25">
      <c r="A996" s="76">
        <v>993</v>
      </c>
      <c r="B996" s="76">
        <v>0</v>
      </c>
      <c r="C996" s="76">
        <v>0</v>
      </c>
      <c r="D996" s="131"/>
      <c r="E996" s="91"/>
      <c r="F996" s="76">
        <v>0</v>
      </c>
      <c r="G996" s="76">
        <v>89.203379188125567</v>
      </c>
      <c r="H996" s="77">
        <v>0</v>
      </c>
      <c r="I996" s="76">
        <v>0</v>
      </c>
      <c r="J996" s="77">
        <v>-3.1029485636939911</v>
      </c>
      <c r="K996" s="134">
        <v>0</v>
      </c>
      <c r="L996" s="134">
        <v>0</v>
      </c>
      <c r="M996" s="134">
        <v>0</v>
      </c>
      <c r="N996" s="134">
        <v>0</v>
      </c>
    </row>
    <row r="997" spans="1:14" s="78" customFormat="1" x14ac:dyDescent="0.25">
      <c r="A997" s="76">
        <v>994</v>
      </c>
      <c r="B997" s="76">
        <v>0</v>
      </c>
      <c r="C997" s="76">
        <v>0</v>
      </c>
      <c r="D997" s="131"/>
      <c r="E997" s="91"/>
      <c r="F997" s="76">
        <v>0</v>
      </c>
      <c r="G997" s="76">
        <v>89.212066462370643</v>
      </c>
      <c r="H997" s="77">
        <v>0</v>
      </c>
      <c r="I997" s="76">
        <v>0</v>
      </c>
      <c r="J997" s="77">
        <v>-3.1029485636939911</v>
      </c>
      <c r="K997" s="134">
        <v>0</v>
      </c>
      <c r="L997" s="134">
        <v>0</v>
      </c>
      <c r="M997" s="134">
        <v>0</v>
      </c>
      <c r="N997" s="134">
        <v>0</v>
      </c>
    </row>
    <row r="998" spans="1:14" s="78" customFormat="1" x14ac:dyDescent="0.25">
      <c r="A998" s="76">
        <v>995</v>
      </c>
      <c r="B998" s="76">
        <v>0</v>
      </c>
      <c r="C998" s="76">
        <v>0</v>
      </c>
      <c r="D998" s="131"/>
      <c r="E998" s="91"/>
      <c r="F998" s="76">
        <v>0</v>
      </c>
      <c r="G998" s="76">
        <v>89.22075373661572</v>
      </c>
      <c r="H998" s="77">
        <v>0</v>
      </c>
      <c r="I998" s="76">
        <v>0</v>
      </c>
      <c r="J998" s="77">
        <v>-3.1029485636939911</v>
      </c>
      <c r="K998" s="134">
        <v>0</v>
      </c>
      <c r="L998" s="134">
        <v>0</v>
      </c>
      <c r="M998" s="134">
        <v>0</v>
      </c>
      <c r="N998" s="134">
        <v>0</v>
      </c>
    </row>
    <row r="999" spans="1:14" s="78" customFormat="1" x14ac:dyDescent="0.25">
      <c r="A999" s="76">
        <v>996</v>
      </c>
      <c r="B999" s="76">
        <v>0</v>
      </c>
      <c r="C999" s="76">
        <v>0</v>
      </c>
      <c r="D999" s="131"/>
      <c r="E999" s="91"/>
      <c r="F999" s="76">
        <v>0</v>
      </c>
      <c r="G999" s="76">
        <v>89.229441010860796</v>
      </c>
      <c r="H999" s="77">
        <v>0</v>
      </c>
      <c r="I999" s="76">
        <v>0</v>
      </c>
      <c r="J999" s="77">
        <v>-3.1029485636939911</v>
      </c>
      <c r="K999" s="134">
        <v>0</v>
      </c>
      <c r="L999" s="134">
        <v>0</v>
      </c>
      <c r="M999" s="134">
        <v>0</v>
      </c>
      <c r="N999" s="134">
        <v>0</v>
      </c>
    </row>
    <row r="1000" spans="1:14" s="78" customFormat="1" x14ac:dyDescent="0.25">
      <c r="A1000" s="76">
        <v>997</v>
      </c>
      <c r="B1000" s="76">
        <v>0</v>
      </c>
      <c r="C1000" s="76">
        <v>0</v>
      </c>
      <c r="D1000" s="131"/>
      <c r="E1000" s="91"/>
      <c r="F1000" s="76">
        <v>0</v>
      </c>
      <c r="G1000" s="76">
        <v>89.238128285105873</v>
      </c>
      <c r="H1000" s="77">
        <v>0</v>
      </c>
      <c r="I1000" s="76">
        <v>0</v>
      </c>
      <c r="J1000" s="77">
        <v>-3.1029485636939911</v>
      </c>
      <c r="K1000" s="134">
        <v>0</v>
      </c>
      <c r="L1000" s="134">
        <v>0</v>
      </c>
      <c r="M1000" s="134">
        <v>0</v>
      </c>
      <c r="N1000" s="134">
        <v>0</v>
      </c>
    </row>
    <row r="1001" spans="1:14" s="78" customFormat="1" x14ac:dyDescent="0.25">
      <c r="A1001" s="76">
        <v>998</v>
      </c>
      <c r="B1001" s="76">
        <v>0</v>
      </c>
      <c r="C1001" s="76">
        <v>0</v>
      </c>
      <c r="D1001" s="131"/>
      <c r="E1001" s="91"/>
      <c r="F1001" s="76">
        <v>0</v>
      </c>
      <c r="G1001" s="76">
        <v>89.246815559350949</v>
      </c>
      <c r="H1001" s="77">
        <v>0</v>
      </c>
      <c r="I1001" s="76">
        <v>0</v>
      </c>
      <c r="J1001" s="77">
        <v>-3.1029485636939911</v>
      </c>
      <c r="K1001" s="134">
        <v>0</v>
      </c>
      <c r="L1001" s="134">
        <v>0</v>
      </c>
      <c r="M1001" s="134">
        <v>0</v>
      </c>
      <c r="N1001" s="134">
        <v>0</v>
      </c>
    </row>
    <row r="1002" spans="1:14" s="78" customFormat="1" x14ac:dyDescent="0.25">
      <c r="A1002" s="76">
        <v>999</v>
      </c>
      <c r="B1002" s="76">
        <v>0</v>
      </c>
      <c r="C1002" s="76">
        <v>0</v>
      </c>
      <c r="D1002" s="131"/>
      <c r="E1002" s="91"/>
      <c r="F1002" s="76">
        <v>0</v>
      </c>
      <c r="G1002" s="76">
        <v>89.255502833596026</v>
      </c>
      <c r="H1002" s="77">
        <v>0</v>
      </c>
      <c r="I1002" s="76">
        <v>0</v>
      </c>
      <c r="J1002" s="77">
        <v>-3.1029485636939911</v>
      </c>
      <c r="K1002" s="134">
        <v>0</v>
      </c>
      <c r="L1002" s="134">
        <v>0</v>
      </c>
      <c r="M1002" s="134">
        <v>0</v>
      </c>
      <c r="N1002" s="134">
        <v>0</v>
      </c>
    </row>
    <row r="1003" spans="1:14" s="78" customFormat="1" x14ac:dyDescent="0.25">
      <c r="A1003" s="76">
        <v>1000</v>
      </c>
      <c r="B1003" s="76">
        <v>0</v>
      </c>
      <c r="C1003" s="76">
        <v>0</v>
      </c>
      <c r="D1003" s="131"/>
      <c r="E1003" s="91"/>
      <c r="F1003" s="76">
        <v>0</v>
      </c>
      <c r="G1003" s="76">
        <v>89.264190107841102</v>
      </c>
      <c r="H1003" s="77">
        <v>0</v>
      </c>
      <c r="I1003" s="76">
        <v>0</v>
      </c>
      <c r="J1003" s="77">
        <v>-3.1029485636939911</v>
      </c>
      <c r="K1003" s="134">
        <v>0</v>
      </c>
      <c r="L1003" s="134">
        <v>0</v>
      </c>
      <c r="M1003" s="134">
        <v>0</v>
      </c>
      <c r="N1003" s="134">
        <v>0</v>
      </c>
    </row>
    <row r="1004" spans="1:14" s="78" customFormat="1" x14ac:dyDescent="0.25">
      <c r="A1004" s="76">
        <v>1001</v>
      </c>
      <c r="B1004" s="76">
        <v>0</v>
      </c>
      <c r="C1004" s="76">
        <v>0</v>
      </c>
      <c r="D1004" s="131"/>
      <c r="E1004" s="91"/>
      <c r="F1004" s="76">
        <v>0</v>
      </c>
      <c r="G1004" s="76">
        <v>89.272877382086179</v>
      </c>
      <c r="H1004" s="77">
        <v>0</v>
      </c>
      <c r="I1004" s="76">
        <v>0</v>
      </c>
      <c r="J1004" s="77">
        <v>-3.1029485636939911</v>
      </c>
      <c r="K1004" s="134">
        <v>0</v>
      </c>
      <c r="L1004" s="134">
        <v>0</v>
      </c>
      <c r="M1004" s="134">
        <v>0</v>
      </c>
      <c r="N1004" s="134">
        <v>0</v>
      </c>
    </row>
    <row r="1005" spans="1:14" s="78" customFormat="1" x14ac:dyDescent="0.25">
      <c r="A1005" s="76">
        <v>1002</v>
      </c>
      <c r="B1005" s="76">
        <v>0</v>
      </c>
      <c r="C1005" s="76">
        <v>0</v>
      </c>
      <c r="D1005" s="131"/>
      <c r="E1005" s="91"/>
      <c r="F1005" s="76">
        <v>0</v>
      </c>
      <c r="G1005" s="76">
        <v>89.281564656331255</v>
      </c>
      <c r="H1005" s="77">
        <v>0</v>
      </c>
      <c r="I1005" s="76">
        <v>0</v>
      </c>
      <c r="J1005" s="77">
        <v>-3.1029485636939911</v>
      </c>
      <c r="K1005" s="134">
        <v>0</v>
      </c>
      <c r="L1005" s="134">
        <v>0</v>
      </c>
      <c r="M1005" s="134">
        <v>0</v>
      </c>
      <c r="N1005" s="134">
        <v>0</v>
      </c>
    </row>
    <row r="1006" spans="1:14" s="78" customFormat="1" x14ac:dyDescent="0.25">
      <c r="A1006" s="76">
        <v>1003</v>
      </c>
      <c r="B1006" s="76">
        <v>0</v>
      </c>
      <c r="C1006" s="76">
        <v>0</v>
      </c>
      <c r="D1006" s="131"/>
      <c r="E1006" s="91"/>
      <c r="F1006" s="76">
        <v>0</v>
      </c>
      <c r="G1006" s="76">
        <v>89.290251930576332</v>
      </c>
      <c r="H1006" s="77">
        <v>0</v>
      </c>
      <c r="I1006" s="76">
        <v>0</v>
      </c>
      <c r="J1006" s="77">
        <v>-3.1029485636939911</v>
      </c>
      <c r="K1006" s="134">
        <v>0</v>
      </c>
      <c r="L1006" s="134">
        <v>0</v>
      </c>
      <c r="M1006" s="134">
        <v>0</v>
      </c>
      <c r="N1006" s="134">
        <v>0</v>
      </c>
    </row>
    <row r="1007" spans="1:14" s="78" customFormat="1" x14ac:dyDescent="0.25">
      <c r="A1007" s="76">
        <v>1004</v>
      </c>
      <c r="B1007" s="76">
        <v>0</v>
      </c>
      <c r="C1007" s="76">
        <v>0</v>
      </c>
      <c r="D1007" s="131"/>
      <c r="E1007" s="91"/>
      <c r="F1007" s="76">
        <v>0</v>
      </c>
      <c r="G1007" s="76">
        <v>89.298939204821409</v>
      </c>
      <c r="H1007" s="77">
        <v>0</v>
      </c>
      <c r="I1007" s="76">
        <v>0</v>
      </c>
      <c r="J1007" s="77">
        <v>-3.1029485636939911</v>
      </c>
      <c r="K1007" s="134">
        <v>0</v>
      </c>
      <c r="L1007" s="134">
        <v>0</v>
      </c>
      <c r="M1007" s="134">
        <v>0</v>
      </c>
      <c r="N1007" s="134">
        <v>0</v>
      </c>
    </row>
    <row r="1008" spans="1:14" s="78" customFormat="1" x14ac:dyDescent="0.25">
      <c r="A1008" s="76">
        <v>1005</v>
      </c>
      <c r="B1008" s="76">
        <v>0</v>
      </c>
      <c r="C1008" s="76">
        <v>0</v>
      </c>
      <c r="D1008" s="131"/>
      <c r="E1008" s="91"/>
      <c r="F1008" s="76">
        <v>0</v>
      </c>
      <c r="G1008" s="76">
        <v>89.307626479066485</v>
      </c>
      <c r="H1008" s="77">
        <v>0</v>
      </c>
      <c r="I1008" s="76">
        <v>0</v>
      </c>
      <c r="J1008" s="77">
        <v>-3.1029485636939911</v>
      </c>
      <c r="K1008" s="134">
        <v>0</v>
      </c>
      <c r="L1008" s="134">
        <v>0</v>
      </c>
      <c r="M1008" s="134">
        <v>0</v>
      </c>
      <c r="N1008" s="134">
        <v>0</v>
      </c>
    </row>
    <row r="1009" spans="1:14" s="78" customFormat="1" x14ac:dyDescent="0.25">
      <c r="A1009" s="76">
        <v>1006</v>
      </c>
      <c r="B1009" s="76">
        <v>0</v>
      </c>
      <c r="C1009" s="76">
        <v>0</v>
      </c>
      <c r="D1009" s="131"/>
      <c r="E1009" s="91"/>
      <c r="F1009" s="76">
        <v>0</v>
      </c>
      <c r="G1009" s="76">
        <v>89.316313753311562</v>
      </c>
      <c r="H1009" s="77">
        <v>0</v>
      </c>
      <c r="I1009" s="76">
        <v>0</v>
      </c>
      <c r="J1009" s="77">
        <v>-3.1029485636939911</v>
      </c>
      <c r="K1009" s="134">
        <v>0</v>
      </c>
      <c r="L1009" s="134">
        <v>0</v>
      </c>
      <c r="M1009" s="134">
        <v>0</v>
      </c>
      <c r="N1009" s="134">
        <v>0</v>
      </c>
    </row>
    <row r="1010" spans="1:14" s="78" customFormat="1" x14ac:dyDescent="0.25">
      <c r="A1010" s="76">
        <v>1007</v>
      </c>
      <c r="B1010" s="76">
        <v>0</v>
      </c>
      <c r="C1010" s="76">
        <v>0</v>
      </c>
      <c r="D1010" s="131"/>
      <c r="E1010" s="91"/>
      <c r="F1010" s="76">
        <v>0</v>
      </c>
      <c r="G1010" s="76">
        <v>89.325001027556638</v>
      </c>
      <c r="H1010" s="77">
        <v>0</v>
      </c>
      <c r="I1010" s="76">
        <v>0</v>
      </c>
      <c r="J1010" s="77">
        <v>-3.1029485636939911</v>
      </c>
      <c r="K1010" s="134">
        <v>0</v>
      </c>
      <c r="L1010" s="134">
        <v>0</v>
      </c>
      <c r="M1010" s="134">
        <v>0</v>
      </c>
      <c r="N1010" s="134">
        <v>0</v>
      </c>
    </row>
    <row r="1011" spans="1:14" s="78" customFormat="1" x14ac:dyDescent="0.25">
      <c r="A1011" s="76">
        <v>1008</v>
      </c>
      <c r="B1011" s="76">
        <v>0</v>
      </c>
      <c r="C1011" s="76">
        <v>0</v>
      </c>
      <c r="D1011" s="131"/>
      <c r="E1011" s="91"/>
      <c r="F1011" s="76">
        <v>0</v>
      </c>
      <c r="G1011" s="76">
        <v>89.333688301801715</v>
      </c>
      <c r="H1011" s="77">
        <v>0</v>
      </c>
      <c r="I1011" s="76">
        <v>0</v>
      </c>
      <c r="J1011" s="77">
        <v>-3.1029485636939911</v>
      </c>
      <c r="K1011" s="134">
        <v>0</v>
      </c>
      <c r="L1011" s="134">
        <v>0</v>
      </c>
      <c r="M1011" s="134">
        <v>0</v>
      </c>
      <c r="N1011" s="134">
        <v>0</v>
      </c>
    </row>
    <row r="1012" spans="1:14" s="78" customFormat="1" x14ac:dyDescent="0.25">
      <c r="A1012" s="76">
        <v>1009</v>
      </c>
      <c r="B1012" s="76">
        <v>0</v>
      </c>
      <c r="C1012" s="76">
        <v>0</v>
      </c>
      <c r="D1012" s="131"/>
      <c r="E1012" s="91"/>
      <c r="F1012" s="76">
        <v>0</v>
      </c>
      <c r="G1012" s="76">
        <v>89.342375576046791</v>
      </c>
      <c r="H1012" s="77">
        <v>0</v>
      </c>
      <c r="I1012" s="76">
        <v>0</v>
      </c>
      <c r="J1012" s="77">
        <v>-3.1029485636939911</v>
      </c>
      <c r="K1012" s="134">
        <v>0</v>
      </c>
      <c r="L1012" s="134">
        <v>0</v>
      </c>
      <c r="M1012" s="134">
        <v>0</v>
      </c>
      <c r="N1012" s="134">
        <v>0</v>
      </c>
    </row>
    <row r="1013" spans="1:14" s="78" customFormat="1" x14ac:dyDescent="0.25">
      <c r="A1013" s="76">
        <v>1010</v>
      </c>
      <c r="B1013" s="76">
        <v>0</v>
      </c>
      <c r="C1013" s="76">
        <v>0</v>
      </c>
      <c r="D1013" s="131"/>
      <c r="E1013" s="91"/>
      <c r="F1013" s="76">
        <v>0</v>
      </c>
      <c r="G1013" s="76">
        <v>89.351062850291868</v>
      </c>
      <c r="H1013" s="77">
        <v>0</v>
      </c>
      <c r="I1013" s="76">
        <v>0</v>
      </c>
      <c r="J1013" s="77">
        <v>-3.1029485636939911</v>
      </c>
      <c r="K1013" s="134">
        <v>0</v>
      </c>
      <c r="L1013" s="134">
        <v>0</v>
      </c>
      <c r="M1013" s="134">
        <v>0</v>
      </c>
      <c r="N1013" s="134">
        <v>0</v>
      </c>
    </row>
    <row r="1014" spans="1:14" s="78" customFormat="1" x14ac:dyDescent="0.25">
      <c r="A1014" s="76">
        <v>1011</v>
      </c>
      <c r="B1014" s="76">
        <v>0</v>
      </c>
      <c r="C1014" s="76">
        <v>0</v>
      </c>
      <c r="D1014" s="131"/>
      <c r="E1014" s="91"/>
      <c r="F1014" s="76">
        <v>0</v>
      </c>
      <c r="G1014" s="76">
        <v>89.359750124536944</v>
      </c>
      <c r="H1014" s="77">
        <v>0</v>
      </c>
      <c r="I1014" s="76">
        <v>0</v>
      </c>
      <c r="J1014" s="77">
        <v>-3.1029485636939911</v>
      </c>
      <c r="K1014" s="134">
        <v>0</v>
      </c>
      <c r="L1014" s="134">
        <v>0</v>
      </c>
      <c r="M1014" s="134">
        <v>0</v>
      </c>
      <c r="N1014" s="134">
        <v>0</v>
      </c>
    </row>
    <row r="1015" spans="1:14" s="78" customFormat="1" x14ac:dyDescent="0.25">
      <c r="A1015" s="76">
        <v>1012</v>
      </c>
      <c r="B1015" s="76">
        <v>0</v>
      </c>
      <c r="C1015" s="76">
        <v>0</v>
      </c>
      <c r="D1015" s="131"/>
      <c r="E1015" s="91"/>
      <c r="F1015" s="76">
        <v>0</v>
      </c>
      <c r="G1015" s="76">
        <v>89.368437398782021</v>
      </c>
      <c r="H1015" s="77">
        <v>0</v>
      </c>
      <c r="I1015" s="76">
        <v>0</v>
      </c>
      <c r="J1015" s="77">
        <v>-3.1029485636939911</v>
      </c>
      <c r="K1015" s="134">
        <v>0</v>
      </c>
      <c r="L1015" s="134">
        <v>0</v>
      </c>
      <c r="M1015" s="134">
        <v>0</v>
      </c>
      <c r="N1015" s="134">
        <v>0</v>
      </c>
    </row>
    <row r="1016" spans="1:14" s="78" customFormat="1" x14ac:dyDescent="0.25">
      <c r="A1016" s="76">
        <v>1013</v>
      </c>
      <c r="B1016" s="76">
        <v>0</v>
      </c>
      <c r="C1016" s="76">
        <v>0</v>
      </c>
      <c r="D1016" s="131"/>
      <c r="E1016" s="91"/>
      <c r="F1016" s="76">
        <v>0</v>
      </c>
      <c r="G1016" s="76">
        <v>89.377124673027097</v>
      </c>
      <c r="H1016" s="77">
        <v>0</v>
      </c>
      <c r="I1016" s="76">
        <v>0</v>
      </c>
      <c r="J1016" s="77">
        <v>-3.1029485636939911</v>
      </c>
      <c r="K1016" s="134">
        <v>0</v>
      </c>
      <c r="L1016" s="134">
        <v>0</v>
      </c>
      <c r="M1016" s="134">
        <v>0</v>
      </c>
      <c r="N1016" s="134">
        <v>0</v>
      </c>
    </row>
    <row r="1017" spans="1:14" s="78" customFormat="1" x14ac:dyDescent="0.25">
      <c r="A1017" s="76">
        <v>1014</v>
      </c>
      <c r="B1017" s="76">
        <v>0</v>
      </c>
      <c r="C1017" s="76">
        <v>0</v>
      </c>
      <c r="D1017" s="131"/>
      <c r="E1017" s="91"/>
      <c r="F1017" s="76">
        <v>0</v>
      </c>
      <c r="G1017" s="76">
        <v>89.385811947272174</v>
      </c>
      <c r="H1017" s="77">
        <v>0</v>
      </c>
      <c r="I1017" s="76">
        <v>0</v>
      </c>
      <c r="J1017" s="77">
        <v>-3.1029485636939911</v>
      </c>
      <c r="K1017" s="134">
        <v>0</v>
      </c>
      <c r="L1017" s="134">
        <v>0</v>
      </c>
      <c r="M1017" s="134">
        <v>0</v>
      </c>
      <c r="N1017" s="134">
        <v>0</v>
      </c>
    </row>
    <row r="1018" spans="1:14" s="78" customFormat="1" x14ac:dyDescent="0.25">
      <c r="A1018" s="76">
        <v>1015</v>
      </c>
      <c r="B1018" s="76">
        <v>0</v>
      </c>
      <c r="C1018" s="76">
        <v>0</v>
      </c>
      <c r="D1018" s="131"/>
      <c r="E1018" s="91"/>
      <c r="F1018" s="76">
        <v>0</v>
      </c>
      <c r="G1018" s="76">
        <v>89.39449922151725</v>
      </c>
      <c r="H1018" s="77">
        <v>0</v>
      </c>
      <c r="I1018" s="76">
        <v>0</v>
      </c>
      <c r="J1018" s="77">
        <v>-3.1029485636939911</v>
      </c>
      <c r="K1018" s="134">
        <v>0</v>
      </c>
      <c r="L1018" s="134">
        <v>0</v>
      </c>
      <c r="M1018" s="134">
        <v>0</v>
      </c>
      <c r="N1018" s="134">
        <v>0</v>
      </c>
    </row>
    <row r="1019" spans="1:14" s="78" customFormat="1" x14ac:dyDescent="0.25">
      <c r="A1019" s="76">
        <v>1016</v>
      </c>
      <c r="B1019" s="76">
        <v>0</v>
      </c>
      <c r="C1019" s="76">
        <v>0</v>
      </c>
      <c r="D1019" s="131"/>
      <c r="E1019" s="91"/>
      <c r="F1019" s="76">
        <v>0</v>
      </c>
      <c r="G1019" s="76">
        <v>89.403186495762327</v>
      </c>
      <c r="H1019" s="77">
        <v>0</v>
      </c>
      <c r="I1019" s="76">
        <v>0</v>
      </c>
      <c r="J1019" s="77">
        <v>-3.1029485636939911</v>
      </c>
      <c r="K1019" s="134">
        <v>0</v>
      </c>
      <c r="L1019" s="134">
        <v>0</v>
      </c>
      <c r="M1019" s="134">
        <v>0</v>
      </c>
      <c r="N1019" s="134">
        <v>0</v>
      </c>
    </row>
    <row r="1020" spans="1:14" s="78" customFormat="1" x14ac:dyDescent="0.25">
      <c r="A1020" s="76">
        <v>1017</v>
      </c>
      <c r="B1020" s="76">
        <v>0</v>
      </c>
      <c r="C1020" s="76">
        <v>0</v>
      </c>
      <c r="D1020" s="131"/>
      <c r="E1020" s="91"/>
      <c r="F1020" s="76">
        <v>0</v>
      </c>
      <c r="G1020" s="76">
        <v>89.411873770007404</v>
      </c>
      <c r="H1020" s="77">
        <v>0</v>
      </c>
      <c r="I1020" s="76">
        <v>0</v>
      </c>
      <c r="J1020" s="77">
        <v>-3.1029485636939911</v>
      </c>
      <c r="K1020" s="134">
        <v>0</v>
      </c>
      <c r="L1020" s="134">
        <v>0</v>
      </c>
      <c r="M1020" s="134">
        <v>0</v>
      </c>
      <c r="N1020" s="134">
        <v>0</v>
      </c>
    </row>
    <row r="1021" spans="1:14" s="78" customFormat="1" x14ac:dyDescent="0.25">
      <c r="A1021" s="76">
        <v>1018</v>
      </c>
      <c r="B1021" s="76">
        <v>0</v>
      </c>
      <c r="C1021" s="76">
        <v>0</v>
      </c>
      <c r="D1021" s="131"/>
      <c r="E1021" s="91"/>
      <c r="F1021" s="76">
        <v>0</v>
      </c>
      <c r="G1021" s="76">
        <v>89.42056104425248</v>
      </c>
      <c r="H1021" s="77">
        <v>0</v>
      </c>
      <c r="I1021" s="76">
        <v>0</v>
      </c>
      <c r="J1021" s="77">
        <v>-3.1029485636939911</v>
      </c>
      <c r="K1021" s="134">
        <v>0</v>
      </c>
      <c r="L1021" s="134">
        <v>0</v>
      </c>
      <c r="M1021" s="134">
        <v>0</v>
      </c>
      <c r="N1021" s="134">
        <v>0</v>
      </c>
    </row>
    <row r="1022" spans="1:14" s="78" customFormat="1" x14ac:dyDescent="0.25">
      <c r="A1022" s="76">
        <v>1019</v>
      </c>
      <c r="B1022" s="76">
        <v>0</v>
      </c>
      <c r="C1022" s="76">
        <v>0</v>
      </c>
      <c r="D1022" s="131"/>
      <c r="E1022" s="91"/>
      <c r="F1022" s="76">
        <v>0</v>
      </c>
      <c r="G1022" s="76">
        <v>89.429248318497557</v>
      </c>
      <c r="H1022" s="77">
        <v>0</v>
      </c>
      <c r="I1022" s="76">
        <v>0</v>
      </c>
      <c r="J1022" s="77">
        <v>-3.1029485636939911</v>
      </c>
      <c r="K1022" s="134">
        <v>0</v>
      </c>
      <c r="L1022" s="134">
        <v>0</v>
      </c>
      <c r="M1022" s="134">
        <v>0</v>
      </c>
      <c r="N1022" s="134">
        <v>0</v>
      </c>
    </row>
    <row r="1023" spans="1:14" s="78" customFormat="1" x14ac:dyDescent="0.25">
      <c r="A1023" s="76">
        <v>1020</v>
      </c>
      <c r="B1023" s="76">
        <v>0</v>
      </c>
      <c r="C1023" s="76">
        <v>0</v>
      </c>
      <c r="D1023" s="131"/>
      <c r="E1023" s="91"/>
      <c r="F1023" s="76">
        <v>0</v>
      </c>
      <c r="G1023" s="76">
        <v>89.437935592742633</v>
      </c>
      <c r="H1023" s="77">
        <v>0</v>
      </c>
      <c r="I1023" s="76">
        <v>0</v>
      </c>
      <c r="J1023" s="77">
        <v>-3.1029485636939911</v>
      </c>
      <c r="K1023" s="134">
        <v>0</v>
      </c>
      <c r="L1023" s="134">
        <v>0</v>
      </c>
      <c r="M1023" s="134">
        <v>0</v>
      </c>
      <c r="N1023" s="134">
        <v>0</v>
      </c>
    </row>
    <row r="1024" spans="1:14" s="78" customFormat="1" x14ac:dyDescent="0.25">
      <c r="A1024" s="76">
        <v>1021</v>
      </c>
      <c r="B1024" s="76">
        <v>0</v>
      </c>
      <c r="C1024" s="76">
        <v>0</v>
      </c>
      <c r="D1024" s="131"/>
      <c r="E1024" s="91"/>
      <c r="F1024" s="76">
        <v>0</v>
      </c>
      <c r="G1024" s="76">
        <v>89.44662286698771</v>
      </c>
      <c r="H1024" s="77">
        <v>0</v>
      </c>
      <c r="I1024" s="76">
        <v>0</v>
      </c>
      <c r="J1024" s="77">
        <v>-3.1029485636939911</v>
      </c>
      <c r="K1024" s="134">
        <v>0</v>
      </c>
      <c r="L1024" s="134">
        <v>0</v>
      </c>
      <c r="M1024" s="134">
        <v>0</v>
      </c>
      <c r="N1024" s="134">
        <v>0</v>
      </c>
    </row>
    <row r="1025" spans="1:14" s="78" customFormat="1" x14ac:dyDescent="0.25">
      <c r="A1025" s="76">
        <v>1022</v>
      </c>
      <c r="B1025" s="76">
        <v>0</v>
      </c>
      <c r="C1025" s="76">
        <v>0</v>
      </c>
      <c r="D1025" s="131"/>
      <c r="E1025" s="91"/>
      <c r="F1025" s="76">
        <v>0</v>
      </c>
      <c r="G1025" s="76">
        <v>89.455310141232786</v>
      </c>
      <c r="H1025" s="77">
        <v>0</v>
      </c>
      <c r="I1025" s="76">
        <v>0</v>
      </c>
      <c r="J1025" s="77">
        <v>-3.1029485636939911</v>
      </c>
      <c r="K1025" s="134">
        <v>0</v>
      </c>
      <c r="L1025" s="134">
        <v>0</v>
      </c>
      <c r="M1025" s="134">
        <v>0</v>
      </c>
      <c r="N1025" s="134">
        <v>0</v>
      </c>
    </row>
    <row r="1026" spans="1:14" s="78" customFormat="1" x14ac:dyDescent="0.25">
      <c r="A1026" s="76">
        <v>1023</v>
      </c>
      <c r="B1026" s="76">
        <v>0</v>
      </c>
      <c r="C1026" s="76">
        <v>0</v>
      </c>
      <c r="D1026" s="131"/>
      <c r="E1026" s="91"/>
      <c r="F1026" s="76">
        <v>0</v>
      </c>
      <c r="G1026" s="76">
        <v>89.463997415477863</v>
      </c>
      <c r="H1026" s="77">
        <v>0</v>
      </c>
      <c r="I1026" s="76">
        <v>0</v>
      </c>
      <c r="J1026" s="77">
        <v>-3.1029485636939911</v>
      </c>
      <c r="K1026" s="134">
        <v>0</v>
      </c>
      <c r="L1026" s="134">
        <v>0</v>
      </c>
      <c r="M1026" s="134">
        <v>0</v>
      </c>
      <c r="N1026" s="134">
        <v>0</v>
      </c>
    </row>
    <row r="1027" spans="1:14" s="78" customFormat="1" x14ac:dyDescent="0.25">
      <c r="A1027" s="76">
        <v>1024</v>
      </c>
      <c r="B1027" s="76">
        <v>0</v>
      </c>
      <c r="C1027" s="76">
        <v>0</v>
      </c>
      <c r="D1027" s="131"/>
      <c r="E1027" s="91"/>
      <c r="F1027" s="76">
        <v>0</v>
      </c>
      <c r="G1027" s="76">
        <v>89.472684689722939</v>
      </c>
      <c r="H1027" s="77">
        <v>0</v>
      </c>
      <c r="I1027" s="76">
        <v>0</v>
      </c>
      <c r="J1027" s="77">
        <v>-3.1029485636939911</v>
      </c>
      <c r="K1027" s="134">
        <v>0</v>
      </c>
      <c r="L1027" s="134">
        <v>0</v>
      </c>
      <c r="M1027" s="134">
        <v>0</v>
      </c>
      <c r="N1027" s="134">
        <v>0</v>
      </c>
    </row>
    <row r="1028" spans="1:14" s="78" customFormat="1" x14ac:dyDescent="0.25">
      <c r="A1028" s="76">
        <v>1025</v>
      </c>
      <c r="B1028" s="76">
        <v>0</v>
      </c>
      <c r="C1028" s="76">
        <v>0</v>
      </c>
      <c r="D1028" s="131"/>
      <c r="E1028" s="91"/>
      <c r="F1028" s="76">
        <v>0</v>
      </c>
      <c r="G1028" s="76">
        <v>89.368570839234025</v>
      </c>
      <c r="H1028" s="77">
        <v>0</v>
      </c>
      <c r="I1028" s="76">
        <v>0</v>
      </c>
      <c r="J1028" s="77">
        <v>-3.1029485636939911</v>
      </c>
      <c r="K1028" s="134">
        <v>1</v>
      </c>
      <c r="L1028" s="134">
        <v>0</v>
      </c>
      <c r="M1028" s="134">
        <v>0</v>
      </c>
      <c r="N1028" s="134">
        <v>0</v>
      </c>
    </row>
    <row r="1029" spans="1:14" s="78" customFormat="1" x14ac:dyDescent="0.25">
      <c r="A1029" s="76">
        <v>1026</v>
      </c>
      <c r="B1029" s="76">
        <v>0</v>
      </c>
      <c r="C1029" s="76">
        <v>0</v>
      </c>
      <c r="D1029" s="131"/>
      <c r="E1029" s="91"/>
      <c r="F1029" s="76">
        <v>0</v>
      </c>
      <c r="G1029" s="76">
        <v>89.377258113479101</v>
      </c>
      <c r="H1029" s="77">
        <v>0</v>
      </c>
      <c r="I1029" s="76">
        <v>0</v>
      </c>
      <c r="J1029" s="77">
        <v>-3.1029485636939911</v>
      </c>
      <c r="K1029" s="134">
        <v>1</v>
      </c>
      <c r="L1029" s="134">
        <v>0</v>
      </c>
      <c r="M1029" s="134">
        <v>0</v>
      </c>
      <c r="N1029" s="134">
        <v>0.28020903517403922</v>
      </c>
    </row>
    <row r="1030" spans="1:14" s="78" customFormat="1" x14ac:dyDescent="0.25">
      <c r="A1030" s="76">
        <v>1027</v>
      </c>
      <c r="B1030" s="76">
        <v>0.17525361822918059</v>
      </c>
      <c r="C1030" s="76">
        <v>0.17525361822918059</v>
      </c>
      <c r="D1030" s="131"/>
      <c r="E1030" s="91"/>
      <c r="F1030" s="76">
        <v>800</v>
      </c>
      <c r="G1030" s="76">
        <v>89.392199081797571</v>
      </c>
      <c r="H1030" s="77">
        <v>2.3729762004551671</v>
      </c>
      <c r="I1030" s="76">
        <v>-12.834456425139461</v>
      </c>
      <c r="J1030" s="77">
        <v>6.1145249051981159</v>
      </c>
      <c r="K1030" s="134">
        <v>1</v>
      </c>
      <c r="L1030" s="134">
        <v>7.3864679000000003E-2</v>
      </c>
      <c r="M1030" s="134">
        <v>0.23289533288700001</v>
      </c>
      <c r="N1030" s="134">
        <v>0.62279403477091311</v>
      </c>
    </row>
    <row r="1031" spans="1:14" s="78" customFormat="1" x14ac:dyDescent="0.25">
      <c r="A1031" s="76">
        <v>1028</v>
      </c>
      <c r="B1031" s="76">
        <v>1.1910518646240229</v>
      </c>
      <c r="C1031" s="76">
        <v>1.1910518646240229</v>
      </c>
      <c r="D1031" s="131"/>
      <c r="E1031" s="91"/>
      <c r="F1031" s="76">
        <v>800</v>
      </c>
      <c r="G1031" s="76">
        <v>89.411131235324333</v>
      </c>
      <c r="H1031" s="77">
        <v>2.3729762004551671</v>
      </c>
      <c r="I1031" s="76">
        <v>-12.88735203931115</v>
      </c>
      <c r="J1031" s="77">
        <v>6.1674205193698084</v>
      </c>
      <c r="K1031" s="134">
        <v>1</v>
      </c>
      <c r="L1031" s="134">
        <v>7.3864679000000003E-2</v>
      </c>
      <c r="M1031" s="134">
        <v>0.23289533288700001</v>
      </c>
      <c r="N1031" s="134">
        <v>0.58621239953646187</v>
      </c>
    </row>
    <row r="1032" spans="1:14" s="78" customFormat="1" x14ac:dyDescent="0.25">
      <c r="A1032" s="76">
        <v>1029</v>
      </c>
      <c r="B1032" s="76">
        <v>2.9850691914558412</v>
      </c>
      <c r="C1032" s="76">
        <v>2.9850691914558412</v>
      </c>
      <c r="D1032" s="131"/>
      <c r="E1032" s="91"/>
      <c r="F1032" s="76">
        <v>800</v>
      </c>
      <c r="G1032" s="76">
        <v>89.425456675801058</v>
      </c>
      <c r="H1032" s="77">
        <v>2.3729762004551671</v>
      </c>
      <c r="I1032" s="76">
        <v>-15.992513599197499</v>
      </c>
      <c r="J1032" s="77">
        <v>9.2725820792561642</v>
      </c>
      <c r="K1032" s="134">
        <v>1</v>
      </c>
      <c r="L1032" s="134">
        <v>7.3864679000000003E-2</v>
      </c>
      <c r="M1032" s="134">
        <v>0.23289533288700001</v>
      </c>
      <c r="N1032" s="134">
        <v>2.510537341702646</v>
      </c>
    </row>
    <row r="1033" spans="1:14" s="78" customFormat="1" x14ac:dyDescent="0.25">
      <c r="A1033" s="76">
        <v>1030</v>
      </c>
      <c r="B1033" s="76">
        <v>9.0836594104766846</v>
      </c>
      <c r="C1033" s="76">
        <v>9.0836594104766846</v>
      </c>
      <c r="D1033" s="131"/>
      <c r="E1033" s="91"/>
      <c r="F1033" s="76">
        <v>1081.8918422483191</v>
      </c>
      <c r="G1033" s="76">
        <v>89.470214550601014</v>
      </c>
      <c r="H1033" s="77">
        <v>24.629142055588964</v>
      </c>
      <c r="I1033" s="76">
        <v>-2.2189597048262582</v>
      </c>
      <c r="J1033" s="77">
        <v>-4.5009718151150819</v>
      </c>
      <c r="K1033" s="134">
        <v>1</v>
      </c>
      <c r="L1033" s="134">
        <v>0.76664219035678871</v>
      </c>
      <c r="M1033" s="134">
        <v>2.4172228261949549</v>
      </c>
      <c r="N1033" s="134">
        <v>11.03373147170862</v>
      </c>
    </row>
    <row r="1034" spans="1:14" s="78" customFormat="1" x14ac:dyDescent="0.25">
      <c r="A1034" s="76">
        <v>1031</v>
      </c>
      <c r="B1034" s="76">
        <v>15.23809032440186</v>
      </c>
      <c r="C1034" s="76">
        <v>15.23809032440186</v>
      </c>
      <c r="D1034" s="131"/>
      <c r="E1034" s="91"/>
      <c r="F1034" s="76">
        <v>1814.9035392497469</v>
      </c>
      <c r="G1034" s="76">
        <v>89.453967980440538</v>
      </c>
      <c r="H1034" s="77">
        <v>34.59413266607563</v>
      </c>
      <c r="I1034" s="76">
        <v>-3.5924193887144851</v>
      </c>
      <c r="J1034" s="77">
        <v>-3.127512131226855</v>
      </c>
      <c r="K1034" s="134">
        <v>1</v>
      </c>
      <c r="L1034" s="134">
        <v>1.0768268574176829</v>
      </c>
      <c r="M1034" s="134">
        <v>3.395235081437955</v>
      </c>
      <c r="N1034" s="134">
        <v>15.00900655481307</v>
      </c>
    </row>
    <row r="1035" spans="1:14" s="78" customFormat="1" x14ac:dyDescent="0.25">
      <c r="A1035" s="76">
        <v>1032</v>
      </c>
      <c r="B1035" s="76">
        <v>20.014668273925778</v>
      </c>
      <c r="C1035" s="76">
        <v>20.014668273925778</v>
      </c>
      <c r="D1035" s="131"/>
      <c r="E1035" s="91"/>
      <c r="F1035" s="76">
        <v>1233.139920612178</v>
      </c>
      <c r="G1035" s="76">
        <v>89.329067786249126</v>
      </c>
      <c r="H1035" s="77">
        <v>29.602676594492159</v>
      </c>
      <c r="I1035" s="76">
        <v>-7.6723962356560111</v>
      </c>
      <c r="J1035" s="77">
        <v>0.95246471571467151</v>
      </c>
      <c r="K1035" s="134">
        <v>2</v>
      </c>
      <c r="L1035" s="134">
        <v>0.92145559815288536</v>
      </c>
      <c r="M1035" s="134">
        <v>2.9053495009760471</v>
      </c>
      <c r="N1035" s="134">
        <v>13.6632658981798</v>
      </c>
    </row>
    <row r="1036" spans="1:14" s="78" customFormat="1" x14ac:dyDescent="0.25">
      <c r="A1036" s="76">
        <v>1033</v>
      </c>
      <c r="B1036" s="76">
        <v>23.200815963745121</v>
      </c>
      <c r="C1036" s="76">
        <v>23.200815963745121</v>
      </c>
      <c r="D1036" s="131"/>
      <c r="E1036" s="91"/>
      <c r="F1036" s="76">
        <v>1429.4442437970381</v>
      </c>
      <c r="G1036" s="76">
        <v>89.414363520662619</v>
      </c>
      <c r="H1036" s="77">
        <v>29.78922848542766</v>
      </c>
      <c r="I1036" s="76">
        <v>-4.3746078701438851</v>
      </c>
      <c r="J1036" s="77">
        <v>-2.345323649797455</v>
      </c>
      <c r="K1036" s="134">
        <v>2</v>
      </c>
      <c r="L1036" s="134">
        <v>0.92726248131427169</v>
      </c>
      <c r="M1036" s="134">
        <v>2.923658603583899</v>
      </c>
      <c r="N1036" s="134">
        <v>13.31216393995205</v>
      </c>
    </row>
    <row r="1037" spans="1:14" s="78" customFormat="1" x14ac:dyDescent="0.25">
      <c r="A1037" s="76">
        <v>1034</v>
      </c>
      <c r="B1037" s="76">
        <v>26.966372108459471</v>
      </c>
      <c r="C1037" s="76">
        <v>26.966372108459471</v>
      </c>
      <c r="D1037" s="131"/>
      <c r="E1037" s="91"/>
      <c r="F1037" s="76">
        <v>1661.4469700876889</v>
      </c>
      <c r="G1037" s="76">
        <v>89.493280545535669</v>
      </c>
      <c r="H1037" s="77">
        <v>45.025824121166394</v>
      </c>
      <c r="I1037" s="76">
        <v>-7.5479746143987008</v>
      </c>
      <c r="J1037" s="77">
        <v>0.82804309445736113</v>
      </c>
      <c r="K1037" s="134">
        <v>2</v>
      </c>
      <c r="L1037" s="134">
        <v>1.4015387279410889</v>
      </c>
      <c r="M1037" s="134">
        <v>4.4190516091982532</v>
      </c>
      <c r="N1037" s="134">
        <v>21.943176046861591</v>
      </c>
    </row>
    <row r="1038" spans="1:14" s="78" customFormat="1" x14ac:dyDescent="0.25">
      <c r="A1038" s="76">
        <v>1035</v>
      </c>
      <c r="B1038" s="76">
        <v>31.451449775695799</v>
      </c>
      <c r="C1038" s="76">
        <v>31.451449775695799</v>
      </c>
      <c r="D1038" s="131"/>
      <c r="E1038" s="91"/>
      <c r="F1038" s="76">
        <v>1212.6557684545919</v>
      </c>
      <c r="G1038" s="76">
        <v>89.44067220649184</v>
      </c>
      <c r="H1038" s="77">
        <v>37.490597091643814</v>
      </c>
      <c r="I1038" s="76">
        <v>-26.565375710489722</v>
      </c>
      <c r="J1038" s="77">
        <v>19.845444190548381</v>
      </c>
      <c r="K1038" s="134">
        <v>3</v>
      </c>
      <c r="L1038" s="134">
        <v>1.166986385772192</v>
      </c>
      <c r="M1038" s="134">
        <v>3.6795080743397199</v>
      </c>
      <c r="N1038" s="134">
        <v>18.29777600620492</v>
      </c>
    </row>
    <row r="1039" spans="1:14" s="78" customFormat="1" x14ac:dyDescent="0.25">
      <c r="A1039" s="76">
        <v>1036</v>
      </c>
      <c r="B1039" s="76">
        <v>33.155113220214837</v>
      </c>
      <c r="C1039" s="76">
        <v>33.155113220214837</v>
      </c>
      <c r="D1039" s="131"/>
      <c r="E1039" s="91"/>
      <c r="F1039" s="76">
        <v>1278.342956747505</v>
      </c>
      <c r="G1039" s="76">
        <v>89.544668933685287</v>
      </c>
      <c r="H1039" s="77">
        <v>23.728996859712723</v>
      </c>
      <c r="I1039" s="76">
        <v>-2.1202309167187789</v>
      </c>
      <c r="J1039" s="77">
        <v>-4.5997006032225611</v>
      </c>
      <c r="K1039" s="134">
        <v>3</v>
      </c>
      <c r="L1039" s="134">
        <v>0.73862297299841928</v>
      </c>
      <c r="M1039" s="134">
        <v>2.3288782338640162</v>
      </c>
      <c r="N1039" s="134">
        <v>10.039075440144281</v>
      </c>
    </row>
    <row r="1040" spans="1:14" s="78" customFormat="1" x14ac:dyDescent="0.25">
      <c r="A1040" s="76">
        <v>1037</v>
      </c>
      <c r="B1040" s="76">
        <v>35.260726547241212</v>
      </c>
      <c r="C1040" s="76">
        <v>35.260726547241212</v>
      </c>
      <c r="D1040" s="131"/>
      <c r="E1040" s="91"/>
      <c r="F1040" s="76">
        <v>1359.5278994246639</v>
      </c>
      <c r="G1040" s="76">
        <v>89.546729109271368</v>
      </c>
      <c r="H1040" s="77">
        <v>35.913158397034287</v>
      </c>
      <c r="I1040" s="76">
        <v>-0.58387836743780053</v>
      </c>
      <c r="J1040" s="77">
        <v>-6.1360531525035391</v>
      </c>
      <c r="K1040" s="134">
        <v>3</v>
      </c>
      <c r="L1040" s="134">
        <v>1.117884754328454</v>
      </c>
      <c r="M1040" s="134">
        <v>3.524690630397616</v>
      </c>
      <c r="N1040" s="134">
        <v>17.155911544904249</v>
      </c>
    </row>
    <row r="1041" spans="1:14" s="78" customFormat="1" x14ac:dyDescent="0.25">
      <c r="A1041" s="76">
        <v>1038</v>
      </c>
      <c r="B1041" s="76">
        <v>38.16328582763672</v>
      </c>
      <c r="C1041" s="76">
        <v>38.16328582763672</v>
      </c>
      <c r="D1041" s="131"/>
      <c r="E1041" s="91"/>
      <c r="F1041" s="76">
        <v>1471.440236685916</v>
      </c>
      <c r="G1041" s="76">
        <v>89.534133067276088</v>
      </c>
      <c r="H1041" s="77">
        <v>45.0546566286353</v>
      </c>
      <c r="I1041" s="76">
        <v>-9.2930082892153667</v>
      </c>
      <c r="J1041" s="77">
        <v>2.5730767692740271</v>
      </c>
      <c r="K1041" s="134">
        <v>3</v>
      </c>
      <c r="L1041" s="134">
        <v>1.4024362101444701</v>
      </c>
      <c r="M1041" s="134">
        <v>4.4218813705855116</v>
      </c>
      <c r="N1041" s="134">
        <v>22.363382482048848</v>
      </c>
    </row>
    <row r="1042" spans="1:14" s="78" customFormat="1" x14ac:dyDescent="0.25">
      <c r="A1042" s="76">
        <v>1039</v>
      </c>
      <c r="B1042" s="76">
        <v>41.277260208129881</v>
      </c>
      <c r="C1042" s="76">
        <v>41.277260208129881</v>
      </c>
      <c r="D1042" s="131"/>
      <c r="E1042" s="91"/>
      <c r="F1042" s="76">
        <v>1591.5039864416719</v>
      </c>
      <c r="G1042" s="76">
        <v>89.499471199462903</v>
      </c>
      <c r="H1042" s="77">
        <v>43.259076994466106</v>
      </c>
      <c r="I1042" s="76">
        <v>-5.1433251364683183</v>
      </c>
      <c r="J1042" s="77">
        <v>-1.5766063834730211</v>
      </c>
      <c r="K1042" s="134">
        <v>3</v>
      </c>
      <c r="L1042" s="134">
        <v>1.3465444092610881</v>
      </c>
      <c r="M1042" s="134">
        <v>4.2456545224002102</v>
      </c>
      <c r="N1042" s="134">
        <v>21.05223578577958</v>
      </c>
    </row>
    <row r="1043" spans="1:14" s="78" customFormat="1" x14ac:dyDescent="0.25">
      <c r="A1043" s="76">
        <v>1040</v>
      </c>
      <c r="B1043" s="76">
        <v>43.303782272338857</v>
      </c>
      <c r="C1043" s="76">
        <v>43.303782272338857</v>
      </c>
      <c r="D1043" s="131"/>
      <c r="E1043" s="91"/>
      <c r="F1043" s="76">
        <v>1669.6394520112931</v>
      </c>
      <c r="G1043" s="76">
        <v>89.453488542280581</v>
      </c>
      <c r="H1043" s="77">
        <v>32.318284331789769</v>
      </c>
      <c r="I1043" s="76">
        <v>-2.1202309167187789</v>
      </c>
      <c r="J1043" s="77">
        <v>-4.5997006032225611</v>
      </c>
      <c r="K1043" s="134">
        <v>3</v>
      </c>
      <c r="L1043" s="134">
        <v>1.005985520436526</v>
      </c>
      <c r="M1043" s="134">
        <v>3.171872345936368</v>
      </c>
      <c r="N1043" s="134">
        <v>14.12642918033108</v>
      </c>
    </row>
    <row r="1044" spans="1:14" s="78" customFormat="1" x14ac:dyDescent="0.25">
      <c r="A1044" s="76">
        <v>1041</v>
      </c>
      <c r="B1044" s="76">
        <v>44.685794067382822</v>
      </c>
      <c r="C1044" s="76">
        <v>44.685794067382822</v>
      </c>
      <c r="D1044" s="131"/>
      <c r="E1044" s="91"/>
      <c r="F1044" s="76">
        <v>1269.9081744374821</v>
      </c>
      <c r="G1044" s="76">
        <v>89.358742830027666</v>
      </c>
      <c r="H1044" s="77">
        <v>32.213218540657266</v>
      </c>
      <c r="I1044" s="76">
        <v>-2.1202309167187789</v>
      </c>
      <c r="J1044" s="77">
        <v>-4.5997006032225611</v>
      </c>
      <c r="K1044" s="134">
        <v>4</v>
      </c>
      <c r="L1044" s="134">
        <v>1.002715091118948</v>
      </c>
      <c r="M1044" s="134">
        <v>3.1615606822980422</v>
      </c>
      <c r="N1044" s="134">
        <v>15.135373800803009</v>
      </c>
    </row>
    <row r="1045" spans="1:14" s="78" customFormat="1" x14ac:dyDescent="0.25">
      <c r="A1045" s="76">
        <v>1042</v>
      </c>
      <c r="B1045" s="76">
        <v>46.73675537109375</v>
      </c>
      <c r="C1045" s="76">
        <v>46.73675537109375</v>
      </c>
      <c r="D1045" s="131"/>
      <c r="E1045" s="91"/>
      <c r="F1045" s="76">
        <v>1328.1936447842779</v>
      </c>
      <c r="G1045" s="76">
        <v>89.341680773390195</v>
      </c>
      <c r="H1045" s="77">
        <v>43.590131917078949</v>
      </c>
      <c r="I1045" s="76">
        <v>-5.5277167480483058</v>
      </c>
      <c r="J1045" s="77">
        <v>-1.192214771893034</v>
      </c>
      <c r="K1045" s="134">
        <v>4</v>
      </c>
      <c r="L1045" s="134">
        <v>1.3568493021569701</v>
      </c>
      <c r="M1045" s="134">
        <v>4.2781458497009277</v>
      </c>
      <c r="N1045" s="134">
        <v>21.69617355003416</v>
      </c>
    </row>
    <row r="1046" spans="1:14" s="78" customFormat="1" x14ac:dyDescent="0.25">
      <c r="A1046" s="76">
        <v>1043</v>
      </c>
      <c r="B1046" s="76">
        <v>49.348112106323242</v>
      </c>
      <c r="C1046" s="76">
        <v>49.348112106323242</v>
      </c>
      <c r="D1046" s="131"/>
      <c r="E1046" s="91"/>
      <c r="F1046" s="76">
        <v>1402.404774599712</v>
      </c>
      <c r="G1046" s="76">
        <v>89.360489485921974</v>
      </c>
      <c r="H1046" s="77">
        <v>50.435154692430395</v>
      </c>
      <c r="I1046" s="76">
        <v>-5.4869263676865474</v>
      </c>
      <c r="J1046" s="77">
        <v>-1.2330051522547929</v>
      </c>
      <c r="K1046" s="134">
        <v>4</v>
      </c>
      <c r="L1046" s="134">
        <v>1.569917351449686</v>
      </c>
      <c r="M1046" s="134">
        <v>4.9499494091208618</v>
      </c>
      <c r="N1046" s="134">
        <v>25.575983977321791</v>
      </c>
    </row>
    <row r="1047" spans="1:14" s="78" customFormat="1" x14ac:dyDescent="0.25">
      <c r="A1047" s="76">
        <v>1044</v>
      </c>
      <c r="B1047" s="76">
        <v>51.767185592651373</v>
      </c>
      <c r="C1047" s="76">
        <v>51.767185592651373</v>
      </c>
      <c r="D1047" s="131"/>
      <c r="E1047" s="91"/>
      <c r="F1047" s="76">
        <v>1471.1514816677511</v>
      </c>
      <c r="G1047" s="76">
        <v>89.319107545203082</v>
      </c>
      <c r="H1047" s="77">
        <v>36.705154561045958</v>
      </c>
      <c r="I1047" s="76">
        <v>-13.672073547267059</v>
      </c>
      <c r="J1047" s="77">
        <v>6.9521420273257162</v>
      </c>
      <c r="K1047" s="134">
        <v>4</v>
      </c>
      <c r="L1047" s="134">
        <v>1.142537568972247</v>
      </c>
      <c r="M1047" s="134">
        <v>3.6024209549694941</v>
      </c>
      <c r="N1047" s="134">
        <v>17.391897884217531</v>
      </c>
    </row>
    <row r="1048" spans="1:14" s="78" customFormat="1" x14ac:dyDescent="0.25">
      <c r="A1048" s="76">
        <v>1045</v>
      </c>
      <c r="B1048" s="76">
        <v>52.428678894042967</v>
      </c>
      <c r="C1048" s="76">
        <v>52.428678894042967</v>
      </c>
      <c r="D1048" s="131"/>
      <c r="E1048" s="91"/>
      <c r="F1048" s="76">
        <v>1489.9502021180599</v>
      </c>
      <c r="G1048" s="76">
        <v>89.259217279018927</v>
      </c>
      <c r="H1048" s="77">
        <v>23.180519372006202</v>
      </c>
      <c r="I1048" s="76">
        <v>-2.774501122924879</v>
      </c>
      <c r="J1048" s="77">
        <v>-3.9454303970164601</v>
      </c>
      <c r="K1048" s="134">
        <v>4</v>
      </c>
      <c r="L1048" s="134">
        <v>0.7215502718224035</v>
      </c>
      <c r="M1048" s="134">
        <v>2.2750480070560379</v>
      </c>
      <c r="N1048" s="134">
        <v>9.0553335983346219</v>
      </c>
    </row>
    <row r="1049" spans="1:14" s="78" customFormat="1" x14ac:dyDescent="0.25">
      <c r="A1049" s="76">
        <v>1046</v>
      </c>
      <c r="B1049" s="76">
        <v>53.026247406005858</v>
      </c>
      <c r="C1049" s="76">
        <v>53.026247406005858</v>
      </c>
      <c r="D1049" s="131"/>
      <c r="E1049" s="91"/>
      <c r="F1049" s="76">
        <v>1506.932268879229</v>
      </c>
      <c r="G1049" s="76">
        <v>89.21072738630771</v>
      </c>
      <c r="H1049" s="77">
        <v>23.28130294710224</v>
      </c>
      <c r="I1049" s="76">
        <v>-2.774501122924879</v>
      </c>
      <c r="J1049" s="77">
        <v>-3.9454303970164601</v>
      </c>
      <c r="K1049" s="134">
        <v>4</v>
      </c>
      <c r="L1049" s="134">
        <v>0.72468740670875986</v>
      </c>
      <c r="M1049" s="134">
        <v>2.2849393933527198</v>
      </c>
      <c r="N1049" s="134">
        <v>9.0598391158879341</v>
      </c>
    </row>
    <row r="1050" spans="1:14" s="78" customFormat="1" x14ac:dyDescent="0.25">
      <c r="A1050" s="76">
        <v>1047</v>
      </c>
      <c r="B1050" s="76">
        <v>53.260914230346678</v>
      </c>
      <c r="C1050" s="76">
        <v>53.260914230346678</v>
      </c>
      <c r="D1050" s="131"/>
      <c r="E1050" s="91"/>
      <c r="F1050" s="76">
        <v>1513.601173946694</v>
      </c>
      <c r="G1050" s="76">
        <v>89.144215994935792</v>
      </c>
      <c r="H1050" s="77">
        <v>21.578009367707516</v>
      </c>
      <c r="I1050" s="76">
        <v>-15.558519416450981</v>
      </c>
      <c r="J1050" s="77">
        <v>8.8385878965096403</v>
      </c>
      <c r="K1050" s="134">
        <v>4</v>
      </c>
      <c r="L1050" s="134">
        <v>0.67166823464094905</v>
      </c>
      <c r="M1050" s="134">
        <v>2.1177699438229118</v>
      </c>
      <c r="N1050" s="134">
        <v>7.9710808013732093</v>
      </c>
    </row>
    <row r="1051" spans="1:14" s="78" customFormat="1" x14ac:dyDescent="0.25">
      <c r="A1051" s="76">
        <v>1048</v>
      </c>
      <c r="B1051" s="76">
        <v>53.622089004516603</v>
      </c>
      <c r="C1051" s="76">
        <v>53.622089004516603</v>
      </c>
      <c r="D1051" s="131"/>
      <c r="E1051" s="91"/>
      <c r="F1051" s="76">
        <v>1523.865259159712</v>
      </c>
      <c r="G1051" s="76">
        <v>89.037873015405026</v>
      </c>
      <c r="H1051" s="77">
        <v>21.380866341597283</v>
      </c>
      <c r="I1051" s="76">
        <v>-4.7055821508168272</v>
      </c>
      <c r="J1051" s="77">
        <v>-2.014349369124512</v>
      </c>
      <c r="K1051" s="134">
        <v>4</v>
      </c>
      <c r="L1051" s="134">
        <v>0.66553167653390699</v>
      </c>
      <c r="M1051" s="134">
        <v>2.0984213761114092</v>
      </c>
      <c r="N1051" s="134">
        <v>7.810350546836065</v>
      </c>
    </row>
    <row r="1052" spans="1:14" s="78" customFormat="1" x14ac:dyDescent="0.25">
      <c r="A1052" s="76">
        <v>1049</v>
      </c>
      <c r="B1052" s="76">
        <v>53.764498519897458</v>
      </c>
      <c r="C1052" s="76">
        <v>53.764498519897458</v>
      </c>
      <c r="D1052" s="131"/>
      <c r="E1052" s="91"/>
      <c r="F1052" s="76">
        <v>1527.912339702292</v>
      </c>
      <c r="G1052" s="76">
        <v>88.93153003587426</v>
      </c>
      <c r="H1052" s="77">
        <v>20.105850035554361</v>
      </c>
      <c r="I1052" s="76">
        <v>-2.2115290852008092</v>
      </c>
      <c r="J1052" s="77">
        <v>-4.5084024347405309</v>
      </c>
      <c r="K1052" s="134">
        <v>4</v>
      </c>
      <c r="L1052" s="134">
        <v>0.62584368044378125</v>
      </c>
      <c r="M1052" s="134">
        <v>1.973285124439242</v>
      </c>
      <c r="N1052" s="134">
        <v>6.9937183808070671</v>
      </c>
    </row>
    <row r="1053" spans="1:14" s="78" customFormat="1" x14ac:dyDescent="0.25">
      <c r="A1053" s="76">
        <v>1050</v>
      </c>
      <c r="B1053" s="76">
        <v>53.783152389526357</v>
      </c>
      <c r="C1053" s="76">
        <v>53.783152389526357</v>
      </c>
      <c r="D1053" s="131"/>
      <c r="E1053" s="91"/>
      <c r="F1053" s="76">
        <v>1528.4424567567389</v>
      </c>
      <c r="G1053" s="76">
        <v>88.953658771609867</v>
      </c>
      <c r="H1053" s="77">
        <v>11.72279812000922</v>
      </c>
      <c r="I1053" s="76">
        <v>-1.5524217906197479</v>
      </c>
      <c r="J1053" s="77">
        <v>-5.1675097293215924</v>
      </c>
      <c r="K1053" s="134">
        <v>4</v>
      </c>
      <c r="L1053" s="134">
        <v>0.36490071832587018</v>
      </c>
      <c r="M1053" s="134">
        <v>1.1505319648814689</v>
      </c>
      <c r="N1053" s="134">
        <v>1.661266345001422</v>
      </c>
    </row>
    <row r="1054" spans="1:14" s="78" customFormat="1" x14ac:dyDescent="0.25">
      <c r="A1054" s="76">
        <v>1051</v>
      </c>
      <c r="B1054" s="76">
        <v>52.822467041015628</v>
      </c>
      <c r="C1054" s="76">
        <v>52.822467041015628</v>
      </c>
      <c r="D1054" s="131"/>
      <c r="E1054" s="91"/>
      <c r="F1054" s="76">
        <v>1501.141114068357</v>
      </c>
      <c r="G1054" s="76">
        <v>88.966838759944494</v>
      </c>
      <c r="H1054" s="77">
        <v>5.5486679463291795</v>
      </c>
      <c r="I1054" s="76">
        <v>-52.401755794276077</v>
      </c>
      <c r="J1054" s="77">
        <v>45.681824274334737</v>
      </c>
      <c r="K1054" s="134">
        <v>4</v>
      </c>
      <c r="L1054" s="134">
        <v>0.17271583956660819</v>
      </c>
      <c r="M1054" s="134">
        <v>0.54457304215351565</v>
      </c>
      <c r="N1054" s="134">
        <v>-2.2064862553929609</v>
      </c>
    </row>
    <row r="1055" spans="1:14" s="78" customFormat="1" x14ac:dyDescent="0.25">
      <c r="A1055" s="76">
        <v>1052</v>
      </c>
      <c r="B1055" s="76">
        <v>51.722993469238283</v>
      </c>
      <c r="C1055" s="76">
        <v>51.722993469238283</v>
      </c>
      <c r="D1055" s="131"/>
      <c r="E1055" s="91"/>
      <c r="F1055" s="76">
        <v>1469.8956029273299</v>
      </c>
      <c r="G1055" s="76">
        <v>89.003029770837642</v>
      </c>
      <c r="H1055" s="77">
        <v>4.0103529742797361</v>
      </c>
      <c r="I1055" s="76">
        <v>-54.106164968317373</v>
      </c>
      <c r="J1055" s="77">
        <v>47.386233448376032</v>
      </c>
      <c r="K1055" s="134">
        <v>4</v>
      </c>
      <c r="L1055" s="134">
        <v>0.1248320295269074</v>
      </c>
      <c r="M1055" s="134">
        <v>0.39359538909833902</v>
      </c>
      <c r="N1055" s="134">
        <v>-3.066595104705796</v>
      </c>
    </row>
    <row r="1056" spans="1:14" s="78" customFormat="1" x14ac:dyDescent="0.25">
      <c r="A1056" s="76">
        <v>1053</v>
      </c>
      <c r="B1056" s="76">
        <v>50.111157989501947</v>
      </c>
      <c r="C1056" s="76">
        <v>50.111157989501947</v>
      </c>
      <c r="D1056" s="131"/>
      <c r="E1056" s="91"/>
      <c r="F1056" s="76">
        <v>1424.0894783124479</v>
      </c>
      <c r="G1056" s="76">
        <v>88.990494971437087</v>
      </c>
      <c r="H1056" s="77">
        <v>0</v>
      </c>
      <c r="I1056" s="76">
        <v>-10.022928922632619</v>
      </c>
      <c r="J1056" s="77">
        <v>3.3029974026912852</v>
      </c>
      <c r="K1056" s="134">
        <v>4</v>
      </c>
      <c r="L1056" s="134">
        <v>0</v>
      </c>
      <c r="M1056" s="134">
        <v>0</v>
      </c>
      <c r="N1056" s="134">
        <v>-5.388777646233363</v>
      </c>
    </row>
    <row r="1057" spans="1:14" s="78" customFormat="1" x14ac:dyDescent="0.25">
      <c r="A1057" s="76">
        <v>1054</v>
      </c>
      <c r="B1057" s="76">
        <v>47.641843414306642</v>
      </c>
      <c r="C1057" s="76">
        <v>47.641843414306642</v>
      </c>
      <c r="D1057" s="131"/>
      <c r="E1057" s="91"/>
      <c r="F1057" s="76">
        <v>1353.914989311098</v>
      </c>
      <c r="G1057" s="76">
        <v>89.012697909716408</v>
      </c>
      <c r="H1057" s="77">
        <v>0</v>
      </c>
      <c r="I1057" s="76">
        <v>-17.56567177256499</v>
      </c>
      <c r="J1057" s="77">
        <v>10.845740252623649</v>
      </c>
      <c r="K1057" s="134">
        <v>4</v>
      </c>
      <c r="L1057" s="134">
        <v>0</v>
      </c>
      <c r="M1057" s="134">
        <v>0</v>
      </c>
      <c r="N1057" s="134">
        <v>-5.0844876121418263</v>
      </c>
    </row>
    <row r="1058" spans="1:14" s="78" customFormat="1" x14ac:dyDescent="0.25">
      <c r="A1058" s="76">
        <v>1055</v>
      </c>
      <c r="B1058" s="76">
        <v>44.724267578125001</v>
      </c>
      <c r="C1058" s="76">
        <v>44.724267578125001</v>
      </c>
      <c r="D1058" s="131"/>
      <c r="E1058" s="91"/>
      <c r="F1058" s="76">
        <v>1271.00153815207</v>
      </c>
      <c r="G1058" s="76">
        <v>89.06613089760431</v>
      </c>
      <c r="H1058" s="77">
        <v>0</v>
      </c>
      <c r="I1058" s="76">
        <v>-19.0112729806694</v>
      </c>
      <c r="J1058" s="77">
        <v>12.291341460728059</v>
      </c>
      <c r="K1058" s="134">
        <v>4</v>
      </c>
      <c r="L1058" s="134">
        <v>0</v>
      </c>
      <c r="M1058" s="134">
        <v>0</v>
      </c>
      <c r="N1058" s="134">
        <v>-4.7325041341777476</v>
      </c>
    </row>
    <row r="1059" spans="1:14" s="78" customFormat="1" x14ac:dyDescent="0.25">
      <c r="A1059" s="76">
        <v>1056</v>
      </c>
      <c r="B1059" s="76">
        <v>41.33033638000488</v>
      </c>
      <c r="C1059" s="76">
        <v>41.33033638000488</v>
      </c>
      <c r="D1059" s="131"/>
      <c r="E1059" s="91"/>
      <c r="F1059" s="76">
        <v>1174.5507295243431</v>
      </c>
      <c r="G1059" s="76">
        <v>89.066934248632819</v>
      </c>
      <c r="H1059" s="77">
        <v>0</v>
      </c>
      <c r="I1059" s="76">
        <v>-16.86557569638887</v>
      </c>
      <c r="J1059" s="77">
        <v>10.145644176447529</v>
      </c>
      <c r="K1059" s="134">
        <v>4</v>
      </c>
      <c r="L1059" s="134">
        <v>0</v>
      </c>
      <c r="M1059" s="134">
        <v>0</v>
      </c>
      <c r="N1059" s="134">
        <v>-4.3327017580238616</v>
      </c>
    </row>
    <row r="1060" spans="1:14" s="78" customFormat="1" x14ac:dyDescent="0.25">
      <c r="A1060" s="76">
        <v>1057</v>
      </c>
      <c r="B1060" s="76">
        <v>37.557274627685537</v>
      </c>
      <c r="C1060" s="76">
        <v>37.557274627685537</v>
      </c>
      <c r="D1060" s="131"/>
      <c r="E1060" s="91"/>
      <c r="F1060" s="76">
        <v>1448.0746054476151</v>
      </c>
      <c r="G1060" s="76">
        <v>89.065385181525471</v>
      </c>
      <c r="H1060" s="77">
        <v>0</v>
      </c>
      <c r="I1060" s="76">
        <v>-11.47944110036644</v>
      </c>
      <c r="J1060" s="77">
        <v>4.7595095804250969</v>
      </c>
      <c r="K1060" s="134">
        <v>3</v>
      </c>
      <c r="L1060" s="134">
        <v>0</v>
      </c>
      <c r="M1060" s="134">
        <v>0</v>
      </c>
      <c r="N1060" s="134">
        <v>-5.4941829447421018</v>
      </c>
    </row>
    <row r="1061" spans="1:14" s="78" customFormat="1" x14ac:dyDescent="0.25">
      <c r="A1061" s="76">
        <v>1058</v>
      </c>
      <c r="B1061" s="76">
        <v>32.806328010559078</v>
      </c>
      <c r="C1061" s="76">
        <v>32.806328010559078</v>
      </c>
      <c r="D1061" s="131"/>
      <c r="E1061" s="91"/>
      <c r="F1061" s="76">
        <v>1264.895042598647</v>
      </c>
      <c r="G1061" s="76">
        <v>89.00297915037622</v>
      </c>
      <c r="H1061" s="77">
        <v>0</v>
      </c>
      <c r="I1061" s="76">
        <v>-13.67396254567095</v>
      </c>
      <c r="J1061" s="77">
        <v>6.9540310257296101</v>
      </c>
      <c r="K1061" s="134">
        <v>3</v>
      </c>
      <c r="L1061" s="134">
        <v>0</v>
      </c>
      <c r="M1061" s="134">
        <v>0</v>
      </c>
      <c r="N1061" s="134">
        <v>-4.7068913190438808</v>
      </c>
    </row>
    <row r="1062" spans="1:14" s="78" customFormat="1" x14ac:dyDescent="0.25">
      <c r="A1062" s="76">
        <v>1059</v>
      </c>
      <c r="B1062" s="76">
        <v>27.61437549591064</v>
      </c>
      <c r="C1062" s="76">
        <v>27.61437549591064</v>
      </c>
      <c r="D1062" s="131"/>
      <c r="E1062" s="91"/>
      <c r="F1062" s="76">
        <v>1701.3716310823929</v>
      </c>
      <c r="G1062" s="76">
        <v>88.950998351796059</v>
      </c>
      <c r="H1062" s="77">
        <v>0</v>
      </c>
      <c r="I1062" s="76">
        <v>-4.6136189208167204</v>
      </c>
      <c r="J1062" s="77">
        <v>-2.1063125991246192</v>
      </c>
      <c r="K1062" s="134">
        <v>2</v>
      </c>
      <c r="L1062" s="134">
        <v>0</v>
      </c>
      <c r="M1062" s="134">
        <v>0</v>
      </c>
      <c r="N1062" s="134">
        <v>-6.654482947004337</v>
      </c>
    </row>
    <row r="1063" spans="1:14" s="78" customFormat="1" x14ac:dyDescent="0.25">
      <c r="A1063" s="76">
        <v>1060</v>
      </c>
      <c r="B1063" s="76">
        <v>23.662585449218749</v>
      </c>
      <c r="C1063" s="76">
        <v>23.662585449218749</v>
      </c>
      <c r="D1063" s="131"/>
      <c r="E1063" s="91"/>
      <c r="F1063" s="76">
        <v>1457.894697177768</v>
      </c>
      <c r="G1063" s="76">
        <v>88.995039694154528</v>
      </c>
      <c r="H1063" s="77">
        <v>0</v>
      </c>
      <c r="I1063" s="76">
        <v>-13.78938979871953</v>
      </c>
      <c r="J1063" s="77">
        <v>7.0694582787781934</v>
      </c>
      <c r="K1063" s="134">
        <v>2</v>
      </c>
      <c r="L1063" s="134">
        <v>0</v>
      </c>
      <c r="M1063" s="134">
        <v>0</v>
      </c>
      <c r="N1063" s="134">
        <v>-5.5375494566262962</v>
      </c>
    </row>
    <row r="1064" spans="1:14" s="78" customFormat="1" x14ac:dyDescent="0.25">
      <c r="A1064" s="76">
        <v>1061</v>
      </c>
      <c r="B1064" s="76">
        <v>19.19074287414551</v>
      </c>
      <c r="C1064" s="76">
        <v>19.19074287414551</v>
      </c>
      <c r="D1064" s="131"/>
      <c r="E1064" s="91"/>
      <c r="F1064" s="76">
        <v>1182.3763861798329</v>
      </c>
      <c r="G1064" s="76">
        <v>88.980287979914181</v>
      </c>
      <c r="H1064" s="77">
        <v>0</v>
      </c>
      <c r="I1064" s="76">
        <v>-4.1529130282454343</v>
      </c>
      <c r="J1064" s="77">
        <v>-2.5670184916959049</v>
      </c>
      <c r="K1064" s="134">
        <v>2</v>
      </c>
      <c r="L1064" s="134">
        <v>0</v>
      </c>
      <c r="M1064" s="134">
        <v>0</v>
      </c>
      <c r="N1064" s="134">
        <v>-4.3647708289262379</v>
      </c>
    </row>
    <row r="1065" spans="1:14" s="78" customFormat="1" x14ac:dyDescent="0.25">
      <c r="A1065" s="76">
        <v>1062</v>
      </c>
      <c r="B1065" s="76">
        <v>15.16451892852783</v>
      </c>
      <c r="C1065" s="76">
        <v>15.16451892852783</v>
      </c>
      <c r="D1065" s="131"/>
      <c r="E1065" s="91"/>
      <c r="F1065" s="76">
        <v>934.31344510506722</v>
      </c>
      <c r="G1065" s="76">
        <v>88.994924352895694</v>
      </c>
      <c r="H1065" s="77">
        <v>0</v>
      </c>
      <c r="I1065" s="76">
        <v>-19.08424186021902</v>
      </c>
      <c r="J1065" s="77">
        <v>12.36431034027768</v>
      </c>
      <c r="K1065" s="134">
        <v>2</v>
      </c>
      <c r="L1065" s="134">
        <v>0</v>
      </c>
      <c r="M1065" s="134">
        <v>0</v>
      </c>
      <c r="N1065" s="134">
        <v>-3.3770186389041879</v>
      </c>
    </row>
    <row r="1066" spans="1:14" s="78" customFormat="1" x14ac:dyDescent="0.25">
      <c r="A1066" s="76">
        <v>1063</v>
      </c>
      <c r="B1066" s="76">
        <v>12.959607696533199</v>
      </c>
      <c r="C1066" s="76">
        <v>12.959607696533199</v>
      </c>
      <c r="D1066" s="131"/>
      <c r="E1066" s="91"/>
      <c r="F1066" s="76">
        <v>1543.529233322721</v>
      </c>
      <c r="G1066" s="76">
        <v>89.004069530384271</v>
      </c>
      <c r="H1066" s="77">
        <v>7.4155411205854183</v>
      </c>
      <c r="I1066" s="76">
        <v>-27.31061602108613</v>
      </c>
      <c r="J1066" s="77">
        <v>20.590684501144789</v>
      </c>
      <c r="K1066" s="134">
        <v>1</v>
      </c>
      <c r="L1066" s="134">
        <v>0.23082682598261101</v>
      </c>
      <c r="M1066" s="134">
        <v>0.72779698232317258</v>
      </c>
      <c r="N1066" s="134">
        <v>-1.1834526518370141</v>
      </c>
    </row>
    <row r="1067" spans="1:14" s="78" customFormat="1" x14ac:dyDescent="0.25">
      <c r="A1067" s="76">
        <v>1064</v>
      </c>
      <c r="B1067" s="76">
        <v>12.240702152252201</v>
      </c>
      <c r="C1067" s="76">
        <v>12.240702152252201</v>
      </c>
      <c r="D1067" s="131"/>
      <c r="E1067" s="91"/>
      <c r="F1067" s="76">
        <v>1457.9053664912931</v>
      </c>
      <c r="G1067" s="76">
        <v>89.022988320135909</v>
      </c>
      <c r="H1067" s="77">
        <v>11.095554976851529</v>
      </c>
      <c r="I1067" s="76">
        <v>0</v>
      </c>
      <c r="J1067" s="77">
        <v>-6.7199315199413396</v>
      </c>
      <c r="K1067" s="134">
        <v>1</v>
      </c>
      <c r="L1067" s="134">
        <v>0.34537624377976772</v>
      </c>
      <c r="M1067" s="134">
        <v>1.0889712966376079</v>
      </c>
      <c r="N1067" s="134">
        <v>1.551172531470943</v>
      </c>
    </row>
    <row r="1068" spans="1:14" s="78" customFormat="1" x14ac:dyDescent="0.25">
      <c r="A1068" s="76">
        <v>1065</v>
      </c>
      <c r="B1068" s="76">
        <v>12.82878255844116</v>
      </c>
      <c r="C1068" s="76">
        <v>12.82878255844116</v>
      </c>
      <c r="D1068" s="131"/>
      <c r="E1068" s="91"/>
      <c r="F1068" s="76">
        <v>1527.9475560198989</v>
      </c>
      <c r="G1068" s="76">
        <v>89.065709604774327</v>
      </c>
      <c r="H1068" s="77">
        <v>13.8411747956673</v>
      </c>
      <c r="I1068" s="76">
        <v>0</v>
      </c>
      <c r="J1068" s="77">
        <v>-6.7199315199413396</v>
      </c>
      <c r="K1068" s="134">
        <v>1</v>
      </c>
      <c r="L1068" s="134">
        <v>0.43084036538956921</v>
      </c>
      <c r="M1068" s="134">
        <v>1.3584396720733121</v>
      </c>
      <c r="N1068" s="134">
        <v>3.0197580439050582</v>
      </c>
    </row>
    <row r="1069" spans="1:14" s="78" customFormat="1" x14ac:dyDescent="0.25">
      <c r="A1069" s="76">
        <v>1066</v>
      </c>
      <c r="B1069" s="76">
        <v>14.018739795684811</v>
      </c>
      <c r="C1069" s="76">
        <v>14.018739795684811</v>
      </c>
      <c r="D1069" s="131"/>
      <c r="E1069" s="91"/>
      <c r="F1069" s="76">
        <v>1669.6751318153349</v>
      </c>
      <c r="G1069" s="76">
        <v>88.951112132447463</v>
      </c>
      <c r="H1069" s="77">
        <v>20.458287134109415</v>
      </c>
      <c r="I1069" s="76">
        <v>0</v>
      </c>
      <c r="J1069" s="77">
        <v>-6.7199315199413396</v>
      </c>
      <c r="K1069" s="134">
        <v>1</v>
      </c>
      <c r="L1069" s="134">
        <v>0.63681414578071427</v>
      </c>
      <c r="M1069" s="134">
        <v>2.0078750016465921</v>
      </c>
      <c r="N1069" s="134">
        <v>6.6606448591132432</v>
      </c>
    </row>
    <row r="1070" spans="1:14" s="78" customFormat="1" x14ac:dyDescent="0.25">
      <c r="A1070" s="76">
        <v>1067</v>
      </c>
      <c r="B1070" s="76">
        <v>17.583408355712891</v>
      </c>
      <c r="C1070" s="76">
        <v>17.583408355712891</v>
      </c>
      <c r="D1070" s="131"/>
      <c r="E1070" s="91"/>
      <c r="F1070" s="76">
        <v>1083.34559869287</v>
      </c>
      <c r="G1070" s="76">
        <v>88.961479689882069</v>
      </c>
      <c r="H1070" s="77">
        <v>29.133072580320647</v>
      </c>
      <c r="I1070" s="76">
        <v>-0.77709956680391734</v>
      </c>
      <c r="J1070" s="77">
        <v>-5.9428319531374223</v>
      </c>
      <c r="K1070" s="134">
        <v>2</v>
      </c>
      <c r="L1070" s="134">
        <v>0.90683802644810496</v>
      </c>
      <c r="M1070" s="134">
        <v>2.8592602973908749</v>
      </c>
      <c r="N1070" s="134">
        <v>13.64661596899605</v>
      </c>
    </row>
    <row r="1071" spans="1:14" s="78" customFormat="1" x14ac:dyDescent="0.25">
      <c r="A1071" s="76">
        <v>1068</v>
      </c>
      <c r="B1071" s="76">
        <v>21.92827129364014</v>
      </c>
      <c r="C1071" s="76">
        <v>21.92827129364014</v>
      </c>
      <c r="D1071" s="131"/>
      <c r="E1071" s="91"/>
      <c r="F1071" s="76">
        <v>1351.040464529159</v>
      </c>
      <c r="G1071" s="76">
        <v>89.045596894210789</v>
      </c>
      <c r="H1071" s="77">
        <v>30.466205422199138</v>
      </c>
      <c r="I1071" s="76">
        <v>-0.71969233422219403</v>
      </c>
      <c r="J1071" s="77">
        <v>-6.0002391857191446</v>
      </c>
      <c r="K1071" s="134">
        <v>2</v>
      </c>
      <c r="L1071" s="134">
        <v>0.94833504163554116</v>
      </c>
      <c r="M1071" s="134">
        <v>2.9901003862768611</v>
      </c>
      <c r="N1071" s="134">
        <v>13.92141864354096</v>
      </c>
    </row>
    <row r="1072" spans="1:14" s="78" customFormat="1" x14ac:dyDescent="0.25">
      <c r="A1072" s="76">
        <v>1069</v>
      </c>
      <c r="B1072" s="76">
        <v>24.245238113403321</v>
      </c>
      <c r="C1072" s="76">
        <v>24.245238113403321</v>
      </c>
      <c r="D1072" s="131"/>
      <c r="E1072" s="91"/>
      <c r="F1072" s="76">
        <v>1493.79298188694</v>
      </c>
      <c r="G1072" s="76">
        <v>89.133211311716281</v>
      </c>
      <c r="H1072" s="77">
        <v>20.407298255615576</v>
      </c>
      <c r="I1072" s="76">
        <v>0</v>
      </c>
      <c r="J1072" s="77">
        <v>-6.7199315199413396</v>
      </c>
      <c r="K1072" s="134">
        <v>2</v>
      </c>
      <c r="L1072" s="134">
        <v>0.63522699242376313</v>
      </c>
      <c r="M1072" s="134">
        <v>2.002870707112125</v>
      </c>
      <c r="N1072" s="134">
        <v>7.3081841202281037</v>
      </c>
    </row>
    <row r="1073" spans="1:14" s="78" customFormat="1" x14ac:dyDescent="0.25">
      <c r="A1073" s="76">
        <v>1070</v>
      </c>
      <c r="B1073" s="76">
        <v>25.307163047790532</v>
      </c>
      <c r="C1073" s="76">
        <v>25.307163047790532</v>
      </c>
      <c r="D1073" s="131"/>
      <c r="E1073" s="91"/>
      <c r="F1073" s="76">
        <v>1559.2200982080381</v>
      </c>
      <c r="G1073" s="76">
        <v>89.032462513251446</v>
      </c>
      <c r="H1073" s="77">
        <v>19.717372820504224</v>
      </c>
      <c r="I1073" s="76">
        <v>0</v>
      </c>
      <c r="J1073" s="77">
        <v>-6.7199315199413396</v>
      </c>
      <c r="K1073" s="134">
        <v>2</v>
      </c>
      <c r="L1073" s="134">
        <v>0.61375137847168881</v>
      </c>
      <c r="M1073" s="134">
        <v>1.9351580963212349</v>
      </c>
      <c r="N1073" s="134">
        <v>6.6302072967682077</v>
      </c>
    </row>
    <row r="1074" spans="1:14" s="78" customFormat="1" x14ac:dyDescent="0.25">
      <c r="A1074" s="76">
        <v>1071</v>
      </c>
      <c r="B1074" s="76">
        <v>26.76694297790527</v>
      </c>
      <c r="C1074" s="76">
        <v>26.76694297790527</v>
      </c>
      <c r="D1074" s="131"/>
      <c r="E1074" s="91"/>
      <c r="F1074" s="76">
        <v>1649.159780569802</v>
      </c>
      <c r="G1074" s="76">
        <v>89.046474384760572</v>
      </c>
      <c r="H1074" s="77">
        <v>25.260742508149843</v>
      </c>
      <c r="I1074" s="76">
        <v>-0.60493631795120173</v>
      </c>
      <c r="J1074" s="77">
        <v>-6.1149952019901379</v>
      </c>
      <c r="K1074" s="134">
        <v>2</v>
      </c>
      <c r="L1074" s="134">
        <v>0.78630229679852848</v>
      </c>
      <c r="M1074" s="134">
        <v>2.4792111418057599</v>
      </c>
      <c r="N1074" s="134">
        <v>9.7847072436153386</v>
      </c>
    </row>
    <row r="1075" spans="1:14" s="78" customFormat="1" x14ac:dyDescent="0.25">
      <c r="A1075" s="76">
        <v>1072</v>
      </c>
      <c r="B1075" s="76">
        <v>28.809384346008301</v>
      </c>
      <c r="C1075" s="76">
        <v>28.809384346008301</v>
      </c>
      <c r="D1075" s="131"/>
      <c r="E1075" s="91"/>
      <c r="F1075" s="76">
        <v>1110.787145329281</v>
      </c>
      <c r="G1075" s="76">
        <v>88.937786917072174</v>
      </c>
      <c r="H1075" s="77">
        <v>28.063272451448196</v>
      </c>
      <c r="I1075" s="76">
        <v>-0.18944385229525479</v>
      </c>
      <c r="J1075" s="77">
        <v>-6.530487667646085</v>
      </c>
      <c r="K1075" s="134">
        <v>3</v>
      </c>
      <c r="L1075" s="134">
        <v>0.87353788500624607</v>
      </c>
      <c r="M1075" s="134">
        <v>2.7542649514246942</v>
      </c>
      <c r="N1075" s="134">
        <v>12.984439458424349</v>
      </c>
    </row>
    <row r="1076" spans="1:14" s="78" customFormat="1" x14ac:dyDescent="0.25">
      <c r="A1076" s="76">
        <v>1073</v>
      </c>
      <c r="B1076" s="76">
        <v>31.34697952270508</v>
      </c>
      <c r="C1076" s="76">
        <v>31.34697952270508</v>
      </c>
      <c r="D1076" s="131"/>
      <c r="E1076" s="91"/>
      <c r="F1076" s="76">
        <v>1208.6277679705249</v>
      </c>
      <c r="G1076" s="76">
        <v>88.992234552007773</v>
      </c>
      <c r="H1076" s="77">
        <v>30.171375020783266</v>
      </c>
      <c r="I1076" s="76">
        <v>-4.5989174223415699</v>
      </c>
      <c r="J1076" s="77">
        <v>-2.1210140975997702</v>
      </c>
      <c r="K1076" s="134">
        <v>3</v>
      </c>
      <c r="L1076" s="134">
        <v>0.93915772542147735</v>
      </c>
      <c r="M1076" s="134">
        <v>2.9611643082539181</v>
      </c>
      <c r="N1076" s="134">
        <v>14.045680112909411</v>
      </c>
    </row>
    <row r="1077" spans="1:14" s="78" customFormat="1" x14ac:dyDescent="0.25">
      <c r="A1077" s="76">
        <v>1074</v>
      </c>
      <c r="B1077" s="76">
        <v>34.002463531494143</v>
      </c>
      <c r="C1077" s="76">
        <v>34.002463531494143</v>
      </c>
      <c r="D1077" s="131"/>
      <c r="E1077" s="91"/>
      <c r="F1077" s="76">
        <v>1311.013763664288</v>
      </c>
      <c r="G1077" s="76">
        <v>89.066004412268796</v>
      </c>
      <c r="H1077" s="77">
        <v>45.121936105919389</v>
      </c>
      <c r="I1077" s="76">
        <v>-14.629666067647729</v>
      </c>
      <c r="J1077" s="77">
        <v>7.9097345477063863</v>
      </c>
      <c r="K1077" s="134">
        <v>3</v>
      </c>
      <c r="L1077" s="134">
        <v>1.4045304481700871</v>
      </c>
      <c r="M1077" s="134">
        <v>4.4284845030802851</v>
      </c>
      <c r="N1077" s="134">
        <v>22.592444774442139</v>
      </c>
    </row>
    <row r="1078" spans="1:14" s="78" customFormat="1" x14ac:dyDescent="0.25">
      <c r="A1078" s="76">
        <v>1075</v>
      </c>
      <c r="B1078" s="76">
        <v>38.609489440917969</v>
      </c>
      <c r="C1078" s="76">
        <v>38.609489440917969</v>
      </c>
      <c r="D1078" s="131"/>
      <c r="E1078" s="91"/>
      <c r="F1078" s="76">
        <v>1488.6442571495111</v>
      </c>
      <c r="G1078" s="76">
        <v>89.130612679299333</v>
      </c>
      <c r="H1078" s="77">
        <v>54.935911289168139</v>
      </c>
      <c r="I1078" s="76">
        <v>-3.5462889866815752</v>
      </c>
      <c r="J1078" s="77">
        <v>-3.173642533259764</v>
      </c>
      <c r="K1078" s="134">
        <v>3</v>
      </c>
      <c r="L1078" s="134">
        <v>1.710014391281522</v>
      </c>
      <c r="M1078" s="134">
        <v>5.3916753757106406</v>
      </c>
      <c r="N1078" s="134">
        <v>28.101435936342419</v>
      </c>
    </row>
    <row r="1079" spans="1:14" s="78" customFormat="1" x14ac:dyDescent="0.25">
      <c r="A1079" s="76">
        <v>1076</v>
      </c>
      <c r="B1079" s="76">
        <v>43.145127868652352</v>
      </c>
      <c r="C1079" s="76">
        <v>43.145127868652352</v>
      </c>
      <c r="D1079" s="131"/>
      <c r="E1079" s="91"/>
      <c r="F1079" s="76">
        <v>1663.522303860944</v>
      </c>
      <c r="G1079" s="76">
        <v>89.153736087515213</v>
      </c>
      <c r="H1079" s="77">
        <v>64.119300565464414</v>
      </c>
      <c r="I1079" s="76">
        <v>-14.71784810086333</v>
      </c>
      <c r="J1079" s="77">
        <v>7.9979165809219914</v>
      </c>
      <c r="K1079" s="134">
        <v>3</v>
      </c>
      <c r="L1079" s="134">
        <v>1.9958698081607791</v>
      </c>
      <c r="M1079" s="134">
        <v>6.2929775051309358</v>
      </c>
      <c r="N1079" s="134">
        <v>33.244484910184497</v>
      </c>
    </row>
    <row r="1080" spans="1:14" s="78" customFormat="1" x14ac:dyDescent="0.25">
      <c r="A1080" s="76">
        <v>1077</v>
      </c>
      <c r="B1080" s="76">
        <v>48.628063964843747</v>
      </c>
      <c r="C1080" s="76">
        <v>48.628063964843747</v>
      </c>
      <c r="D1080" s="131"/>
      <c r="E1080" s="91"/>
      <c r="F1080" s="76">
        <v>1874.9247712363069</v>
      </c>
      <c r="G1080" s="76">
        <v>89.101062280089309</v>
      </c>
      <c r="H1080" s="77">
        <v>70.258434533951615</v>
      </c>
      <c r="I1080" s="76">
        <v>-17.95370301475133</v>
      </c>
      <c r="J1080" s="77">
        <v>11.233771494809989</v>
      </c>
      <c r="K1080" s="134">
        <v>3</v>
      </c>
      <c r="L1080" s="134">
        <v>2.1869653445733741</v>
      </c>
      <c r="M1080" s="134">
        <v>6.8955017314398486</v>
      </c>
      <c r="N1080" s="134">
        <v>36.482453585738376</v>
      </c>
    </row>
    <row r="1081" spans="1:14" s="78" customFormat="1" x14ac:dyDescent="0.25">
      <c r="A1081" s="76">
        <v>1078</v>
      </c>
      <c r="B1081" s="76">
        <v>51.693826293945307</v>
      </c>
      <c r="C1081" s="76">
        <v>51.693826293945307</v>
      </c>
      <c r="D1081" s="131"/>
      <c r="E1081" s="91"/>
      <c r="F1081" s="76">
        <v>1993.129636182427</v>
      </c>
      <c r="G1081" s="76">
        <v>89.039763674313917</v>
      </c>
      <c r="H1081" s="77">
        <v>70.222527295280884</v>
      </c>
      <c r="I1081" s="76">
        <v>-16.33240220788386</v>
      </c>
      <c r="J1081" s="77">
        <v>9.612470687942519</v>
      </c>
      <c r="K1081" s="134">
        <v>3</v>
      </c>
      <c r="L1081" s="134">
        <v>2.185847644084983</v>
      </c>
      <c r="M1081" s="134">
        <v>6.8919776217999527</v>
      </c>
      <c r="N1081" s="134">
        <v>36.152127046970499</v>
      </c>
    </row>
    <row r="1082" spans="1:14" s="78" customFormat="1" x14ac:dyDescent="0.25">
      <c r="A1082" s="76">
        <v>1079</v>
      </c>
      <c r="B1082" s="76">
        <v>56.097922515869143</v>
      </c>
      <c r="C1082" s="76">
        <v>56.097922515869143</v>
      </c>
      <c r="D1082" s="131"/>
      <c r="E1082" s="91"/>
      <c r="F1082" s="76">
        <v>1594.22500726829</v>
      </c>
      <c r="G1082" s="76">
        <v>89.063729754214592</v>
      </c>
      <c r="H1082" s="77">
        <v>60.469170378247249</v>
      </c>
      <c r="I1082" s="76">
        <v>-8.230696045977643</v>
      </c>
      <c r="J1082" s="77">
        <v>1.510764526036303</v>
      </c>
      <c r="K1082" s="134">
        <v>4</v>
      </c>
      <c r="L1082" s="134">
        <v>1.8822505925380979</v>
      </c>
      <c r="M1082" s="134">
        <v>5.9347361182726219</v>
      </c>
      <c r="N1082" s="134">
        <v>31.20377931413655</v>
      </c>
    </row>
    <row r="1083" spans="1:14" s="78" customFormat="1" x14ac:dyDescent="0.25">
      <c r="A1083" s="76">
        <v>1080</v>
      </c>
      <c r="B1083" s="76">
        <v>57.644754409790039</v>
      </c>
      <c r="C1083" s="76">
        <v>57.644754409790039</v>
      </c>
      <c r="D1083" s="131"/>
      <c r="E1083" s="91"/>
      <c r="F1083" s="76">
        <v>1638.1838202997581</v>
      </c>
      <c r="G1083" s="76">
        <v>89.116478569939034</v>
      </c>
      <c r="H1083" s="77">
        <v>40.6098689618441</v>
      </c>
      <c r="I1083" s="76">
        <v>-2.145240603055794</v>
      </c>
      <c r="J1083" s="77">
        <v>-4.5746909168855456</v>
      </c>
      <c r="K1083" s="134">
        <v>4</v>
      </c>
      <c r="L1083" s="134">
        <v>1.2640813399322379</v>
      </c>
      <c r="M1083" s="134">
        <v>3.985648464806347</v>
      </c>
      <c r="N1083" s="134">
        <v>19.32724665344654</v>
      </c>
    </row>
    <row r="1084" spans="1:14" s="78" customFormat="1" x14ac:dyDescent="0.25">
      <c r="A1084" s="76">
        <v>1081</v>
      </c>
      <c r="B1084" s="76">
        <v>59.983598709106452</v>
      </c>
      <c r="C1084" s="76">
        <v>59.983598709106452</v>
      </c>
      <c r="D1084" s="131"/>
      <c r="E1084" s="91"/>
      <c r="F1084" s="76">
        <v>1382.9443272443191</v>
      </c>
      <c r="G1084" s="76">
        <v>89.029538284719138</v>
      </c>
      <c r="H1084" s="77">
        <v>49.421604358470042</v>
      </c>
      <c r="I1084" s="76">
        <v>-6.3615978441704399</v>
      </c>
      <c r="J1084" s="77">
        <v>-0.3583336757708997</v>
      </c>
      <c r="K1084" s="134">
        <v>5</v>
      </c>
      <c r="L1084" s="134">
        <v>1.53836812223535</v>
      </c>
      <c r="M1084" s="134">
        <v>4.8504746894080597</v>
      </c>
      <c r="N1084" s="134">
        <v>25.00760861696525</v>
      </c>
    </row>
    <row r="1085" spans="1:14" s="78" customFormat="1" x14ac:dyDescent="0.25">
      <c r="A1085" s="76">
        <v>1082</v>
      </c>
      <c r="B1085" s="76">
        <v>62.272959899902347</v>
      </c>
      <c r="C1085" s="76">
        <v>62.272959899902347</v>
      </c>
      <c r="D1085" s="131"/>
      <c r="E1085" s="91"/>
      <c r="F1085" s="76">
        <v>1435.7264066787061</v>
      </c>
      <c r="G1085" s="76">
        <v>89.010486992114465</v>
      </c>
      <c r="H1085" s="77">
        <v>47.090240095998695</v>
      </c>
      <c r="I1085" s="76">
        <v>-2.5603359836205439</v>
      </c>
      <c r="J1085" s="77">
        <v>-4.1595955363207953</v>
      </c>
      <c r="K1085" s="134">
        <v>5</v>
      </c>
      <c r="L1085" s="134">
        <v>1.4657987164206241</v>
      </c>
      <c r="M1085" s="134">
        <v>4.6216633528742266</v>
      </c>
      <c r="N1085" s="134">
        <v>23.60769232587068</v>
      </c>
    </row>
    <row r="1086" spans="1:14" s="78" customFormat="1" x14ac:dyDescent="0.25">
      <c r="A1086" s="76">
        <v>1083</v>
      </c>
      <c r="B1086" s="76">
        <v>63.264905166625979</v>
      </c>
      <c r="C1086" s="76">
        <v>63.264905166625979</v>
      </c>
      <c r="D1086" s="131"/>
      <c r="E1086" s="91"/>
      <c r="F1086" s="76">
        <v>1458.5960762062871</v>
      </c>
      <c r="G1086" s="76">
        <v>89.03868171138177</v>
      </c>
      <c r="H1086" s="77">
        <v>24.815134606022596</v>
      </c>
      <c r="I1086" s="76">
        <v>-0.93151858129982235</v>
      </c>
      <c r="J1086" s="77">
        <v>-5.7884129386415184</v>
      </c>
      <c r="K1086" s="134">
        <v>5</v>
      </c>
      <c r="L1086" s="134">
        <v>0.77243166267915597</v>
      </c>
      <c r="M1086" s="134">
        <v>2.4354770324273791</v>
      </c>
      <c r="N1086" s="134">
        <v>10.173605847530951</v>
      </c>
    </row>
    <row r="1087" spans="1:14" s="78" customFormat="1" x14ac:dyDescent="0.25">
      <c r="A1087" s="76">
        <v>1084</v>
      </c>
      <c r="B1087" s="76">
        <v>62.980828094482419</v>
      </c>
      <c r="C1087" s="76">
        <v>62.980828094482419</v>
      </c>
      <c r="D1087" s="131"/>
      <c r="E1087" s="91"/>
      <c r="F1087" s="76">
        <v>1452.0465729441321</v>
      </c>
      <c r="G1087" s="76">
        <v>89.004166256626078</v>
      </c>
      <c r="H1087" s="77">
        <v>9.0606354952652257</v>
      </c>
      <c r="I1087" s="76">
        <v>-3.4237939556347472</v>
      </c>
      <c r="J1087" s="77">
        <v>-3.296137564306592</v>
      </c>
      <c r="K1087" s="134">
        <v>5</v>
      </c>
      <c r="L1087" s="134">
        <v>0.28203440568236599</v>
      </c>
      <c r="M1087" s="134">
        <v>0.88925448111650018</v>
      </c>
      <c r="N1087" s="134">
        <v>0.27243452129997181</v>
      </c>
    </row>
    <row r="1088" spans="1:14" s="78" customFormat="1" x14ac:dyDescent="0.25">
      <c r="A1088" s="76">
        <v>1085</v>
      </c>
      <c r="B1088" s="76">
        <v>61.854199981689447</v>
      </c>
      <c r="C1088" s="76">
        <v>61.854199981689447</v>
      </c>
      <c r="D1088" s="131"/>
      <c r="E1088" s="91"/>
      <c r="F1088" s="76">
        <v>1426.07173997259</v>
      </c>
      <c r="G1088" s="76">
        <v>89.055477034971844</v>
      </c>
      <c r="H1088" s="77">
        <v>0</v>
      </c>
      <c r="I1088" s="76">
        <v>-27.120270277384531</v>
      </c>
      <c r="J1088" s="77">
        <v>20.40033875744319</v>
      </c>
      <c r="K1088" s="134">
        <v>5</v>
      </c>
      <c r="L1088" s="134">
        <v>0</v>
      </c>
      <c r="M1088" s="134">
        <v>0</v>
      </c>
      <c r="N1088" s="134">
        <v>-5.076355068660197</v>
      </c>
    </row>
    <row r="1089" spans="1:14" s="78" customFormat="1" x14ac:dyDescent="0.25">
      <c r="A1089" s="76">
        <v>1086</v>
      </c>
      <c r="B1089" s="76">
        <v>60.347498703002927</v>
      </c>
      <c r="C1089" s="76">
        <v>60.347498703002927</v>
      </c>
      <c r="D1089" s="131"/>
      <c r="E1089" s="91"/>
      <c r="F1089" s="76">
        <v>1391.3341778547151</v>
      </c>
      <c r="G1089" s="76">
        <v>89.008472129263012</v>
      </c>
      <c r="H1089" s="77">
        <v>0</v>
      </c>
      <c r="I1089" s="76">
        <v>-27.120270277384531</v>
      </c>
      <c r="J1089" s="77">
        <v>20.40033875744319</v>
      </c>
      <c r="K1089" s="134">
        <v>5</v>
      </c>
      <c r="L1089" s="134">
        <v>0</v>
      </c>
      <c r="M1089" s="134">
        <v>0</v>
      </c>
      <c r="N1089" s="134">
        <v>-5.2459941529636431</v>
      </c>
    </row>
    <row r="1090" spans="1:14" s="78" customFormat="1" x14ac:dyDescent="0.25">
      <c r="A1090" s="76">
        <v>1087</v>
      </c>
      <c r="B1090" s="76">
        <v>59.093187713623053</v>
      </c>
      <c r="C1090" s="76">
        <v>59.093187713623053</v>
      </c>
      <c r="D1090" s="131"/>
      <c r="E1090" s="91"/>
      <c r="F1090" s="76">
        <v>1362.415568356553</v>
      </c>
      <c r="G1090" s="76">
        <v>89.079551636929921</v>
      </c>
      <c r="H1090" s="77">
        <v>4.6787040749060278</v>
      </c>
      <c r="I1090" s="76">
        <v>-34.284158781085942</v>
      </c>
      <c r="J1090" s="77">
        <v>27.564227261144602</v>
      </c>
      <c r="K1090" s="134">
        <v>5</v>
      </c>
      <c r="L1090" s="134">
        <v>0.14563608963403721</v>
      </c>
      <c r="M1090" s="134">
        <v>0.45919059061611922</v>
      </c>
      <c r="N1090" s="134">
        <v>-2.1662135083320089</v>
      </c>
    </row>
    <row r="1091" spans="1:14" s="78" customFormat="1" x14ac:dyDescent="0.25">
      <c r="A1091" s="76">
        <v>1088</v>
      </c>
      <c r="B1091" s="76">
        <v>58.34975891113281</v>
      </c>
      <c r="C1091" s="76">
        <v>58.34975891113281</v>
      </c>
      <c r="D1091" s="131"/>
      <c r="E1091" s="91"/>
      <c r="F1091" s="76">
        <v>1345.2755389611871</v>
      </c>
      <c r="G1091" s="76">
        <v>89.06452686327593</v>
      </c>
      <c r="H1091" s="77">
        <v>15.13633183404516</v>
      </c>
      <c r="I1091" s="76">
        <v>0</v>
      </c>
      <c r="J1091" s="77">
        <v>-6.7199315199413396</v>
      </c>
      <c r="K1091" s="134">
        <v>5</v>
      </c>
      <c r="L1091" s="134">
        <v>0.47115529095688902</v>
      </c>
      <c r="M1091" s="134">
        <v>1.4855526323870709</v>
      </c>
      <c r="N1091" s="134">
        <v>4.5363896499343026</v>
      </c>
    </row>
    <row r="1092" spans="1:14" s="78" customFormat="1" x14ac:dyDescent="0.25">
      <c r="A1092" s="76">
        <v>1089</v>
      </c>
      <c r="B1092" s="76">
        <v>58.622912979125978</v>
      </c>
      <c r="C1092" s="76">
        <v>58.622912979125978</v>
      </c>
      <c r="D1092" s="131"/>
      <c r="E1092" s="91"/>
      <c r="F1092" s="76">
        <v>1351.5732082728739</v>
      </c>
      <c r="G1092" s="76">
        <v>89.086665077233135</v>
      </c>
      <c r="H1092" s="77">
        <v>24.048450273293025</v>
      </c>
      <c r="I1092" s="76">
        <v>-0.93151858129982235</v>
      </c>
      <c r="J1092" s="77">
        <v>-5.7884129386415184</v>
      </c>
      <c r="K1092" s="134">
        <v>5</v>
      </c>
      <c r="L1092" s="134">
        <v>0.74856674059500838</v>
      </c>
      <c r="M1092" s="134">
        <v>2.3602309330960609</v>
      </c>
      <c r="N1092" s="134">
        <v>10.028479731768041</v>
      </c>
    </row>
    <row r="1093" spans="1:14" s="78" customFormat="1" x14ac:dyDescent="0.25">
      <c r="A1093" s="76">
        <v>1090</v>
      </c>
      <c r="B1093" s="76">
        <v>58.833363342285153</v>
      </c>
      <c r="C1093" s="76">
        <v>58.833363342285153</v>
      </c>
      <c r="D1093" s="131"/>
      <c r="E1093" s="91"/>
      <c r="F1093" s="76">
        <v>1356.425220192147</v>
      </c>
      <c r="G1093" s="76">
        <v>89.13666317003441</v>
      </c>
      <c r="H1093" s="77">
        <v>17.604585452970014</v>
      </c>
      <c r="I1093" s="76">
        <v>0</v>
      </c>
      <c r="J1093" s="77">
        <v>-6.7199315199413396</v>
      </c>
      <c r="K1093" s="134">
        <v>5</v>
      </c>
      <c r="L1093" s="134">
        <v>0.54798571227232484</v>
      </c>
      <c r="M1093" s="134">
        <v>1.7277989507946401</v>
      </c>
      <c r="N1093" s="134">
        <v>6.0375828943056069</v>
      </c>
    </row>
    <row r="1094" spans="1:14" s="78" customFormat="1" x14ac:dyDescent="0.25">
      <c r="A1094" s="76">
        <v>1091</v>
      </c>
      <c r="B1094" s="76">
        <v>58.672814559936533</v>
      </c>
      <c r="C1094" s="76">
        <v>58.672814559936533</v>
      </c>
      <c r="D1094" s="131"/>
      <c r="E1094" s="91"/>
      <c r="F1094" s="76">
        <v>1352.723707902567</v>
      </c>
      <c r="G1094" s="76">
        <v>89.119236346071901</v>
      </c>
      <c r="H1094" s="77">
        <v>15.699370734645449</v>
      </c>
      <c r="I1094" s="76">
        <v>0</v>
      </c>
      <c r="J1094" s="77">
        <v>-6.7199315199413396</v>
      </c>
      <c r="K1094" s="134">
        <v>5</v>
      </c>
      <c r="L1094" s="134">
        <v>0.48868125166790499</v>
      </c>
      <c r="M1094" s="134">
        <v>1.5408119865089041</v>
      </c>
      <c r="N1094" s="134">
        <v>4.8620953390738686</v>
      </c>
    </row>
    <row r="1095" spans="1:14" s="78" customFormat="1" x14ac:dyDescent="0.25">
      <c r="A1095" s="76">
        <v>1092</v>
      </c>
      <c r="B1095" s="76">
        <v>58.664517974853517</v>
      </c>
      <c r="C1095" s="76">
        <v>58.664517974853517</v>
      </c>
      <c r="D1095" s="131"/>
      <c r="E1095" s="91"/>
      <c r="F1095" s="76">
        <v>1352.532427027078</v>
      </c>
      <c r="G1095" s="76">
        <v>89.145255712805309</v>
      </c>
      <c r="H1095" s="77">
        <v>20.02926981251786</v>
      </c>
      <c r="I1095" s="76">
        <v>-2.376323046766291</v>
      </c>
      <c r="J1095" s="77">
        <v>-4.3436084731750491</v>
      </c>
      <c r="K1095" s="134">
        <v>5</v>
      </c>
      <c r="L1095" s="134">
        <v>0.62345993399438382</v>
      </c>
      <c r="M1095" s="134">
        <v>1.965769171884292</v>
      </c>
      <c r="N1095" s="134">
        <v>7.5543380743947051</v>
      </c>
    </row>
    <row r="1096" spans="1:14" s="78" customFormat="1" x14ac:dyDescent="0.25">
      <c r="A1096" s="76">
        <v>1093</v>
      </c>
      <c r="B1096" s="76">
        <v>58.928948974609384</v>
      </c>
      <c r="C1096" s="76">
        <v>58.928948974609384</v>
      </c>
      <c r="D1096" s="131"/>
      <c r="E1096" s="91"/>
      <c r="F1096" s="76">
        <v>1358.6289827344699</v>
      </c>
      <c r="G1096" s="76">
        <v>89.193100829760382</v>
      </c>
      <c r="H1096" s="77">
        <v>23.557738191809062</v>
      </c>
      <c r="I1096" s="76">
        <v>-0.93151858129982235</v>
      </c>
      <c r="J1096" s="77">
        <v>-5.7884129386415184</v>
      </c>
      <c r="K1096" s="134">
        <v>5</v>
      </c>
      <c r="L1096" s="134">
        <v>0.73329212874964633</v>
      </c>
      <c r="M1096" s="134">
        <v>2.3120700819476352</v>
      </c>
      <c r="N1096" s="134">
        <v>9.7073255173053656</v>
      </c>
    </row>
    <row r="1097" spans="1:14" s="78" customFormat="1" x14ac:dyDescent="0.25">
      <c r="A1097" s="76">
        <v>1094</v>
      </c>
      <c r="B1097" s="76">
        <v>59.558064270019528</v>
      </c>
      <c r="C1097" s="76">
        <v>59.558064270019528</v>
      </c>
      <c r="D1097" s="131"/>
      <c r="E1097" s="91"/>
      <c r="F1097" s="76">
        <v>1373.133471422942</v>
      </c>
      <c r="G1097" s="76">
        <v>89.197490711787367</v>
      </c>
      <c r="H1097" s="77">
        <v>34.31490878391326</v>
      </c>
      <c r="I1097" s="76">
        <v>-8.9506935709600721E-2</v>
      </c>
      <c r="J1097" s="77">
        <v>-6.6304245842317391</v>
      </c>
      <c r="K1097" s="134">
        <v>5</v>
      </c>
      <c r="L1097" s="134">
        <v>1.0681353322261951</v>
      </c>
      <c r="M1097" s="134">
        <v>3.3678307025091918</v>
      </c>
      <c r="N1097" s="134">
        <v>16.177422462764909</v>
      </c>
    </row>
    <row r="1098" spans="1:14" s="78" customFormat="1" x14ac:dyDescent="0.25">
      <c r="A1098" s="76">
        <v>1095</v>
      </c>
      <c r="B1098" s="76">
        <v>60.939900207519528</v>
      </c>
      <c r="C1098" s="76">
        <v>60.939900207519528</v>
      </c>
      <c r="D1098" s="131"/>
      <c r="E1098" s="91"/>
      <c r="F1098" s="76">
        <v>1404.992216347792</v>
      </c>
      <c r="G1098" s="76">
        <v>89.183367204167382</v>
      </c>
      <c r="H1098" s="77">
        <v>41.210087770595194</v>
      </c>
      <c r="I1098" s="76">
        <v>-1.099979271193122</v>
      </c>
      <c r="J1098" s="77">
        <v>-5.6199522487482172</v>
      </c>
      <c r="K1098" s="134">
        <v>5</v>
      </c>
      <c r="L1098" s="134">
        <v>1.2827646160770461</v>
      </c>
      <c r="M1098" s="134">
        <v>4.0445568344909253</v>
      </c>
      <c r="N1098" s="134">
        <v>20.206258690051278</v>
      </c>
    </row>
    <row r="1099" spans="1:14" s="78" customFormat="1" x14ac:dyDescent="0.25">
      <c r="A1099" s="76">
        <v>1096</v>
      </c>
      <c r="B1099" s="76">
        <v>62.190368270874018</v>
      </c>
      <c r="C1099" s="76">
        <v>62.190368270874018</v>
      </c>
      <c r="D1099" s="131"/>
      <c r="E1099" s="91"/>
      <c r="F1099" s="76">
        <v>1433.8222257475741</v>
      </c>
      <c r="G1099" s="76">
        <v>89.160007697269023</v>
      </c>
      <c r="H1099" s="77">
        <v>37.294494373468758</v>
      </c>
      <c r="I1099" s="76">
        <v>-0.52411070309950059</v>
      </c>
      <c r="J1099" s="77">
        <v>-6.1958208168418389</v>
      </c>
      <c r="K1099" s="134">
        <v>5</v>
      </c>
      <c r="L1099" s="134">
        <v>1.160882209790044</v>
      </c>
      <c r="M1099" s="134">
        <v>3.6602616074680099</v>
      </c>
      <c r="N1099" s="134">
        <v>17.828597662022219</v>
      </c>
    </row>
    <row r="1100" spans="1:14" s="78" customFormat="1" x14ac:dyDescent="0.25">
      <c r="A1100" s="76">
        <v>1097</v>
      </c>
      <c r="B1100" s="76">
        <v>63.277836227416991</v>
      </c>
      <c r="C1100" s="76">
        <v>63.277836227416991</v>
      </c>
      <c r="D1100" s="131"/>
      <c r="E1100" s="91"/>
      <c r="F1100" s="76">
        <v>1458.894206654461</v>
      </c>
      <c r="G1100" s="76">
        <v>89.129623566712496</v>
      </c>
      <c r="H1100" s="77">
        <v>37.519518511962232</v>
      </c>
      <c r="I1100" s="76">
        <v>-8.9506935709600721E-2</v>
      </c>
      <c r="J1100" s="77">
        <v>-6.6304245842317391</v>
      </c>
      <c r="K1100" s="134">
        <v>5</v>
      </c>
      <c r="L1100" s="134">
        <v>1.1678866356051381</v>
      </c>
      <c r="M1100" s="134">
        <v>3.682346562063</v>
      </c>
      <c r="N1100" s="134">
        <v>17.908892946888781</v>
      </c>
    </row>
    <row r="1101" spans="1:14" s="78" customFormat="1" x14ac:dyDescent="0.25">
      <c r="A1101" s="76">
        <v>1098</v>
      </c>
      <c r="B1101" s="76">
        <v>64.099216842651373</v>
      </c>
      <c r="C1101" s="76">
        <v>64.099216842651373</v>
      </c>
      <c r="D1101" s="131"/>
      <c r="E1101" s="91"/>
      <c r="F1101" s="76">
        <v>1240.9591702316879</v>
      </c>
      <c r="G1101" s="76">
        <v>89.086248994716584</v>
      </c>
      <c r="H1101" s="77">
        <v>23.192488590986844</v>
      </c>
      <c r="I1101" s="76">
        <v>-0.93151858129982235</v>
      </c>
      <c r="J1101" s="77">
        <v>-5.7884129386415184</v>
      </c>
      <c r="K1101" s="134">
        <v>6</v>
      </c>
      <c r="L1101" s="134">
        <v>0.72192284299177134</v>
      </c>
      <c r="M1101" s="134">
        <v>2.276222723953055</v>
      </c>
      <c r="N1101" s="134">
        <v>9.814007796381885</v>
      </c>
    </row>
    <row r="1102" spans="1:14" s="78" customFormat="1" x14ac:dyDescent="0.25">
      <c r="A1102" s="76">
        <v>1099</v>
      </c>
      <c r="B1102" s="76">
        <v>63.6695255279541</v>
      </c>
      <c r="C1102" s="76">
        <v>63.6695255279541</v>
      </c>
      <c r="D1102" s="131"/>
      <c r="E1102" s="91"/>
      <c r="F1102" s="76">
        <v>1232.6403575595859</v>
      </c>
      <c r="G1102" s="76">
        <v>89.133928404425873</v>
      </c>
      <c r="H1102" s="77">
        <v>5.86242705658373</v>
      </c>
      <c r="I1102" s="76">
        <v>-9.0365729067724381</v>
      </c>
      <c r="J1102" s="77">
        <v>2.316641386831098</v>
      </c>
      <c r="K1102" s="134">
        <v>6</v>
      </c>
      <c r="L1102" s="134">
        <v>0.18248235806680749</v>
      </c>
      <c r="M1102" s="134">
        <v>0.57536687498464389</v>
      </c>
      <c r="N1102" s="134">
        <v>-0.87886765742471484</v>
      </c>
    </row>
    <row r="1103" spans="1:14" s="78" customFormat="1" x14ac:dyDescent="0.25">
      <c r="A1103" s="76">
        <v>1100</v>
      </c>
      <c r="B1103" s="76">
        <v>62.595204925537111</v>
      </c>
      <c r="C1103" s="76">
        <v>62.595204925537111</v>
      </c>
      <c r="D1103" s="131"/>
      <c r="E1103" s="91"/>
      <c r="F1103" s="76">
        <v>1211.841538650287</v>
      </c>
      <c r="G1103" s="76">
        <v>89.156454357037163</v>
      </c>
      <c r="H1103" s="77">
        <v>4.1591475350363885</v>
      </c>
      <c r="I1103" s="76">
        <v>-30.681097675492889</v>
      </c>
      <c r="J1103" s="77">
        <v>23.961166155551549</v>
      </c>
      <c r="K1103" s="134">
        <v>6</v>
      </c>
      <c r="L1103" s="134">
        <v>0.12946362358382549</v>
      </c>
      <c r="M1103" s="134">
        <v>0.40819880515980173</v>
      </c>
      <c r="N1103" s="134">
        <v>-1.87661712720675</v>
      </c>
    </row>
    <row r="1104" spans="1:14" s="78" customFormat="1" x14ac:dyDescent="0.25">
      <c r="A1104" s="76">
        <v>1101</v>
      </c>
      <c r="B1104" s="76">
        <v>61.492683410644531</v>
      </c>
      <c r="C1104" s="76">
        <v>61.492683410644531</v>
      </c>
      <c r="D1104" s="131"/>
      <c r="E1104" s="91"/>
      <c r="F1104" s="76">
        <v>1190.49675080924</v>
      </c>
      <c r="G1104" s="76">
        <v>89.184719111065476</v>
      </c>
      <c r="H1104" s="77">
        <v>0</v>
      </c>
      <c r="I1104" s="76">
        <v>-48.85086166401274</v>
      </c>
      <c r="J1104" s="77">
        <v>42.130930144071399</v>
      </c>
      <c r="K1104" s="134">
        <v>6</v>
      </c>
      <c r="L1104" s="134">
        <v>0</v>
      </c>
      <c r="M1104" s="134">
        <v>0</v>
      </c>
      <c r="N1104" s="134">
        <v>-3.710211194460566</v>
      </c>
    </row>
    <row r="1105" spans="1:14" s="78" customFormat="1" x14ac:dyDescent="0.25">
      <c r="A1105" s="76">
        <v>1102</v>
      </c>
      <c r="B1105" s="76">
        <v>60.002048492431641</v>
      </c>
      <c r="C1105" s="76">
        <v>60.002048492431641</v>
      </c>
      <c r="D1105" s="131"/>
      <c r="E1105" s="91"/>
      <c r="F1105" s="76">
        <v>1383.369693906832</v>
      </c>
      <c r="G1105" s="76">
        <v>89.192725658022709</v>
      </c>
      <c r="H1105" s="77">
        <v>0</v>
      </c>
      <c r="I1105" s="76">
        <v>-27.120270277384531</v>
      </c>
      <c r="J1105" s="77">
        <v>20.40033875744319</v>
      </c>
      <c r="K1105" s="134">
        <v>5</v>
      </c>
      <c r="L1105" s="134">
        <v>0</v>
      </c>
      <c r="M1105" s="134">
        <v>0</v>
      </c>
      <c r="N1105" s="134">
        <v>-5.2114761169871642</v>
      </c>
    </row>
    <row r="1106" spans="1:14" s="78" customFormat="1" x14ac:dyDescent="0.25">
      <c r="A1106" s="76">
        <v>1103</v>
      </c>
      <c r="B1106" s="76">
        <v>58.898969650268548</v>
      </c>
      <c r="C1106" s="76">
        <v>58.898969650268548</v>
      </c>
      <c r="D1106" s="131"/>
      <c r="E1106" s="91"/>
      <c r="F1106" s="76">
        <v>1357.93779818696</v>
      </c>
      <c r="G1106" s="76">
        <v>89.159795095433495</v>
      </c>
      <c r="H1106" s="77">
        <v>8.9567254916250238</v>
      </c>
      <c r="I1106" s="76">
        <v>-6.6839797242798902</v>
      </c>
      <c r="J1106" s="77">
        <v>-3.5951795661449459E-2</v>
      </c>
      <c r="K1106" s="134">
        <v>5</v>
      </c>
      <c r="L1106" s="134">
        <v>0.27879995307289601</v>
      </c>
      <c r="M1106" s="134">
        <v>0.87905625203884108</v>
      </c>
      <c r="N1106" s="134">
        <v>0.58966869539345457</v>
      </c>
    </row>
    <row r="1107" spans="1:14" s="78" customFormat="1" x14ac:dyDescent="0.25">
      <c r="A1107" s="76">
        <v>1104</v>
      </c>
      <c r="B1107" s="76">
        <v>58.675376510620119</v>
      </c>
      <c r="C1107" s="76">
        <v>58.675376510620119</v>
      </c>
      <c r="D1107" s="131"/>
      <c r="E1107" s="91"/>
      <c r="F1107" s="76">
        <v>1352.78277463482</v>
      </c>
      <c r="G1107" s="76">
        <v>89.139031520362494</v>
      </c>
      <c r="H1107" s="77">
        <v>21.647641863320676</v>
      </c>
      <c r="I1107" s="76">
        <v>-1.5713678288258659</v>
      </c>
      <c r="J1107" s="77">
        <v>-5.1485636911154744</v>
      </c>
      <c r="K1107" s="134">
        <v>5</v>
      </c>
      <c r="L1107" s="134">
        <v>0.67383571610808235</v>
      </c>
      <c r="M1107" s="134">
        <v>2.124604012888784</v>
      </c>
      <c r="N1107" s="134">
        <v>8.5518171027465453</v>
      </c>
    </row>
    <row r="1108" spans="1:14" s="78" customFormat="1" x14ac:dyDescent="0.25">
      <c r="A1108" s="76">
        <v>1105</v>
      </c>
      <c r="B1108" s="76">
        <v>59.558193588256827</v>
      </c>
      <c r="C1108" s="76">
        <v>59.558193588256827</v>
      </c>
      <c r="D1108" s="131"/>
      <c r="E1108" s="91"/>
      <c r="F1108" s="76">
        <v>1373.1364529033219</v>
      </c>
      <c r="G1108" s="76">
        <v>89.189029613163768</v>
      </c>
      <c r="H1108" s="77">
        <v>44.123163805706561</v>
      </c>
      <c r="I1108" s="76">
        <v>-4.6183530748543546</v>
      </c>
      <c r="J1108" s="77">
        <v>-2.101578445086985</v>
      </c>
      <c r="K1108" s="134">
        <v>5</v>
      </c>
      <c r="L1108" s="134">
        <v>1.3734412213438081</v>
      </c>
      <c r="M1108" s="134">
        <v>4.3304601708970267</v>
      </c>
      <c r="N1108" s="134">
        <v>21.956070533467091</v>
      </c>
    </row>
    <row r="1109" spans="1:14" s="78" customFormat="1" x14ac:dyDescent="0.25">
      <c r="A1109" s="76">
        <v>1106</v>
      </c>
      <c r="B1109" s="76">
        <v>61.422558975219729</v>
      </c>
      <c r="C1109" s="76">
        <v>61.422558975219729</v>
      </c>
      <c r="D1109" s="131"/>
      <c r="E1109" s="91"/>
      <c r="F1109" s="76">
        <v>1416.1200949537881</v>
      </c>
      <c r="G1109" s="76">
        <v>89.138191349975017</v>
      </c>
      <c r="H1109" s="77">
        <v>39.305233018373372</v>
      </c>
      <c r="I1109" s="76">
        <v>-0.60493631795120173</v>
      </c>
      <c r="J1109" s="77">
        <v>-6.1149952019901379</v>
      </c>
      <c r="K1109" s="134">
        <v>5</v>
      </c>
      <c r="L1109" s="134">
        <v>1.2234713602966041</v>
      </c>
      <c r="M1109" s="134">
        <v>3.8576051990151932</v>
      </c>
      <c r="N1109" s="134">
        <v>19.060966416458829</v>
      </c>
    </row>
    <row r="1110" spans="1:14" s="78" customFormat="1" x14ac:dyDescent="0.25">
      <c r="A1110" s="76">
        <v>1107</v>
      </c>
      <c r="B1110" s="76">
        <v>62.137750244140634</v>
      </c>
      <c r="C1110" s="76">
        <v>62.137750244140634</v>
      </c>
      <c r="D1110" s="131"/>
      <c r="E1110" s="91"/>
      <c r="F1110" s="76">
        <v>1432.6090974400399</v>
      </c>
      <c r="G1110" s="76">
        <v>89.061071504543179</v>
      </c>
      <c r="H1110" s="77">
        <v>33.917457386508481</v>
      </c>
      <c r="I1110" s="76">
        <v>-8.9506935709600721E-2</v>
      </c>
      <c r="J1110" s="77">
        <v>-6.6304245842317391</v>
      </c>
      <c r="K1110" s="134">
        <v>5</v>
      </c>
      <c r="L1110" s="134">
        <v>1.0557636869135389</v>
      </c>
      <c r="M1110" s="134">
        <v>3.3288229048383879</v>
      </c>
      <c r="N1110" s="134">
        <v>15.80454635043799</v>
      </c>
    </row>
    <row r="1111" spans="1:14" s="78" customFormat="1" x14ac:dyDescent="0.25">
      <c r="A1111" s="76">
        <v>1108</v>
      </c>
      <c r="B1111" s="76">
        <v>63.371896362304689</v>
      </c>
      <c r="C1111" s="76">
        <v>63.371896362304689</v>
      </c>
      <c r="D1111" s="131"/>
      <c r="E1111" s="91"/>
      <c r="F1111" s="76">
        <v>1461.0627982822091</v>
      </c>
      <c r="G1111" s="76">
        <v>89.048966351324481</v>
      </c>
      <c r="H1111" s="77">
        <v>34.436891071614149</v>
      </c>
      <c r="I1111" s="76">
        <v>-8.9506935709600721E-2</v>
      </c>
      <c r="J1111" s="77">
        <v>-6.6304245842317391</v>
      </c>
      <c r="K1111" s="134">
        <v>5</v>
      </c>
      <c r="L1111" s="134">
        <v>1.0719323288092131</v>
      </c>
      <c r="M1111" s="134">
        <v>3.3798026327354491</v>
      </c>
      <c r="N1111" s="134">
        <v>16.04856124372365</v>
      </c>
    </row>
    <row r="1112" spans="1:14" s="78" customFormat="1" x14ac:dyDescent="0.25">
      <c r="A1112" s="76">
        <v>1109</v>
      </c>
      <c r="B1112" s="76">
        <v>63.570068359375</v>
      </c>
      <c r="C1112" s="76">
        <v>63.570068359375</v>
      </c>
      <c r="D1112" s="131"/>
      <c r="E1112" s="91"/>
      <c r="F1112" s="76">
        <v>1465.631727874048</v>
      </c>
      <c r="G1112" s="76">
        <v>89.014738975306514</v>
      </c>
      <c r="H1112" s="77">
        <v>17.172985896935586</v>
      </c>
      <c r="I1112" s="76">
        <v>0</v>
      </c>
      <c r="J1112" s="77">
        <v>-6.7199315199413396</v>
      </c>
      <c r="K1112" s="134">
        <v>5</v>
      </c>
      <c r="L1112" s="134">
        <v>0.53455112213319467</v>
      </c>
      <c r="M1112" s="134">
        <v>1.685439688085963</v>
      </c>
      <c r="N1112" s="134">
        <v>5.3777060225361346</v>
      </c>
    </row>
    <row r="1113" spans="1:14" s="78" customFormat="1" x14ac:dyDescent="0.25">
      <c r="A1113" s="76">
        <v>1110</v>
      </c>
      <c r="B1113" s="76">
        <v>63.264804840087891</v>
      </c>
      <c r="C1113" s="76">
        <v>63.264804840087891</v>
      </c>
      <c r="D1113" s="131"/>
      <c r="E1113" s="91"/>
      <c r="F1113" s="76">
        <v>1458.5937631403881</v>
      </c>
      <c r="G1113" s="76">
        <v>89.053053420756626</v>
      </c>
      <c r="H1113" s="77">
        <v>13.663951477525039</v>
      </c>
      <c r="I1113" s="76">
        <v>0</v>
      </c>
      <c r="J1113" s="77">
        <v>-6.7199315199413396</v>
      </c>
      <c r="K1113" s="134">
        <v>5</v>
      </c>
      <c r="L1113" s="134">
        <v>0.42532385683656221</v>
      </c>
      <c r="M1113" s="134">
        <v>1.341046120605681</v>
      </c>
      <c r="N1113" s="134">
        <v>3.1844925361016339</v>
      </c>
    </row>
    <row r="1114" spans="1:14" s="78" customFormat="1" x14ac:dyDescent="0.25">
      <c r="A1114" s="76">
        <v>1111</v>
      </c>
      <c r="B1114" s="76">
        <v>62.698470687866212</v>
      </c>
      <c r="C1114" s="76">
        <v>62.698470687866212</v>
      </c>
      <c r="D1114" s="131"/>
      <c r="E1114" s="91"/>
      <c r="F1114" s="76">
        <v>1445.536717214585</v>
      </c>
      <c r="G1114" s="76">
        <v>88.995451727384904</v>
      </c>
      <c r="H1114" s="77">
        <v>9.9961649393369765</v>
      </c>
      <c r="I1114" s="76">
        <v>-20.593123774650469</v>
      </c>
      <c r="J1114" s="77">
        <v>13.87319225470913</v>
      </c>
      <c r="K1114" s="134">
        <v>5</v>
      </c>
      <c r="L1114" s="134">
        <v>0.31115504417345308</v>
      </c>
      <c r="M1114" s="134">
        <v>0.98107185427889754</v>
      </c>
      <c r="N1114" s="134">
        <v>0.89880905823571988</v>
      </c>
    </row>
    <row r="1115" spans="1:14" s="78" customFormat="1" x14ac:dyDescent="0.25">
      <c r="A1115" s="76">
        <v>1112</v>
      </c>
      <c r="B1115" s="76">
        <v>61.931509780883793</v>
      </c>
      <c r="C1115" s="76">
        <v>61.931509780883793</v>
      </c>
      <c r="D1115" s="131"/>
      <c r="E1115" s="91"/>
      <c r="F1115" s="76">
        <v>1427.8541463392819</v>
      </c>
      <c r="G1115" s="76">
        <v>89.046762505730669</v>
      </c>
      <c r="H1115" s="77">
        <v>10.28545791479112</v>
      </c>
      <c r="I1115" s="76">
        <v>0</v>
      </c>
      <c r="J1115" s="77">
        <v>-6.7199315199413396</v>
      </c>
      <c r="K1115" s="134">
        <v>5</v>
      </c>
      <c r="L1115" s="134">
        <v>0.32015999448217358</v>
      </c>
      <c r="M1115" s="134">
        <v>1.0094644626022931</v>
      </c>
      <c r="N1115" s="134">
        <v>1.15581451016216</v>
      </c>
    </row>
    <row r="1116" spans="1:14" s="78" customFormat="1" x14ac:dyDescent="0.25">
      <c r="A1116" s="76">
        <v>1113</v>
      </c>
      <c r="B1116" s="76">
        <v>61.688626480102542</v>
      </c>
      <c r="C1116" s="76">
        <v>61.688626480102542</v>
      </c>
      <c r="D1116" s="131"/>
      <c r="E1116" s="91"/>
      <c r="F1116" s="76">
        <v>1422.2543808996211</v>
      </c>
      <c r="G1116" s="76">
        <v>89.011924587540051</v>
      </c>
      <c r="H1116" s="77">
        <v>21.589361699789617</v>
      </c>
      <c r="I1116" s="76">
        <v>-0.93151858129982235</v>
      </c>
      <c r="J1116" s="77">
        <v>-5.7884129386415184</v>
      </c>
      <c r="K1116" s="134">
        <v>5</v>
      </c>
      <c r="L1116" s="134">
        <v>0.6720216036991743</v>
      </c>
      <c r="M1116" s="134">
        <v>2.1188841164634971</v>
      </c>
      <c r="N1116" s="134">
        <v>8.2932393776758548</v>
      </c>
    </row>
    <row r="1117" spans="1:14" s="78" customFormat="1" x14ac:dyDescent="0.25">
      <c r="A1117" s="76">
        <v>1114</v>
      </c>
      <c r="B1117" s="76">
        <v>62.293731689453118</v>
      </c>
      <c r="C1117" s="76">
        <v>62.293731689453118</v>
      </c>
      <c r="D1117" s="131"/>
      <c r="E1117" s="91"/>
      <c r="F1117" s="76">
        <v>1436.205308064154</v>
      </c>
      <c r="G1117" s="76">
        <v>89.100968619220737</v>
      </c>
      <c r="H1117" s="77">
        <v>37.304878697287307</v>
      </c>
      <c r="I1117" s="76">
        <v>-0.52411070309950059</v>
      </c>
      <c r="J1117" s="77">
        <v>-6.1958208168418389</v>
      </c>
      <c r="K1117" s="134">
        <v>5</v>
      </c>
      <c r="L1117" s="134">
        <v>1.1612054472272091</v>
      </c>
      <c r="M1117" s="134">
        <v>3.6612807751073899</v>
      </c>
      <c r="N1117" s="134">
        <v>17.82973507384121</v>
      </c>
    </row>
    <row r="1118" spans="1:14" s="78" customFormat="1" x14ac:dyDescent="0.25">
      <c r="A1118" s="76">
        <v>1115</v>
      </c>
      <c r="B1118" s="76">
        <v>64.272654724121097</v>
      </c>
      <c r="C1118" s="76">
        <v>64.272654724121097</v>
      </c>
      <c r="D1118" s="131"/>
      <c r="E1118" s="91"/>
      <c r="F1118" s="76">
        <v>1481.830119575033</v>
      </c>
      <c r="G1118" s="76">
        <v>89.07058448866421</v>
      </c>
      <c r="H1118" s="77">
        <v>54.57975229637254</v>
      </c>
      <c r="I1118" s="76">
        <v>-7.6770790569685801</v>
      </c>
      <c r="J1118" s="77">
        <v>0.95714753702724042</v>
      </c>
      <c r="K1118" s="134">
        <v>5</v>
      </c>
      <c r="L1118" s="134">
        <v>1.69892807289756</v>
      </c>
      <c r="M1118" s="134">
        <v>5.3567202138460051</v>
      </c>
      <c r="N1118" s="134">
        <v>27.90157166043382</v>
      </c>
    </row>
    <row r="1119" spans="1:14" s="78" customFormat="1" x14ac:dyDescent="0.25">
      <c r="A1119" s="76">
        <v>1116</v>
      </c>
      <c r="B1119" s="76">
        <v>67.655744934082037</v>
      </c>
      <c r="C1119" s="76">
        <v>67.655744934082037</v>
      </c>
      <c r="D1119" s="131"/>
      <c r="E1119" s="91"/>
      <c r="F1119" s="76">
        <v>1559.828531059321</v>
      </c>
      <c r="G1119" s="76">
        <v>89.197666113222141</v>
      </c>
      <c r="H1119" s="77">
        <v>58.663187632653106</v>
      </c>
      <c r="I1119" s="76">
        <v>0</v>
      </c>
      <c r="J1119" s="77">
        <v>-6.7199315199413396</v>
      </c>
      <c r="K1119" s="134">
        <v>5</v>
      </c>
      <c r="L1119" s="134">
        <v>1.826034969407422</v>
      </c>
      <c r="M1119" s="134">
        <v>5.7574882585416027</v>
      </c>
      <c r="N1119" s="134">
        <v>30.192040103320611</v>
      </c>
    </row>
    <row r="1120" spans="1:14" s="78" customFormat="1" x14ac:dyDescent="0.25">
      <c r="A1120" s="76">
        <v>1117</v>
      </c>
      <c r="B1120" s="76">
        <v>68.894583129882818</v>
      </c>
      <c r="C1120" s="76">
        <v>68.894583129882818</v>
      </c>
      <c r="D1120" s="131"/>
      <c r="E1120" s="91"/>
      <c r="F1120" s="76">
        <v>1588.3904095082071</v>
      </c>
      <c r="G1120" s="76">
        <v>89.217507013999139</v>
      </c>
      <c r="H1120" s="77">
        <v>38.881771186512466</v>
      </c>
      <c r="I1120" s="76">
        <v>-8.9506935709600721E-2</v>
      </c>
      <c r="J1120" s="77">
        <v>-6.6304245842317391</v>
      </c>
      <c r="K1120" s="134">
        <v>5</v>
      </c>
      <c r="L1120" s="134">
        <v>1.2102900766945359</v>
      </c>
      <c r="M1120" s="134">
        <v>3.8160446118178708</v>
      </c>
      <c r="N1120" s="134">
        <v>18.413222876145149</v>
      </c>
    </row>
    <row r="1121" spans="1:14" s="78" customFormat="1" x14ac:dyDescent="0.25">
      <c r="A1121" s="76">
        <v>1118</v>
      </c>
      <c r="B1121" s="76">
        <v>69.901360321044919</v>
      </c>
      <c r="C1121" s="76">
        <v>69.901360321044919</v>
      </c>
      <c r="D1121" s="131"/>
      <c r="E1121" s="91"/>
      <c r="F1121" s="76">
        <v>1353.2885170033869</v>
      </c>
      <c r="G1121" s="76">
        <v>89.142964200186228</v>
      </c>
      <c r="H1121" s="77">
        <v>32.931054731799072</v>
      </c>
      <c r="I1121" s="76">
        <v>-8.9506935709600721E-2</v>
      </c>
      <c r="J1121" s="77">
        <v>-6.6304245842317391</v>
      </c>
      <c r="K1121" s="134">
        <v>6</v>
      </c>
      <c r="L1121" s="134">
        <v>1.025059495509983</v>
      </c>
      <c r="M1121" s="134">
        <v>3.2320125893429759</v>
      </c>
      <c r="N1121" s="134">
        <v>15.39345437119232</v>
      </c>
    </row>
    <row r="1122" spans="1:14" s="78" customFormat="1" x14ac:dyDescent="0.25">
      <c r="A1122" s="76">
        <v>1119</v>
      </c>
      <c r="B1122" s="76">
        <v>69.805590057373053</v>
      </c>
      <c r="C1122" s="76">
        <v>69.805590057373053</v>
      </c>
      <c r="D1122" s="131"/>
      <c r="E1122" s="91"/>
      <c r="F1122" s="76">
        <v>1351.4344071906121</v>
      </c>
      <c r="G1122" s="76">
        <v>89.225804629915629</v>
      </c>
      <c r="H1122" s="77">
        <v>10.57221782282822</v>
      </c>
      <c r="I1122" s="76">
        <v>0</v>
      </c>
      <c r="J1122" s="77">
        <v>-6.7199315199413396</v>
      </c>
      <c r="K1122" s="134">
        <v>6</v>
      </c>
      <c r="L1122" s="134">
        <v>0.32908609688183821</v>
      </c>
      <c r="M1122" s="134">
        <v>1.0376084634684359</v>
      </c>
      <c r="N1122" s="134">
        <v>1.6407545296166819</v>
      </c>
    </row>
    <row r="1123" spans="1:14" s="78" customFormat="1" x14ac:dyDescent="0.25">
      <c r="A1123" s="76">
        <v>1120</v>
      </c>
      <c r="B1123" s="76">
        <v>68.866831207275396</v>
      </c>
      <c r="C1123" s="76">
        <v>68.866831207275396</v>
      </c>
      <c r="D1123" s="131"/>
      <c r="E1123" s="91"/>
      <c r="F1123" s="76">
        <v>1333.26006027894</v>
      </c>
      <c r="G1123" s="76">
        <v>89.250649265618918</v>
      </c>
      <c r="H1123" s="77">
        <v>5.7615089076965464</v>
      </c>
      <c r="I1123" s="76">
        <v>-47.180803177585403</v>
      </c>
      <c r="J1123" s="77">
        <v>40.460871657644063</v>
      </c>
      <c r="K1123" s="134">
        <v>6</v>
      </c>
      <c r="L1123" s="134">
        <v>0.17934103424257519</v>
      </c>
      <c r="M1123" s="134">
        <v>0.5654622809668397</v>
      </c>
      <c r="N1123" s="134">
        <v>-1.3493073040123249</v>
      </c>
    </row>
    <row r="1124" spans="1:14" s="78" customFormat="1" x14ac:dyDescent="0.25">
      <c r="A1124" s="76">
        <v>1121</v>
      </c>
      <c r="B1124" s="76">
        <v>67.7357780456543</v>
      </c>
      <c r="C1124" s="76">
        <v>67.7357780456543</v>
      </c>
      <c r="D1124" s="131"/>
      <c r="E1124" s="91"/>
      <c r="F1124" s="76">
        <v>1311.362900499613</v>
      </c>
      <c r="G1124" s="76">
        <v>89.281232702739231</v>
      </c>
      <c r="H1124" s="77">
        <v>4.7415232709340405</v>
      </c>
      <c r="I1124" s="76">
        <v>-30.681097675492889</v>
      </c>
      <c r="J1124" s="77">
        <v>23.961166155551549</v>
      </c>
      <c r="K1124" s="134">
        <v>6</v>
      </c>
      <c r="L1124" s="134">
        <v>0.14759149051364029</v>
      </c>
      <c r="M1124" s="134">
        <v>0.46535596958950781</v>
      </c>
      <c r="N1124" s="134">
        <v>-1.9116921649117</v>
      </c>
    </row>
    <row r="1125" spans="1:14" s="78" customFormat="1" x14ac:dyDescent="0.25">
      <c r="A1125" s="76">
        <v>1122</v>
      </c>
      <c r="B1125" s="76">
        <v>66.799913024902338</v>
      </c>
      <c r="C1125" s="76">
        <v>66.799913024902338</v>
      </c>
      <c r="D1125" s="131"/>
      <c r="E1125" s="91"/>
      <c r="F1125" s="76">
        <v>1293.2445780487769</v>
      </c>
      <c r="G1125" s="76">
        <v>89.309497456767545</v>
      </c>
      <c r="H1125" s="77">
        <v>10.193079879635098</v>
      </c>
      <c r="I1125" s="76">
        <v>0</v>
      </c>
      <c r="J1125" s="77">
        <v>-6.7199315199413396</v>
      </c>
      <c r="K1125" s="134">
        <v>6</v>
      </c>
      <c r="L1125" s="134">
        <v>0.31728450255261209</v>
      </c>
      <c r="M1125" s="134">
        <v>1.000398036548386</v>
      </c>
      <c r="N1125" s="134">
        <v>1.623540297945876</v>
      </c>
    </row>
    <row r="1126" spans="1:14" s="78" customFormat="1" x14ac:dyDescent="0.25">
      <c r="A1126" s="76">
        <v>1123</v>
      </c>
      <c r="B1126" s="76">
        <v>66.348883819580081</v>
      </c>
      <c r="C1126" s="76">
        <v>66.348883819580081</v>
      </c>
      <c r="D1126" s="131"/>
      <c r="E1126" s="91"/>
      <c r="F1126" s="76">
        <v>1284.5126643693809</v>
      </c>
      <c r="G1126" s="76">
        <v>89.332023409378834</v>
      </c>
      <c r="H1126" s="77">
        <v>10.203551868083736</v>
      </c>
      <c r="I1126" s="76">
        <v>0</v>
      </c>
      <c r="J1126" s="77">
        <v>-6.7199315199413396</v>
      </c>
      <c r="K1126" s="134">
        <v>6</v>
      </c>
      <c r="L1126" s="134">
        <v>0.31761046876546412</v>
      </c>
      <c r="M1126" s="134">
        <v>1.001425808017508</v>
      </c>
      <c r="N1126" s="134">
        <v>1.662996860665237</v>
      </c>
    </row>
    <row r="1127" spans="1:14" s="78" customFormat="1" x14ac:dyDescent="0.25">
      <c r="A1127" s="76">
        <v>1124</v>
      </c>
      <c r="B1127" s="76">
        <v>65.489860534667969</v>
      </c>
      <c r="C1127" s="76">
        <v>65.489860534667969</v>
      </c>
      <c r="D1127" s="131"/>
      <c r="E1127" s="91"/>
      <c r="F1127" s="76">
        <v>1267.881995925005</v>
      </c>
      <c r="G1127" s="76">
        <v>89.354549361990124</v>
      </c>
      <c r="H1127" s="77">
        <v>6.3563674859944772</v>
      </c>
      <c r="I1127" s="76">
        <v>-7.7058225435333236</v>
      </c>
      <c r="J1127" s="77">
        <v>0.98589102359198399</v>
      </c>
      <c r="K1127" s="134">
        <v>6</v>
      </c>
      <c r="L1127" s="134">
        <v>0.19785746012495231</v>
      </c>
      <c r="M1127" s="134">
        <v>0.62384457177397445</v>
      </c>
      <c r="N1127" s="134">
        <v>-0.70514670003096214</v>
      </c>
    </row>
    <row r="1128" spans="1:14" s="78" customFormat="1" x14ac:dyDescent="0.25">
      <c r="A1128" s="76">
        <v>1125</v>
      </c>
      <c r="B1128" s="76">
        <v>64.311805343627924</v>
      </c>
      <c r="C1128" s="76">
        <v>64.311805343627924</v>
      </c>
      <c r="D1128" s="131"/>
      <c r="E1128" s="91"/>
      <c r="F1128" s="76">
        <v>1245.0748780791059</v>
      </c>
      <c r="G1128" s="76">
        <v>89.377075314601413</v>
      </c>
      <c r="H1128" s="77">
        <v>0</v>
      </c>
      <c r="I1128" s="76">
        <v>0</v>
      </c>
      <c r="J1128" s="77">
        <v>-6.7199315199413396</v>
      </c>
      <c r="K1128" s="134">
        <v>6</v>
      </c>
      <c r="L1128" s="134">
        <v>0</v>
      </c>
      <c r="M1128" s="134">
        <v>0</v>
      </c>
      <c r="N1128" s="134">
        <v>-4.6240437364559828</v>
      </c>
    </row>
    <row r="1129" spans="1:14" s="78" customFormat="1" x14ac:dyDescent="0.25">
      <c r="A1129" s="76">
        <v>1126</v>
      </c>
      <c r="B1129" s="76">
        <v>61.560054016113277</v>
      </c>
      <c r="C1129" s="76">
        <v>61.560054016113277</v>
      </c>
      <c r="D1129" s="131"/>
      <c r="E1129" s="91"/>
      <c r="F1129" s="76">
        <v>1191.8010439781519</v>
      </c>
      <c r="G1129" s="76">
        <v>89.337768590459618</v>
      </c>
      <c r="H1129" s="77">
        <v>0</v>
      </c>
      <c r="I1129" s="76">
        <v>-7.726101666569031</v>
      </c>
      <c r="J1129" s="77">
        <v>1.0061701466276911</v>
      </c>
      <c r="K1129" s="134">
        <v>6</v>
      </c>
      <c r="L1129" s="134">
        <v>0</v>
      </c>
      <c r="M1129" s="134">
        <v>0</v>
      </c>
      <c r="N1129" s="134">
        <v>-4.4034772113799736</v>
      </c>
    </row>
    <row r="1130" spans="1:14" s="78" customFormat="1" x14ac:dyDescent="0.25">
      <c r="A1130" s="76">
        <v>1127</v>
      </c>
      <c r="B1130" s="76">
        <v>57.415671920776369</v>
      </c>
      <c r="C1130" s="76">
        <v>57.415671920776369</v>
      </c>
      <c r="D1130" s="131"/>
      <c r="E1130" s="91"/>
      <c r="F1130" s="76">
        <v>1323.7398136584959</v>
      </c>
      <c r="G1130" s="76">
        <v>89.294979581193687</v>
      </c>
      <c r="H1130" s="77">
        <v>0</v>
      </c>
      <c r="I1130" s="76">
        <v>-5.2455438864914159</v>
      </c>
      <c r="J1130" s="77">
        <v>-1.474387633449924</v>
      </c>
      <c r="K1130" s="134">
        <v>5</v>
      </c>
      <c r="L1130" s="134">
        <v>0</v>
      </c>
      <c r="M1130" s="134">
        <v>0</v>
      </c>
      <c r="N1130" s="134">
        <v>-4.9554656886404507</v>
      </c>
    </row>
    <row r="1131" spans="1:14" s="78" customFormat="1" x14ac:dyDescent="0.25">
      <c r="A1131" s="76">
        <v>1128</v>
      </c>
      <c r="B1131" s="76">
        <v>52.579685974121091</v>
      </c>
      <c r="C1131" s="76">
        <v>52.579685974121091</v>
      </c>
      <c r="D1131" s="131"/>
      <c r="E1131" s="91"/>
      <c r="F1131" s="76">
        <v>1212.2443469727871</v>
      </c>
      <c r="G1131" s="76">
        <v>89.24627706015248</v>
      </c>
      <c r="H1131" s="77">
        <v>0</v>
      </c>
      <c r="I1131" s="76">
        <v>-10.31363863076251</v>
      </c>
      <c r="J1131" s="77">
        <v>3.593707110821172</v>
      </c>
      <c r="K1131" s="134">
        <v>5</v>
      </c>
      <c r="L1131" s="134">
        <v>0</v>
      </c>
      <c r="M1131" s="134">
        <v>0</v>
      </c>
      <c r="N1131" s="134">
        <v>-4.4877578587645042</v>
      </c>
    </row>
    <row r="1132" spans="1:14" s="78" customFormat="1" x14ac:dyDescent="0.25">
      <c r="A1132" s="76">
        <v>1129</v>
      </c>
      <c r="B1132" s="76">
        <v>47.727590560913093</v>
      </c>
      <c r="C1132" s="76">
        <v>47.727590560913093</v>
      </c>
      <c r="D1132" s="131"/>
      <c r="E1132" s="91"/>
      <c r="F1132" s="76">
        <v>1356.3518040680649</v>
      </c>
      <c r="G1132" s="76">
        <v>89.197574539111272</v>
      </c>
      <c r="H1132" s="77">
        <v>0</v>
      </c>
      <c r="I1132" s="76">
        <v>-10.993626650683041</v>
      </c>
      <c r="J1132" s="77">
        <v>4.2736951307416993</v>
      </c>
      <c r="K1132" s="134">
        <v>4</v>
      </c>
      <c r="L1132" s="134">
        <v>0</v>
      </c>
      <c r="M1132" s="134">
        <v>0</v>
      </c>
      <c r="N1132" s="134">
        <v>-5.0949539204892718</v>
      </c>
    </row>
    <row r="1133" spans="1:14" s="78" customFormat="1" x14ac:dyDescent="0.25">
      <c r="A1133" s="76">
        <v>1130</v>
      </c>
      <c r="B1133" s="76">
        <v>42.92529640197754</v>
      </c>
      <c r="C1133" s="76">
        <v>42.92529640197754</v>
      </c>
      <c r="D1133" s="131"/>
      <c r="E1133" s="91"/>
      <c r="F1133" s="76">
        <v>1219.8772770788039</v>
      </c>
      <c r="G1133" s="76">
        <v>89.105582490387761</v>
      </c>
      <c r="H1133" s="77">
        <v>0</v>
      </c>
      <c r="I1133" s="76">
        <v>-8.7593513820219524</v>
      </c>
      <c r="J1133" s="77">
        <v>2.0394198620806132</v>
      </c>
      <c r="K1133" s="134">
        <v>4</v>
      </c>
      <c r="L1133" s="134">
        <v>0</v>
      </c>
      <c r="M1133" s="134">
        <v>0</v>
      </c>
      <c r="N1133" s="134">
        <v>-4.5193397970261753</v>
      </c>
    </row>
    <row r="1134" spans="1:14" s="78" customFormat="1" x14ac:dyDescent="0.25">
      <c r="A1134" s="76">
        <v>1131</v>
      </c>
      <c r="B1134" s="76">
        <v>37.885212707519528</v>
      </c>
      <c r="C1134" s="76">
        <v>37.885212707519528</v>
      </c>
      <c r="D1134" s="131"/>
      <c r="E1134" s="91"/>
      <c r="F1134" s="76">
        <v>1460.718728597509</v>
      </c>
      <c r="G1134" s="76">
        <v>88.985469972168431</v>
      </c>
      <c r="H1134" s="77">
        <v>0</v>
      </c>
      <c r="I1134" s="76">
        <v>0</v>
      </c>
      <c r="J1134" s="77">
        <v>-6.7199315199413396</v>
      </c>
      <c r="K1134" s="134">
        <v>3</v>
      </c>
      <c r="L1134" s="134">
        <v>0</v>
      </c>
      <c r="M1134" s="134">
        <v>0</v>
      </c>
      <c r="N1134" s="134">
        <v>-5.5500435540742679</v>
      </c>
    </row>
    <row r="1135" spans="1:14" s="78" customFormat="1" x14ac:dyDescent="0.25">
      <c r="A1135" s="76">
        <v>1132</v>
      </c>
      <c r="B1135" s="76">
        <v>33.899302673339847</v>
      </c>
      <c r="C1135" s="76">
        <v>33.899302673339847</v>
      </c>
      <c r="D1135" s="131"/>
      <c r="E1135" s="91"/>
      <c r="F1135" s="76">
        <v>1307.036248776684</v>
      </c>
      <c r="G1135" s="76">
        <v>89.002787014284792</v>
      </c>
      <c r="H1135" s="77">
        <v>0</v>
      </c>
      <c r="I1135" s="76">
        <v>-12.82696964081107</v>
      </c>
      <c r="J1135" s="77">
        <v>6.1070381208697304</v>
      </c>
      <c r="K1135" s="134">
        <v>3</v>
      </c>
      <c r="L1135" s="134">
        <v>0</v>
      </c>
      <c r="M1135" s="134">
        <v>0</v>
      </c>
      <c r="N1135" s="134">
        <v>-4.884503261423597</v>
      </c>
    </row>
    <row r="1136" spans="1:14" s="78" customFormat="1" x14ac:dyDescent="0.25">
      <c r="A1136" s="76">
        <v>1133</v>
      </c>
      <c r="B1136" s="76">
        <v>30.07897167205811</v>
      </c>
      <c r="C1136" s="76">
        <v>30.07897167205811</v>
      </c>
      <c r="D1136" s="131"/>
      <c r="E1136" s="91"/>
      <c r="F1136" s="76">
        <v>1159.737906119992</v>
      </c>
      <c r="G1136" s="76">
        <v>89.046839621939185</v>
      </c>
      <c r="H1136" s="77">
        <v>0</v>
      </c>
      <c r="I1136" s="76">
        <v>-14.64055294067583</v>
      </c>
      <c r="J1136" s="77">
        <v>7.9206214207344887</v>
      </c>
      <c r="K1136" s="134">
        <v>3</v>
      </c>
      <c r="L1136" s="134">
        <v>0</v>
      </c>
      <c r="M1136" s="134">
        <v>0</v>
      </c>
      <c r="N1136" s="134">
        <v>-4.2721728261169511</v>
      </c>
    </row>
    <row r="1137" spans="1:14" s="78" customFormat="1" x14ac:dyDescent="0.25">
      <c r="A1137" s="76">
        <v>1134</v>
      </c>
      <c r="B1137" s="76">
        <v>27.070876693725591</v>
      </c>
      <c r="C1137" s="76">
        <v>27.070876693725591</v>
      </c>
      <c r="D1137" s="131"/>
      <c r="E1137" s="91"/>
      <c r="F1137" s="76">
        <v>1667.8856866437129</v>
      </c>
      <c r="G1137" s="76">
        <v>89.035196545484382</v>
      </c>
      <c r="H1137" s="77">
        <v>0</v>
      </c>
      <c r="I1137" s="76">
        <v>-14.64055294067583</v>
      </c>
      <c r="J1137" s="77">
        <v>7.9206214207344887</v>
      </c>
      <c r="K1137" s="134">
        <v>2</v>
      </c>
      <c r="L1137" s="134">
        <v>0</v>
      </c>
      <c r="M1137" s="134">
        <v>0</v>
      </c>
      <c r="N1137" s="134">
        <v>-6.4958853228028639</v>
      </c>
    </row>
    <row r="1138" spans="1:14" s="78" customFormat="1" x14ac:dyDescent="0.25">
      <c r="A1138" s="76">
        <v>1135</v>
      </c>
      <c r="B1138" s="76">
        <v>23.15227661132813</v>
      </c>
      <c r="C1138" s="76">
        <v>23.15227661132813</v>
      </c>
      <c r="D1138" s="131"/>
      <c r="E1138" s="91"/>
      <c r="F1138" s="76">
        <v>1426.4536464827661</v>
      </c>
      <c r="G1138" s="76">
        <v>89.077741486152647</v>
      </c>
      <c r="H1138" s="77">
        <v>0</v>
      </c>
      <c r="I1138" s="76">
        <v>-9.3923990396667882</v>
      </c>
      <c r="J1138" s="77">
        <v>2.672467519725449</v>
      </c>
      <c r="K1138" s="134">
        <v>2</v>
      </c>
      <c r="L1138" s="134">
        <v>0</v>
      </c>
      <c r="M1138" s="134">
        <v>0</v>
      </c>
      <c r="N1138" s="134">
        <v>-5.3991349873713661</v>
      </c>
    </row>
    <row r="1139" spans="1:14" s="78" customFormat="1" x14ac:dyDescent="0.25">
      <c r="A1139" s="76">
        <v>1136</v>
      </c>
      <c r="B1139" s="76">
        <v>20.563782119750979</v>
      </c>
      <c r="C1139" s="76">
        <v>20.563782119750979</v>
      </c>
      <c r="D1139" s="131"/>
      <c r="E1139" s="91"/>
      <c r="F1139" s="76">
        <v>1266.9718180476241</v>
      </c>
      <c r="G1139" s="76">
        <v>89.011086957031793</v>
      </c>
      <c r="H1139" s="77">
        <v>0</v>
      </c>
      <c r="I1139" s="76">
        <v>-4.799681680237649</v>
      </c>
      <c r="J1139" s="77">
        <v>-1.9202498397036909</v>
      </c>
      <c r="K1139" s="134">
        <v>2</v>
      </c>
      <c r="L1139" s="134">
        <v>0</v>
      </c>
      <c r="M1139" s="134">
        <v>0</v>
      </c>
      <c r="N1139" s="134">
        <v>-4.7155973819487533</v>
      </c>
    </row>
    <row r="1140" spans="1:14" s="78" customFormat="1" x14ac:dyDescent="0.25">
      <c r="A1140" s="76">
        <v>1137</v>
      </c>
      <c r="B1140" s="76">
        <v>18.255357360839849</v>
      </c>
      <c r="C1140" s="76">
        <v>18.255357360839849</v>
      </c>
      <c r="D1140" s="131"/>
      <c r="E1140" s="91"/>
      <c r="F1140" s="76">
        <v>1124.7455925122599</v>
      </c>
      <c r="G1140" s="76">
        <v>89.045045555338731</v>
      </c>
      <c r="H1140" s="77">
        <v>0</v>
      </c>
      <c r="I1140" s="76">
        <v>-17.891194655943519</v>
      </c>
      <c r="J1140" s="77">
        <v>11.17126313600218</v>
      </c>
      <c r="K1140" s="134">
        <v>2</v>
      </c>
      <c r="L1140" s="134">
        <v>0</v>
      </c>
      <c r="M1140" s="134">
        <v>0</v>
      </c>
      <c r="N1140" s="134">
        <v>-4.1300704311426326</v>
      </c>
    </row>
    <row r="1141" spans="1:14" s="78" customFormat="1" x14ac:dyDescent="0.25">
      <c r="A1141" s="76">
        <v>1138</v>
      </c>
      <c r="B1141" s="76">
        <v>15.585868835449221</v>
      </c>
      <c r="C1141" s="76">
        <v>15.585868835449221</v>
      </c>
      <c r="D1141" s="131"/>
      <c r="E1141" s="91"/>
      <c r="F1141" s="76">
        <v>960.2735751286998</v>
      </c>
      <c r="G1141" s="76">
        <v>89.033402478883929</v>
      </c>
      <c r="H1141" s="77">
        <v>0</v>
      </c>
      <c r="I1141" s="76">
        <v>-17.53292974584976</v>
      </c>
      <c r="J1141" s="77">
        <v>10.812998225908419</v>
      </c>
      <c r="K1141" s="134">
        <v>2</v>
      </c>
      <c r="L1141" s="134">
        <v>0</v>
      </c>
      <c r="M1141" s="134">
        <v>0</v>
      </c>
      <c r="N1141" s="134">
        <v>-3.4777837023940541</v>
      </c>
    </row>
    <row r="1142" spans="1:14" s="78" customFormat="1" x14ac:dyDescent="0.25">
      <c r="A1142" s="76">
        <v>1139</v>
      </c>
      <c r="B1142" s="76">
        <v>14.0568998336792</v>
      </c>
      <c r="C1142" s="76">
        <v>14.0568998336792</v>
      </c>
      <c r="D1142" s="131"/>
      <c r="E1142" s="91"/>
      <c r="F1142" s="76">
        <v>866.07102889327609</v>
      </c>
      <c r="G1142" s="76">
        <v>89.033771135551405</v>
      </c>
      <c r="H1142" s="77">
        <v>4.5981712913321156</v>
      </c>
      <c r="I1142" s="76">
        <v>-20.075649978085739</v>
      </c>
      <c r="J1142" s="77">
        <v>13.35571845814439</v>
      </c>
      <c r="K1142" s="134">
        <v>2</v>
      </c>
      <c r="L1142" s="134">
        <v>0.1431293100858384</v>
      </c>
      <c r="M1142" s="134">
        <v>0.45128671470064841</v>
      </c>
      <c r="N1142" s="134">
        <v>-0.3045697992504996</v>
      </c>
    </row>
    <row r="1143" spans="1:14" s="78" customFormat="1" x14ac:dyDescent="0.25">
      <c r="A1143" s="76">
        <v>1140</v>
      </c>
      <c r="B1143" s="76">
        <v>14.006826305389399</v>
      </c>
      <c r="C1143" s="76">
        <v>14.006826305389399</v>
      </c>
      <c r="D1143" s="131"/>
      <c r="E1143" s="91"/>
      <c r="F1143" s="76">
        <v>862.98590822802419</v>
      </c>
      <c r="G1143" s="76">
        <v>89.074732923970217</v>
      </c>
      <c r="H1143" s="77">
        <v>8.9937901560858311</v>
      </c>
      <c r="I1143" s="76">
        <v>-1.0013727516035149</v>
      </c>
      <c r="J1143" s="77">
        <v>-5.7185587683378252</v>
      </c>
      <c r="K1143" s="134">
        <v>2</v>
      </c>
      <c r="L1143" s="134">
        <v>0.27995368126541442</v>
      </c>
      <c r="M1143" s="134">
        <v>0.88269395702985165</v>
      </c>
      <c r="N1143" s="134">
        <v>2.353388003151665</v>
      </c>
    </row>
    <row r="1144" spans="1:14" s="78" customFormat="1" x14ac:dyDescent="0.25">
      <c r="A1144" s="76">
        <v>1141</v>
      </c>
      <c r="B1144" s="76">
        <v>14.744479084014889</v>
      </c>
      <c r="C1144" s="76">
        <v>14.744479084014889</v>
      </c>
      <c r="D1144" s="131"/>
      <c r="E1144" s="91"/>
      <c r="F1144" s="76">
        <v>908.43403039643465</v>
      </c>
      <c r="G1144" s="76">
        <v>89.093665077496979</v>
      </c>
      <c r="H1144" s="77">
        <v>9.0278792922358928</v>
      </c>
      <c r="I1144" s="76">
        <v>-0.29507930175451808</v>
      </c>
      <c r="J1144" s="77">
        <v>-6.4248522181868211</v>
      </c>
      <c r="K1144" s="134">
        <v>2</v>
      </c>
      <c r="L1144" s="134">
        <v>0.28101478887307968</v>
      </c>
      <c r="M1144" s="134">
        <v>0.88603962931682023</v>
      </c>
      <c r="N1144" s="134">
        <v>2.2321791223720369</v>
      </c>
    </row>
    <row r="1145" spans="1:14" s="78" customFormat="1" x14ac:dyDescent="0.25">
      <c r="A1145" s="76">
        <v>1142</v>
      </c>
      <c r="B1145" s="76">
        <v>15.14856634140015</v>
      </c>
      <c r="C1145" s="76">
        <v>15.14856634140015</v>
      </c>
      <c r="D1145" s="131"/>
      <c r="E1145" s="91"/>
      <c r="F1145" s="76">
        <v>933.33057735252896</v>
      </c>
      <c r="G1145" s="76">
        <v>89.125304122582378</v>
      </c>
      <c r="H1145" s="77">
        <v>11.020738575539665</v>
      </c>
      <c r="I1145" s="76">
        <v>0</v>
      </c>
      <c r="J1145" s="77">
        <v>-6.7199315199413396</v>
      </c>
      <c r="K1145" s="134">
        <v>2</v>
      </c>
      <c r="L1145" s="134">
        <v>0.34304740058876732</v>
      </c>
      <c r="M1145" s="134">
        <v>1.081628454056383</v>
      </c>
      <c r="N1145" s="134">
        <v>3.35124517864906</v>
      </c>
    </row>
    <row r="1146" spans="1:14" s="78" customFormat="1" x14ac:dyDescent="0.25">
      <c r="A1146" s="76">
        <v>1143</v>
      </c>
      <c r="B1146" s="76">
        <v>16.82706089019775</v>
      </c>
      <c r="C1146" s="76">
        <v>16.82706089019775</v>
      </c>
      <c r="D1146" s="131"/>
      <c r="E1146" s="91"/>
      <c r="F1146" s="76">
        <v>1036.7456630448919</v>
      </c>
      <c r="G1146" s="76">
        <v>89.139629563059103</v>
      </c>
      <c r="H1146" s="77">
        <v>17.141729925463174</v>
      </c>
      <c r="I1146" s="76">
        <v>-0.5600906830022917</v>
      </c>
      <c r="J1146" s="77">
        <v>-6.1598408369390478</v>
      </c>
      <c r="K1146" s="134">
        <v>2</v>
      </c>
      <c r="L1146" s="134">
        <v>0.53357820369465325</v>
      </c>
      <c r="M1146" s="134">
        <v>1.682372076249242</v>
      </c>
      <c r="N1146" s="134">
        <v>6.7166916664481908</v>
      </c>
    </row>
    <row r="1147" spans="1:14" s="78" customFormat="1" x14ac:dyDescent="0.25">
      <c r="A1147" s="76">
        <v>1144</v>
      </c>
      <c r="B1147" s="76">
        <v>19.06285743713379</v>
      </c>
      <c r="C1147" s="76">
        <v>19.06285743713379</v>
      </c>
      <c r="D1147" s="131"/>
      <c r="E1147" s="91"/>
      <c r="F1147" s="76">
        <v>1174.497133049791</v>
      </c>
      <c r="G1147" s="76">
        <v>89.129731995502553</v>
      </c>
      <c r="H1147" s="77">
        <v>21.953709680780047</v>
      </c>
      <c r="I1147" s="76">
        <v>-1.078787677127065</v>
      </c>
      <c r="J1147" s="77">
        <v>-5.6411438428142748</v>
      </c>
      <c r="K1147" s="134">
        <v>2</v>
      </c>
      <c r="L1147" s="134">
        <v>0.68336282433804718</v>
      </c>
      <c r="M1147" s="134">
        <v>2.1546429851378628</v>
      </c>
      <c r="N1147" s="134">
        <v>9.2398218877520293</v>
      </c>
    </row>
    <row r="1148" spans="1:14" s="78" customFormat="1" x14ac:dyDescent="0.25">
      <c r="A1148" s="76">
        <v>1145</v>
      </c>
      <c r="B1148" s="76">
        <v>21.895280075073241</v>
      </c>
      <c r="C1148" s="76">
        <v>21.895280075073241</v>
      </c>
      <c r="D1148" s="131"/>
      <c r="E1148" s="91"/>
      <c r="F1148" s="76">
        <v>1349.007815869302</v>
      </c>
      <c r="G1148" s="76">
        <v>89.119367506619241</v>
      </c>
      <c r="H1148" s="77">
        <v>26.301811445891104</v>
      </c>
      <c r="I1148" s="76">
        <v>-0.95155597897361677</v>
      </c>
      <c r="J1148" s="77">
        <v>-5.7683755409677229</v>
      </c>
      <c r="K1148" s="134">
        <v>2</v>
      </c>
      <c r="L1148" s="134">
        <v>0.81870810975543018</v>
      </c>
      <c r="M1148" s="134">
        <v>2.5813866700588708</v>
      </c>
      <c r="N1148" s="134">
        <v>11.409448723763489</v>
      </c>
    </row>
    <row r="1149" spans="1:14" s="78" customFormat="1" x14ac:dyDescent="0.25">
      <c r="A1149" s="76">
        <v>1146</v>
      </c>
      <c r="B1149" s="76">
        <v>24.170294570922849</v>
      </c>
      <c r="C1149" s="76">
        <v>24.170294570922849</v>
      </c>
      <c r="D1149" s="131"/>
      <c r="E1149" s="91"/>
      <c r="F1149" s="76">
        <v>1489.175574655407</v>
      </c>
      <c r="G1149" s="76">
        <v>89.125123719645117</v>
      </c>
      <c r="H1149" s="77">
        <v>21.288366526928435</v>
      </c>
      <c r="I1149" s="76">
        <v>-1.4942801427830119</v>
      </c>
      <c r="J1149" s="77">
        <v>-5.2256513771583277</v>
      </c>
      <c r="K1149" s="134">
        <v>2</v>
      </c>
      <c r="L1149" s="134">
        <v>0.6626523939196256</v>
      </c>
      <c r="M1149" s="134">
        <v>2.08934299802858</v>
      </c>
      <c r="N1149" s="134">
        <v>7.8766540375908711</v>
      </c>
    </row>
    <row r="1150" spans="1:14" s="78" customFormat="1" x14ac:dyDescent="0.25">
      <c r="A1150" s="76">
        <v>1147</v>
      </c>
      <c r="B1150" s="76">
        <v>24.686214447021481</v>
      </c>
      <c r="C1150" s="76">
        <v>24.686214447021481</v>
      </c>
      <c r="D1150" s="131"/>
      <c r="E1150" s="91"/>
      <c r="F1150" s="76">
        <v>1520.962331565255</v>
      </c>
      <c r="G1150" s="76">
        <v>89.024374921180282</v>
      </c>
      <c r="H1150" s="77">
        <v>8.6587422126308091</v>
      </c>
      <c r="I1150" s="76">
        <v>0</v>
      </c>
      <c r="J1150" s="77">
        <v>-6.7199315199413396</v>
      </c>
      <c r="K1150" s="134">
        <v>2</v>
      </c>
      <c r="L1150" s="134">
        <v>0.26952449584494181</v>
      </c>
      <c r="M1150" s="134">
        <v>0.84981073539910135</v>
      </c>
      <c r="N1150" s="134">
        <v>-0.27956560947329723</v>
      </c>
    </row>
    <row r="1151" spans="1:14" s="78" customFormat="1" x14ac:dyDescent="0.25">
      <c r="A1151" s="76">
        <v>1148</v>
      </c>
      <c r="B1151" s="76">
        <v>23.131112861633301</v>
      </c>
      <c r="C1151" s="76">
        <v>23.131112861633301</v>
      </c>
      <c r="D1151" s="131"/>
      <c r="E1151" s="91"/>
      <c r="F1151" s="76">
        <v>1425.1497095770251</v>
      </c>
      <c r="G1151" s="76">
        <v>89.025553396164312</v>
      </c>
      <c r="H1151" s="77">
        <v>0</v>
      </c>
      <c r="I1151" s="76">
        <v>-17.814485400817631</v>
      </c>
      <c r="J1151" s="77">
        <v>11.09455388087629</v>
      </c>
      <c r="K1151" s="134">
        <v>2</v>
      </c>
      <c r="L1151" s="134">
        <v>0</v>
      </c>
      <c r="M1151" s="134">
        <v>0</v>
      </c>
      <c r="N1151" s="134">
        <v>-5.3934216159053099</v>
      </c>
    </row>
    <row r="1152" spans="1:14" s="78" customFormat="1" x14ac:dyDescent="0.25">
      <c r="A1152" s="76">
        <v>1149</v>
      </c>
      <c r="B1152" s="76">
        <v>19.725339317321779</v>
      </c>
      <c r="C1152" s="76">
        <v>19.725339317321779</v>
      </c>
      <c r="D1152" s="131"/>
      <c r="E1152" s="91"/>
      <c r="F1152" s="76">
        <v>1215.313840174849</v>
      </c>
      <c r="G1152" s="76">
        <v>89.047756334443633</v>
      </c>
      <c r="H1152" s="77">
        <v>0</v>
      </c>
      <c r="I1152" s="76">
        <v>-12.5929450254927</v>
      </c>
      <c r="J1152" s="77">
        <v>5.8730135055513619</v>
      </c>
      <c r="K1152" s="134">
        <v>2</v>
      </c>
      <c r="L1152" s="134">
        <v>0</v>
      </c>
      <c r="M1152" s="134">
        <v>0</v>
      </c>
      <c r="N1152" s="134">
        <v>-4.5004506636888308</v>
      </c>
    </row>
    <row r="1153" spans="1:14" s="78" customFormat="1" x14ac:dyDescent="0.25">
      <c r="A1153" s="76">
        <v>1150</v>
      </c>
      <c r="B1153" s="76">
        <v>15.309971618652339</v>
      </c>
      <c r="C1153" s="76">
        <v>15.309971618652339</v>
      </c>
      <c r="D1153" s="131"/>
      <c r="E1153" s="91"/>
      <c r="F1153" s="76">
        <v>943.2750484800597</v>
      </c>
      <c r="G1153" s="76">
        <v>89.038465676124702</v>
      </c>
      <c r="H1153" s="77">
        <v>0</v>
      </c>
      <c r="I1153" s="76">
        <v>-27.31623968003511</v>
      </c>
      <c r="J1153" s="77">
        <v>20.59630816009377</v>
      </c>
      <c r="K1153" s="134">
        <v>2</v>
      </c>
      <c r="L1153" s="134">
        <v>0</v>
      </c>
      <c r="M1153" s="134">
        <v>0</v>
      </c>
      <c r="N1153" s="134">
        <v>-3.411739919070893</v>
      </c>
    </row>
    <row r="1154" spans="1:14" s="78" customFormat="1" x14ac:dyDescent="0.25">
      <c r="A1154" s="76">
        <v>1151</v>
      </c>
      <c r="B1154" s="76">
        <v>12.94662790298462</v>
      </c>
      <c r="C1154" s="76">
        <v>12.94662790298462</v>
      </c>
      <c r="D1154" s="131"/>
      <c r="E1154" s="91"/>
      <c r="F1154" s="76">
        <v>1541.9832998921829</v>
      </c>
      <c r="G1154" s="76">
        <v>89.026822599669899</v>
      </c>
      <c r="H1154" s="77">
        <v>8.3881363375100779</v>
      </c>
      <c r="I1154" s="76">
        <v>-23.244983064124181</v>
      </c>
      <c r="J1154" s="77">
        <v>16.525051544182841</v>
      </c>
      <c r="K1154" s="134">
        <v>1</v>
      </c>
      <c r="L1154" s="134">
        <v>0.26110122716762729</v>
      </c>
      <c r="M1154" s="134">
        <v>0.82325216925952904</v>
      </c>
      <c r="N1154" s="134">
        <v>-0.54637442601964203</v>
      </c>
    </row>
    <row r="1155" spans="1:14" s="78" customFormat="1" x14ac:dyDescent="0.25">
      <c r="A1155" s="76">
        <v>1152</v>
      </c>
      <c r="B1155" s="76">
        <v>12.73959894180298</v>
      </c>
      <c r="C1155" s="76">
        <v>12.73959894180298</v>
      </c>
      <c r="D1155" s="131"/>
      <c r="E1155" s="91"/>
      <c r="F1155" s="76">
        <v>1517.325512310096</v>
      </c>
      <c r="G1155" s="76">
        <v>89.033135389396321</v>
      </c>
      <c r="H1155" s="77">
        <v>12.023513897061967</v>
      </c>
      <c r="I1155" s="76">
        <v>-0.20619663731751409</v>
      </c>
      <c r="J1155" s="77">
        <v>-6.5137348826238259</v>
      </c>
      <c r="K1155" s="134">
        <v>1</v>
      </c>
      <c r="L1155" s="134">
        <v>0.37426123122860228</v>
      </c>
      <c r="M1155" s="134">
        <v>1.1800456620637829</v>
      </c>
      <c r="N1155" s="134">
        <v>1.9005704430464221</v>
      </c>
    </row>
    <row r="1156" spans="1:14" s="78" customFormat="1" x14ac:dyDescent="0.25">
      <c r="A1156" s="76">
        <v>1153</v>
      </c>
      <c r="B1156" s="76">
        <v>12.89740514755249</v>
      </c>
      <c r="C1156" s="76">
        <v>12.89740514755249</v>
      </c>
      <c r="D1156" s="131"/>
      <c r="E1156" s="91"/>
      <c r="F1156" s="76">
        <v>1536.120717958124</v>
      </c>
      <c r="G1156" s="76">
        <v>89.045779374990317</v>
      </c>
      <c r="H1156" s="77">
        <v>11.81565722849907</v>
      </c>
      <c r="I1156" s="76">
        <v>-0.20619663731751409</v>
      </c>
      <c r="J1156" s="77">
        <v>-6.5137348826238259</v>
      </c>
      <c r="K1156" s="134">
        <v>1</v>
      </c>
      <c r="L1156" s="134">
        <v>0.36779118483771861</v>
      </c>
      <c r="M1156" s="134">
        <v>1.1596456057933271</v>
      </c>
      <c r="N1156" s="134">
        <v>1.688589186012738</v>
      </c>
    </row>
    <row r="1157" spans="1:14" s="78" customFormat="1" x14ac:dyDescent="0.25">
      <c r="A1157" s="76">
        <v>1154</v>
      </c>
      <c r="B1157" s="76">
        <v>13.434035396575929</v>
      </c>
      <c r="C1157" s="76">
        <v>13.434035396575929</v>
      </c>
      <c r="D1157" s="131"/>
      <c r="E1157" s="91"/>
      <c r="F1157" s="76">
        <v>1600.0350351387669</v>
      </c>
      <c r="G1157" s="76">
        <v>88.94388879422209</v>
      </c>
      <c r="H1157" s="77">
        <v>17.332731158311148</v>
      </c>
      <c r="I1157" s="76">
        <v>0</v>
      </c>
      <c r="J1157" s="77">
        <v>-6.7199315199413396</v>
      </c>
      <c r="K1157" s="134">
        <v>1</v>
      </c>
      <c r="L1157" s="134">
        <v>0.53952358348827012</v>
      </c>
      <c r="M1157" s="134">
        <v>1.7011178587385161</v>
      </c>
      <c r="N1157" s="134">
        <v>4.9540409686664448</v>
      </c>
    </row>
    <row r="1158" spans="1:14" s="78" customFormat="1" x14ac:dyDescent="0.25">
      <c r="A1158" s="76">
        <v>1155</v>
      </c>
      <c r="B1158" s="76">
        <v>16.231780719757079</v>
      </c>
      <c r="C1158" s="76">
        <v>16.231780719757079</v>
      </c>
      <c r="D1158" s="131"/>
      <c r="E1158" s="91"/>
      <c r="F1158" s="76">
        <v>1000.069374831036</v>
      </c>
      <c r="G1158" s="76">
        <v>88.95265670969107</v>
      </c>
      <c r="H1158" s="77">
        <v>23.998303155153621</v>
      </c>
      <c r="I1158" s="76">
        <v>-10.962334808566469</v>
      </c>
      <c r="J1158" s="77">
        <v>4.2424032886251277</v>
      </c>
      <c r="K1158" s="134">
        <v>2</v>
      </c>
      <c r="L1158" s="134">
        <v>0.74700578908465132</v>
      </c>
      <c r="M1158" s="134">
        <v>2.355309252983905</v>
      </c>
      <c r="N1158" s="134">
        <v>10.81825944440668</v>
      </c>
    </row>
    <row r="1159" spans="1:14" s="78" customFormat="1" x14ac:dyDescent="0.25">
      <c r="A1159" s="76">
        <v>1156</v>
      </c>
      <c r="B1159" s="76">
        <v>20.651663780212399</v>
      </c>
      <c r="C1159" s="76">
        <v>20.651663780212399</v>
      </c>
      <c r="D1159" s="131"/>
      <c r="E1159" s="91"/>
      <c r="F1159" s="76">
        <v>1272.386366134132</v>
      </c>
      <c r="G1159" s="76">
        <v>89.007107765301583</v>
      </c>
      <c r="H1159" s="77">
        <v>38.586469594299174</v>
      </c>
      <c r="I1159" s="76">
        <v>-1.7129736557447359</v>
      </c>
      <c r="J1159" s="77">
        <v>-5.0069578641966039</v>
      </c>
      <c r="K1159" s="134">
        <v>2</v>
      </c>
      <c r="L1159" s="134">
        <v>1.2010980935162641</v>
      </c>
      <c r="M1159" s="134">
        <v>3.78706228885678</v>
      </c>
      <c r="N1159" s="134">
        <v>18.86226579270247</v>
      </c>
    </row>
    <row r="1160" spans="1:14" s="78" customFormat="1" x14ac:dyDescent="0.25">
      <c r="A1160" s="76">
        <v>1157</v>
      </c>
      <c r="B1160" s="76">
        <v>26.38936710357666</v>
      </c>
      <c r="C1160" s="76">
        <v>26.38936710357666</v>
      </c>
      <c r="D1160" s="131"/>
      <c r="E1160" s="91"/>
      <c r="F1160" s="76">
        <v>1625.896647885198</v>
      </c>
      <c r="G1160" s="76">
        <v>89.092870635561951</v>
      </c>
      <c r="H1160" s="77">
        <v>50.470800485987624</v>
      </c>
      <c r="I1160" s="76">
        <v>-5.288339380136108</v>
      </c>
      <c r="J1160" s="77">
        <v>-1.431592139805232</v>
      </c>
      <c r="K1160" s="134">
        <v>2</v>
      </c>
      <c r="L1160" s="134">
        <v>1.571026913820476</v>
      </c>
      <c r="M1160" s="134">
        <v>4.9534478592759603</v>
      </c>
      <c r="N1160" s="134">
        <v>25.290710164642501</v>
      </c>
    </row>
    <row r="1161" spans="1:14" s="78" customFormat="1" x14ac:dyDescent="0.25">
      <c r="A1161" s="76">
        <v>1158</v>
      </c>
      <c r="B1161" s="76">
        <v>30.78507385253906</v>
      </c>
      <c r="C1161" s="76">
        <v>30.78507385253906</v>
      </c>
      <c r="D1161" s="131"/>
      <c r="E1161" s="91"/>
      <c r="F1161" s="76">
        <v>1896.7240929001889</v>
      </c>
      <c r="G1161" s="76">
        <v>89.037479427552839</v>
      </c>
      <c r="H1161" s="77">
        <v>38.844308878003986</v>
      </c>
      <c r="I1161" s="76">
        <v>-21.569463015330061</v>
      </c>
      <c r="J1161" s="77">
        <v>14.849531495388719</v>
      </c>
      <c r="K1161" s="134">
        <v>2</v>
      </c>
      <c r="L1161" s="134">
        <v>1.209123970859995</v>
      </c>
      <c r="M1161" s="134">
        <v>3.8123678801215628</v>
      </c>
      <c r="N1161" s="134">
        <v>17.342134208486652</v>
      </c>
    </row>
    <row r="1162" spans="1:14" s="78" customFormat="1" x14ac:dyDescent="0.25">
      <c r="A1162" s="76">
        <v>1159</v>
      </c>
      <c r="B1162" s="76">
        <v>32.977640151977539</v>
      </c>
      <c r="C1162" s="76">
        <v>32.977640151977539</v>
      </c>
      <c r="D1162" s="131"/>
      <c r="E1162" s="91"/>
      <c r="F1162" s="76">
        <v>1271.500227986887</v>
      </c>
      <c r="G1162" s="76">
        <v>88.947206191866684</v>
      </c>
      <c r="H1162" s="77">
        <v>33.596885934867359</v>
      </c>
      <c r="I1162" s="76">
        <v>-1.078787677127065</v>
      </c>
      <c r="J1162" s="77">
        <v>-5.6411438428142748</v>
      </c>
      <c r="K1162" s="134">
        <v>3</v>
      </c>
      <c r="L1162" s="134">
        <v>1.04578511765208</v>
      </c>
      <c r="M1162" s="134">
        <v>3.2973604759570079</v>
      </c>
      <c r="N1162" s="134">
        <v>15.9483140845735</v>
      </c>
    </row>
    <row r="1163" spans="1:14" s="78" customFormat="1" x14ac:dyDescent="0.25">
      <c r="A1163" s="76">
        <v>1160</v>
      </c>
      <c r="B1163" s="76">
        <v>36.810299682617178</v>
      </c>
      <c r="C1163" s="76">
        <v>36.810299682617178</v>
      </c>
      <c r="D1163" s="131"/>
      <c r="E1163" s="91"/>
      <c r="F1163" s="76">
        <v>1419.2739147803061</v>
      </c>
      <c r="G1163" s="76">
        <v>89.04059291074087</v>
      </c>
      <c r="H1163" s="77">
        <v>51.314409079167334</v>
      </c>
      <c r="I1163" s="76">
        <v>-1.7735670297064949</v>
      </c>
      <c r="J1163" s="77">
        <v>-4.9463644902348438</v>
      </c>
      <c r="K1163" s="134">
        <v>3</v>
      </c>
      <c r="L1163" s="134">
        <v>1.597286291358653</v>
      </c>
      <c r="M1163" s="134">
        <v>5.0362436766538332</v>
      </c>
      <c r="N1163" s="134">
        <v>26.06921102497585</v>
      </c>
    </row>
    <row r="1164" spans="1:14" s="78" customFormat="1" x14ac:dyDescent="0.25">
      <c r="A1164" s="76">
        <v>1161</v>
      </c>
      <c r="B1164" s="76">
        <v>41.366282653808597</v>
      </c>
      <c r="C1164" s="76">
        <v>41.366282653808597</v>
      </c>
      <c r="D1164" s="131"/>
      <c r="E1164" s="91"/>
      <c r="F1164" s="76">
        <v>1594.9363745523669</v>
      </c>
      <c r="G1164" s="76">
        <v>89.030288385005122</v>
      </c>
      <c r="H1164" s="77">
        <v>49.486760335987043</v>
      </c>
      <c r="I1164" s="76">
        <v>-7.4983842488775956</v>
      </c>
      <c r="J1164" s="77">
        <v>0.77845272893625594</v>
      </c>
      <c r="K1164" s="134">
        <v>3</v>
      </c>
      <c r="L1164" s="134">
        <v>1.540396261145172</v>
      </c>
      <c r="M1164" s="134">
        <v>4.8568694113907291</v>
      </c>
      <c r="N1164" s="134">
        <v>24.766972725813108</v>
      </c>
    </row>
    <row r="1165" spans="1:14" s="78" customFormat="1" x14ac:dyDescent="0.25">
      <c r="A1165" s="76">
        <v>1162</v>
      </c>
      <c r="B1165" s="76">
        <v>43.708555603027342</v>
      </c>
      <c r="C1165" s="76">
        <v>43.708555603027342</v>
      </c>
      <c r="D1165" s="131"/>
      <c r="E1165" s="91"/>
      <c r="F1165" s="76">
        <v>1685.246068490869</v>
      </c>
      <c r="G1165" s="76">
        <v>89.099017130612779</v>
      </c>
      <c r="H1165" s="77">
        <v>47.810190451024859</v>
      </c>
      <c r="I1165" s="76">
        <v>-3.2869337059499379</v>
      </c>
      <c r="J1165" s="77">
        <v>-3.4329978139914021</v>
      </c>
      <c r="K1165" s="134">
        <v>3</v>
      </c>
      <c r="L1165" s="134">
        <v>1.488208929325306</v>
      </c>
      <c r="M1165" s="134">
        <v>4.6923227541626886</v>
      </c>
      <c r="N1165" s="134">
        <v>23.562449046766559</v>
      </c>
    </row>
    <row r="1166" spans="1:14" s="78" customFormat="1" x14ac:dyDescent="0.25">
      <c r="A1166" s="76">
        <v>1163</v>
      </c>
      <c r="B1166" s="76">
        <v>47.361842346191409</v>
      </c>
      <c r="C1166" s="76">
        <v>47.361842346191409</v>
      </c>
      <c r="D1166" s="131"/>
      <c r="E1166" s="91"/>
      <c r="F1166" s="76">
        <v>1826.103780122975</v>
      </c>
      <c r="G1166" s="76">
        <v>88.970946344586039</v>
      </c>
      <c r="H1166" s="77">
        <v>57.644534122363858</v>
      </c>
      <c r="I1166" s="76">
        <v>-5.8721744994517699</v>
      </c>
      <c r="J1166" s="77">
        <v>-0.84775702048956969</v>
      </c>
      <c r="K1166" s="134">
        <v>3</v>
      </c>
      <c r="L1166" s="134">
        <v>1.7943268913679939</v>
      </c>
      <c r="M1166" s="134">
        <v>5.6575126884832851</v>
      </c>
      <c r="N1166" s="134">
        <v>29.108908144111219</v>
      </c>
    </row>
    <row r="1167" spans="1:14" s="78" customFormat="1" x14ac:dyDescent="0.25">
      <c r="A1167" s="76">
        <v>1164</v>
      </c>
      <c r="B1167" s="76">
        <v>49.864344787597659</v>
      </c>
      <c r="C1167" s="76">
        <v>49.864344787597659</v>
      </c>
      <c r="D1167" s="131"/>
      <c r="E1167" s="91"/>
      <c r="F1167" s="76">
        <v>1417.0753900725761</v>
      </c>
      <c r="G1167" s="76">
        <v>88.96518067923445</v>
      </c>
      <c r="H1167" s="77">
        <v>46.641368787079585</v>
      </c>
      <c r="I1167" s="76">
        <v>-3.0341873427964039</v>
      </c>
      <c r="J1167" s="77">
        <v>-3.6857441771449349</v>
      </c>
      <c r="K1167" s="134">
        <v>4</v>
      </c>
      <c r="L1167" s="134">
        <v>1.4518265007956801</v>
      </c>
      <c r="M1167" s="134">
        <v>4.5776089570087803</v>
      </c>
      <c r="N1167" s="134">
        <v>23.368799781140851</v>
      </c>
    </row>
    <row r="1168" spans="1:14" s="78" customFormat="1" x14ac:dyDescent="0.25">
      <c r="A1168" s="76">
        <v>1165</v>
      </c>
      <c r="B1168" s="76">
        <v>52.247294616699222</v>
      </c>
      <c r="C1168" s="76">
        <v>52.247294616699222</v>
      </c>
      <c r="D1168" s="131"/>
      <c r="E1168" s="91"/>
      <c r="F1168" s="76">
        <v>1484.795512997712</v>
      </c>
      <c r="G1168" s="76">
        <v>88.958780789372142</v>
      </c>
      <c r="H1168" s="77">
        <v>40.420755876519443</v>
      </c>
      <c r="I1168" s="76">
        <v>-3.0345844278876051</v>
      </c>
      <c r="J1168" s="77">
        <v>-3.685347092053735</v>
      </c>
      <c r="K1168" s="134">
        <v>4</v>
      </c>
      <c r="L1168" s="134">
        <v>1.258194733341103</v>
      </c>
      <c r="M1168" s="134">
        <v>3.9670879942244981</v>
      </c>
      <c r="N1168" s="134">
        <v>19.589106805994771</v>
      </c>
    </row>
    <row r="1169" spans="1:14" s="78" customFormat="1" x14ac:dyDescent="0.25">
      <c r="A1169" s="76">
        <v>1166</v>
      </c>
      <c r="B1169" s="76">
        <v>53.593080139160158</v>
      </c>
      <c r="C1169" s="76">
        <v>53.593080139160158</v>
      </c>
      <c r="D1169" s="131"/>
      <c r="E1169" s="91"/>
      <c r="F1169" s="76">
        <v>1523.040867515429</v>
      </c>
      <c r="G1169" s="76">
        <v>88.998551748019423</v>
      </c>
      <c r="H1169" s="77">
        <v>40.739104217878101</v>
      </c>
      <c r="I1169" s="76">
        <v>-3.0345844278876051</v>
      </c>
      <c r="J1169" s="77">
        <v>-3.685347092053735</v>
      </c>
      <c r="K1169" s="134">
        <v>4</v>
      </c>
      <c r="L1169" s="134">
        <v>1.268104102866229</v>
      </c>
      <c r="M1169" s="134">
        <v>3.99833223633722</v>
      </c>
      <c r="N1169" s="134">
        <v>19.696614892458818</v>
      </c>
    </row>
    <row r="1170" spans="1:14" s="78" customFormat="1" x14ac:dyDescent="0.25">
      <c r="A1170" s="76">
        <v>1167</v>
      </c>
      <c r="B1170" s="76">
        <v>55.915402221679678</v>
      </c>
      <c r="C1170" s="76">
        <v>55.915402221679678</v>
      </c>
      <c r="D1170" s="131"/>
      <c r="E1170" s="91"/>
      <c r="F1170" s="76">
        <v>1589.0380341277339</v>
      </c>
      <c r="G1170" s="76">
        <v>89.020301208006018</v>
      </c>
      <c r="H1170" s="77">
        <v>52.838046161686549</v>
      </c>
      <c r="I1170" s="76">
        <v>-3.9093238656831111</v>
      </c>
      <c r="J1170" s="77">
        <v>-2.810607654258229</v>
      </c>
      <c r="K1170" s="134">
        <v>4</v>
      </c>
      <c r="L1170" s="134">
        <v>1.64471321624361</v>
      </c>
      <c r="M1170" s="134">
        <v>5.1857807708161037</v>
      </c>
      <c r="N1170" s="134">
        <v>26.7580366897914</v>
      </c>
    </row>
    <row r="1171" spans="1:14" s="78" customFormat="1" x14ac:dyDescent="0.25">
      <c r="A1171" s="76">
        <v>1168</v>
      </c>
      <c r="B1171" s="76">
        <v>57.861907958984382</v>
      </c>
      <c r="C1171" s="76">
        <v>57.861907958984382</v>
      </c>
      <c r="D1171" s="131"/>
      <c r="E1171" s="91"/>
      <c r="F1171" s="76">
        <v>1334.0279525986839</v>
      </c>
      <c r="G1171" s="76">
        <v>89.014082606585006</v>
      </c>
      <c r="H1171" s="77">
        <v>39.946632009419076</v>
      </c>
      <c r="I1171" s="76">
        <v>-3.0345844278876051</v>
      </c>
      <c r="J1171" s="77">
        <v>-3.685347092053735</v>
      </c>
      <c r="K1171" s="134">
        <v>5</v>
      </c>
      <c r="L1171" s="134">
        <v>1.243436470176521</v>
      </c>
      <c r="M1171" s="134">
        <v>3.9205551904665721</v>
      </c>
      <c r="N1171" s="134">
        <v>19.572737275627041</v>
      </c>
    </row>
    <row r="1172" spans="1:14" s="78" customFormat="1" x14ac:dyDescent="0.25">
      <c r="A1172" s="76">
        <v>1169</v>
      </c>
      <c r="B1172" s="76">
        <v>59.148777770996091</v>
      </c>
      <c r="C1172" s="76">
        <v>59.148777770996091</v>
      </c>
      <c r="D1172" s="131"/>
      <c r="E1172" s="91"/>
      <c r="F1172" s="76">
        <v>1363.697217943268</v>
      </c>
      <c r="G1172" s="76">
        <v>89.106733339970503</v>
      </c>
      <c r="H1172" s="77">
        <v>37.821709230016658</v>
      </c>
      <c r="I1172" s="76">
        <v>-1.4942801427830119</v>
      </c>
      <c r="J1172" s="77">
        <v>-5.2256513771583277</v>
      </c>
      <c r="K1172" s="134">
        <v>5</v>
      </c>
      <c r="L1172" s="134">
        <v>1.177293059648324</v>
      </c>
      <c r="M1172" s="134">
        <v>3.7120050170711658</v>
      </c>
      <c r="N1172" s="134">
        <v>18.277800622976589</v>
      </c>
    </row>
    <row r="1173" spans="1:14" s="78" customFormat="1" x14ac:dyDescent="0.25">
      <c r="A1173" s="76">
        <v>1170</v>
      </c>
      <c r="B1173" s="76">
        <v>60.710214233398439</v>
      </c>
      <c r="C1173" s="76">
        <v>60.710214233398439</v>
      </c>
      <c r="D1173" s="131"/>
      <c r="E1173" s="91"/>
      <c r="F1173" s="76">
        <v>1399.6967202156111</v>
      </c>
      <c r="G1173" s="76">
        <v>89.101646387507813</v>
      </c>
      <c r="H1173" s="77">
        <v>47.686655328574275</v>
      </c>
      <c r="I1173" s="76">
        <v>-3.449679808452351</v>
      </c>
      <c r="J1173" s="77">
        <v>-3.2702517114889891</v>
      </c>
      <c r="K1173" s="134">
        <v>5</v>
      </c>
      <c r="L1173" s="134">
        <v>1.4843635969687119</v>
      </c>
      <c r="M1173" s="134">
        <v>4.6801984212423502</v>
      </c>
      <c r="N1173" s="134">
        <v>23.993895306098139</v>
      </c>
    </row>
    <row r="1174" spans="1:14" s="78" customFormat="1" x14ac:dyDescent="0.25">
      <c r="A1174" s="76">
        <v>1171</v>
      </c>
      <c r="B1174" s="76">
        <v>62.754711914062497</v>
      </c>
      <c r="C1174" s="76">
        <v>62.754711914062497</v>
      </c>
      <c r="D1174" s="131"/>
      <c r="E1174" s="91"/>
      <c r="F1174" s="76">
        <v>1446.8333797423311</v>
      </c>
      <c r="G1174" s="76">
        <v>88.981090109821011</v>
      </c>
      <c r="H1174" s="77">
        <v>52.752061689732031</v>
      </c>
      <c r="I1174" s="76">
        <v>-4.324816331339056</v>
      </c>
      <c r="J1174" s="77">
        <v>-2.3951151886022841</v>
      </c>
      <c r="K1174" s="134">
        <v>5</v>
      </c>
      <c r="L1174" s="134">
        <v>1.64203673958165</v>
      </c>
      <c r="M1174" s="134">
        <v>5.1773418399009437</v>
      </c>
      <c r="N1174" s="134">
        <v>26.875892160816289</v>
      </c>
    </row>
    <row r="1175" spans="1:14" s="78" customFormat="1" x14ac:dyDescent="0.25">
      <c r="A1175" s="76">
        <v>1172</v>
      </c>
      <c r="B1175" s="76">
        <v>64.589100646972653</v>
      </c>
      <c r="C1175" s="76">
        <v>64.589100646972653</v>
      </c>
      <c r="D1175" s="131"/>
      <c r="E1175" s="91"/>
      <c r="F1175" s="76">
        <v>1489.1258988097779</v>
      </c>
      <c r="G1175" s="76">
        <v>89.026623151602351</v>
      </c>
      <c r="H1175" s="77">
        <v>39.430622779598622</v>
      </c>
      <c r="I1175" s="76">
        <v>-0.52411070309950059</v>
      </c>
      <c r="J1175" s="77">
        <v>-6.1958208168418389</v>
      </c>
      <c r="K1175" s="134">
        <v>5</v>
      </c>
      <c r="L1175" s="134">
        <v>1.2273744228140511</v>
      </c>
      <c r="M1175" s="134">
        <v>3.8699115551327021</v>
      </c>
      <c r="N1175" s="134">
        <v>18.98749567780235</v>
      </c>
    </row>
    <row r="1176" spans="1:14" s="78" customFormat="1" x14ac:dyDescent="0.25">
      <c r="A1176" s="76">
        <v>1173</v>
      </c>
      <c r="B1176" s="76">
        <v>65.359761047363278</v>
      </c>
      <c r="C1176" s="76">
        <v>65.359761047363278</v>
      </c>
      <c r="D1176" s="131"/>
      <c r="E1176" s="91"/>
      <c r="F1176" s="76">
        <v>1506.8937628907679</v>
      </c>
      <c r="G1176" s="76">
        <v>89.059803585122452</v>
      </c>
      <c r="H1176" s="77">
        <v>38.932049828670749</v>
      </c>
      <c r="I1176" s="76">
        <v>-8.9506935709600721E-2</v>
      </c>
      <c r="J1176" s="77">
        <v>-6.6304245842317391</v>
      </c>
      <c r="K1176" s="134">
        <v>5</v>
      </c>
      <c r="L1176" s="134">
        <v>1.21185512221116</v>
      </c>
      <c r="M1176" s="134">
        <v>3.8209792003317871</v>
      </c>
      <c r="N1176" s="134">
        <v>18.648112838865391</v>
      </c>
    </row>
    <row r="1177" spans="1:14" s="78" customFormat="1" x14ac:dyDescent="0.25">
      <c r="A1177" s="76">
        <v>1174</v>
      </c>
      <c r="B1177" s="76">
        <v>66.983540344238278</v>
      </c>
      <c r="C1177" s="76">
        <v>66.983540344238278</v>
      </c>
      <c r="D1177" s="131"/>
      <c r="E1177" s="91"/>
      <c r="F1177" s="76">
        <v>1544.330602554227</v>
      </c>
      <c r="G1177" s="76">
        <v>88.966138584973535</v>
      </c>
      <c r="H1177" s="77">
        <v>51.566860912639179</v>
      </c>
      <c r="I1177" s="76">
        <v>-3.4354725065072498</v>
      </c>
      <c r="J1177" s="77">
        <v>-3.284459013434089</v>
      </c>
      <c r="K1177" s="134">
        <v>5</v>
      </c>
      <c r="L1177" s="134">
        <v>1.605144471157836</v>
      </c>
      <c r="M1177" s="134">
        <v>5.0610205175606557</v>
      </c>
      <c r="N1177" s="134">
        <v>26.079683788513531</v>
      </c>
    </row>
    <row r="1178" spans="1:14" s="78" customFormat="1" x14ac:dyDescent="0.25">
      <c r="A1178" s="76">
        <v>1175</v>
      </c>
      <c r="B1178" s="76">
        <v>68.389508819580072</v>
      </c>
      <c r="C1178" s="76">
        <v>68.389508819580072</v>
      </c>
      <c r="D1178" s="131"/>
      <c r="E1178" s="91"/>
      <c r="F1178" s="76">
        <v>1576.745732174702</v>
      </c>
      <c r="G1178" s="76">
        <v>88.952216658175942</v>
      </c>
      <c r="H1178" s="77">
        <v>41.867137924242641</v>
      </c>
      <c r="I1178" s="76">
        <v>-0.58454988895152005</v>
      </c>
      <c r="J1178" s="77">
        <v>-6.1353816309898193</v>
      </c>
      <c r="K1178" s="134">
        <v>5</v>
      </c>
      <c r="L1178" s="134">
        <v>1.303216906612771</v>
      </c>
      <c r="M1178" s="134">
        <v>4.1090429065500684</v>
      </c>
      <c r="N1178" s="134">
        <v>20.249493039740479</v>
      </c>
    </row>
    <row r="1179" spans="1:14" s="78" customFormat="1" x14ac:dyDescent="0.25">
      <c r="A1179" s="76">
        <v>1176</v>
      </c>
      <c r="B1179" s="76">
        <v>69.341557312011716</v>
      </c>
      <c r="C1179" s="76">
        <v>69.341557312011716</v>
      </c>
      <c r="D1179" s="131"/>
      <c r="E1179" s="91"/>
      <c r="F1179" s="76">
        <v>1342.450745314407</v>
      </c>
      <c r="G1179" s="76">
        <v>89.020856472773389</v>
      </c>
      <c r="H1179" s="77">
        <v>37.938412418544672</v>
      </c>
      <c r="I1179" s="76">
        <v>-8.9506935709600721E-2</v>
      </c>
      <c r="J1179" s="77">
        <v>-6.6304245842317391</v>
      </c>
      <c r="K1179" s="134">
        <v>6</v>
      </c>
      <c r="L1179" s="134">
        <v>1.1809257313781309</v>
      </c>
      <c r="M1179" s="134">
        <v>3.7234588310352481</v>
      </c>
      <c r="N1179" s="134">
        <v>18.382652713502608</v>
      </c>
    </row>
    <row r="1180" spans="1:14" s="78" customFormat="1" x14ac:dyDescent="0.25">
      <c r="A1180" s="76">
        <v>1177</v>
      </c>
      <c r="B1180" s="76">
        <v>70.316403961181635</v>
      </c>
      <c r="C1180" s="76">
        <v>70.316403961181635</v>
      </c>
      <c r="D1180" s="131"/>
      <c r="E1180" s="91"/>
      <c r="F1180" s="76">
        <v>1361.3237510771251</v>
      </c>
      <c r="G1180" s="76">
        <v>89.153144422313062</v>
      </c>
      <c r="H1180" s="77">
        <v>40.371974848501303</v>
      </c>
      <c r="I1180" s="76">
        <v>-0.58454988895152005</v>
      </c>
      <c r="J1180" s="77">
        <v>-6.1353816309898193</v>
      </c>
      <c r="K1180" s="134">
        <v>6</v>
      </c>
      <c r="L1180" s="134">
        <v>1.2566763047217351</v>
      </c>
      <c r="M1180" s="134">
        <v>3.9623003887876309</v>
      </c>
      <c r="N1180" s="134">
        <v>19.782081418651629</v>
      </c>
    </row>
    <row r="1181" spans="1:14" s="78" customFormat="1" x14ac:dyDescent="0.25">
      <c r="A1181" s="76">
        <v>1178</v>
      </c>
      <c r="B1181" s="76">
        <v>71.338571166992182</v>
      </c>
      <c r="C1181" s="76">
        <v>71.338571166992182</v>
      </c>
      <c r="D1181" s="131"/>
      <c r="E1181" s="91"/>
      <c r="F1181" s="76">
        <v>1381.112881585138</v>
      </c>
      <c r="G1181" s="76">
        <v>89.130380695563048</v>
      </c>
      <c r="H1181" s="77">
        <v>41.697826744236757</v>
      </c>
      <c r="I1181" s="76">
        <v>-0.58454988895152005</v>
      </c>
      <c r="J1181" s="77">
        <v>-6.1353816309898193</v>
      </c>
      <c r="K1181" s="134">
        <v>6</v>
      </c>
      <c r="L1181" s="134">
        <v>1.297946682680543</v>
      </c>
      <c r="M1181" s="134">
        <v>4.0924258904917528</v>
      </c>
      <c r="N1181" s="134">
        <v>20.529842496573469</v>
      </c>
    </row>
    <row r="1182" spans="1:14" s="78" customFormat="1" x14ac:dyDescent="0.25">
      <c r="A1182" s="76">
        <v>1179</v>
      </c>
      <c r="B1182" s="76">
        <v>72.346372222900385</v>
      </c>
      <c r="C1182" s="76">
        <v>72.346372222900385</v>
      </c>
      <c r="D1182" s="131"/>
      <c r="E1182" s="91"/>
      <c r="F1182" s="76">
        <v>1400.6238838048459</v>
      </c>
      <c r="G1182" s="76">
        <v>89.107616968813034</v>
      </c>
      <c r="H1182" s="77">
        <v>40.423322942530874</v>
      </c>
      <c r="I1182" s="76">
        <v>-0.58454988895152005</v>
      </c>
      <c r="J1182" s="77">
        <v>-6.1353816309898193</v>
      </c>
      <c r="K1182" s="134">
        <v>6</v>
      </c>
      <c r="L1182" s="134">
        <v>1.2582746395394331</v>
      </c>
      <c r="M1182" s="134">
        <v>3.9673399384678332</v>
      </c>
      <c r="N1182" s="134">
        <v>19.749750142607208</v>
      </c>
    </row>
    <row r="1183" spans="1:14" s="78" customFormat="1" x14ac:dyDescent="0.25">
      <c r="A1183" s="76">
        <v>1180</v>
      </c>
      <c r="B1183" s="76">
        <v>73.207263183593753</v>
      </c>
      <c r="C1183" s="76">
        <v>73.207263183593753</v>
      </c>
      <c r="D1183" s="131"/>
      <c r="E1183" s="91"/>
      <c r="F1183" s="76">
        <v>1417.290710403749</v>
      </c>
      <c r="G1183" s="76">
        <v>89.105600186532072</v>
      </c>
      <c r="H1183" s="77">
        <v>39.662968553915249</v>
      </c>
      <c r="I1183" s="76">
        <v>-1.6298112208141911</v>
      </c>
      <c r="J1183" s="77">
        <v>-5.0901202991271486</v>
      </c>
      <c r="K1183" s="134">
        <v>6</v>
      </c>
      <c r="L1183" s="134">
        <v>1.2346067524234301</v>
      </c>
      <c r="M1183" s="134">
        <v>3.892715090391075</v>
      </c>
      <c r="N1183" s="134">
        <v>19.270862862724439</v>
      </c>
    </row>
    <row r="1184" spans="1:14" s="78" customFormat="1" x14ac:dyDescent="0.25">
      <c r="A1184" s="76">
        <v>1181</v>
      </c>
      <c r="B1184" s="76">
        <v>74.0623176574707</v>
      </c>
      <c r="C1184" s="76">
        <v>74.0623176574707</v>
      </c>
      <c r="D1184" s="131"/>
      <c r="E1184" s="92"/>
      <c r="F1184" s="76">
        <v>1433.8445427697509</v>
      </c>
      <c r="G1184" s="76">
        <v>89.055845755603059</v>
      </c>
      <c r="H1184" s="77">
        <v>39.424719708952502</v>
      </c>
      <c r="I1184" s="76">
        <v>-8.9506935709600721E-2</v>
      </c>
      <c r="J1184" s="77">
        <v>-6.6304245842317391</v>
      </c>
      <c r="K1184" s="134">
        <v>6</v>
      </c>
      <c r="L1184" s="134">
        <v>1.227190675325009</v>
      </c>
      <c r="M1184" s="134">
        <v>3.8693321992997531</v>
      </c>
      <c r="N1184" s="134">
        <v>19.098235150481859</v>
      </c>
    </row>
    <row r="1185" spans="1:14" s="78" customFormat="1" x14ac:dyDescent="0.25">
      <c r="A1185" s="76">
        <v>1182</v>
      </c>
      <c r="B1185" s="76">
        <v>74.786332702636713</v>
      </c>
      <c r="C1185" s="76">
        <v>74.786332702636713</v>
      </c>
      <c r="D1185" s="131"/>
      <c r="E1185" s="92"/>
      <c r="F1185" s="76">
        <v>1447.8614552055139</v>
      </c>
      <c r="G1185" s="76">
        <v>89.05428355727777</v>
      </c>
      <c r="H1185" s="77">
        <v>36.866680948292419</v>
      </c>
      <c r="I1185" s="76">
        <v>-8.9506935709600721E-2</v>
      </c>
      <c r="J1185" s="77">
        <v>-6.6304245842317391</v>
      </c>
      <c r="K1185" s="135">
        <v>6</v>
      </c>
      <c r="L1185" s="135">
        <v>1.1475654722195281</v>
      </c>
      <c r="M1185" s="135">
        <v>3.6182739339081711</v>
      </c>
      <c r="N1185" s="135">
        <v>17.54202046885797</v>
      </c>
    </row>
    <row r="1186" spans="1:14" s="78" customFormat="1" x14ac:dyDescent="0.25">
      <c r="A1186" s="76">
        <v>1183</v>
      </c>
      <c r="B1186" s="76">
        <v>75.389387512207037</v>
      </c>
      <c r="C1186" s="76">
        <v>75.389387512207037</v>
      </c>
      <c r="D1186" s="131"/>
      <c r="E1186" s="92"/>
      <c r="F1186" s="76">
        <v>1459.536580627494</v>
      </c>
      <c r="G1186" s="76">
        <v>89.056439389515859</v>
      </c>
      <c r="H1186" s="77">
        <v>35.953406370467121</v>
      </c>
      <c r="I1186" s="76">
        <v>-8.9506935709600721E-2</v>
      </c>
      <c r="J1186" s="77">
        <v>-6.6304245842317391</v>
      </c>
      <c r="K1186" s="135">
        <v>6</v>
      </c>
      <c r="L1186" s="135">
        <v>1.119137570786304</v>
      </c>
      <c r="M1186" s="135">
        <v>3.5286407606892172</v>
      </c>
      <c r="N1186" s="135">
        <v>16.966755457215729</v>
      </c>
    </row>
    <row r="1187" spans="1:14" s="78" customFormat="1" x14ac:dyDescent="0.25">
      <c r="A1187" s="76">
        <v>1184</v>
      </c>
      <c r="B1187" s="76">
        <v>75.976681518554685</v>
      </c>
      <c r="C1187" s="76">
        <v>75.976681518554685</v>
      </c>
      <c r="D1187" s="131"/>
      <c r="E1187" s="92"/>
      <c r="F1187" s="76">
        <v>1470.9065773091741</v>
      </c>
      <c r="G1187" s="76">
        <v>89.036472998954679</v>
      </c>
      <c r="H1187" s="77">
        <v>36.951941565975659</v>
      </c>
      <c r="I1187" s="76">
        <v>-8.9506935709600721E-2</v>
      </c>
      <c r="J1187" s="77">
        <v>-6.6304245842317391</v>
      </c>
      <c r="K1187" s="135">
        <v>6</v>
      </c>
      <c r="L1187" s="135">
        <v>1.1502194171496569</v>
      </c>
      <c r="M1187" s="135">
        <v>3.6266418222728691</v>
      </c>
      <c r="N1187" s="135">
        <v>17.540904778746661</v>
      </c>
    </row>
    <row r="1188" spans="1:14" s="78" customFormat="1" x14ac:dyDescent="0.25">
      <c r="A1188" s="76">
        <v>1185</v>
      </c>
      <c r="B1188" s="76">
        <v>76.613845062255862</v>
      </c>
      <c r="C1188" s="76">
        <v>76.613845062255862</v>
      </c>
      <c r="D1188" s="131"/>
      <c r="E1188" s="92"/>
      <c r="F1188" s="76">
        <v>1483.2420469364281</v>
      </c>
      <c r="G1188" s="76">
        <v>89.002532170437973</v>
      </c>
      <c r="H1188" s="77">
        <v>38.470503927405339</v>
      </c>
      <c r="I1188" s="76">
        <v>-8.9506935709600721E-2</v>
      </c>
      <c r="J1188" s="77">
        <v>-6.6304245842317391</v>
      </c>
      <c r="K1188" s="135">
        <v>6</v>
      </c>
      <c r="L1188" s="135">
        <v>1.1974883789483339</v>
      </c>
      <c r="M1188" s="135">
        <v>3.7756808588240962</v>
      </c>
      <c r="N1188" s="135">
        <v>18.424894745024162</v>
      </c>
    </row>
    <row r="1189" spans="1:14" s="78" customFormat="1" x14ac:dyDescent="0.25">
      <c r="A1189" s="76">
        <v>1186</v>
      </c>
      <c r="B1189" s="76">
        <v>77.311467742919916</v>
      </c>
      <c r="C1189" s="76">
        <v>77.311467742919916</v>
      </c>
      <c r="D1189" s="131"/>
      <c r="E1189" s="92"/>
      <c r="F1189" s="76">
        <v>1496.748003882155</v>
      </c>
      <c r="G1189" s="76">
        <v>89.086547058289483</v>
      </c>
      <c r="H1189" s="77">
        <v>40.74909494155704</v>
      </c>
      <c r="I1189" s="76">
        <v>-0.58454988895152005</v>
      </c>
      <c r="J1189" s="77">
        <v>-6.1353816309898193</v>
      </c>
      <c r="K1189" s="135">
        <v>6</v>
      </c>
      <c r="L1189" s="135">
        <v>1.2684150885378851</v>
      </c>
      <c r="M1189" s="135">
        <v>3.9993127741599519</v>
      </c>
      <c r="N1189" s="135">
        <v>19.76010991599497</v>
      </c>
    </row>
    <row r="1190" spans="1:14" s="78" customFormat="1" x14ac:dyDescent="0.25">
      <c r="A1190" s="76">
        <v>1187</v>
      </c>
      <c r="B1190" s="76">
        <v>78.063956451416018</v>
      </c>
      <c r="C1190" s="76">
        <v>78.063956451416018</v>
      </c>
      <c r="D1190" s="131"/>
      <c r="E1190" s="92"/>
      <c r="F1190" s="76">
        <v>1511.3161656991131</v>
      </c>
      <c r="G1190" s="76">
        <v>89.034311738235999</v>
      </c>
      <c r="H1190" s="77">
        <v>40.232605059987478</v>
      </c>
      <c r="I1190" s="76">
        <v>-1.6298112208141911</v>
      </c>
      <c r="J1190" s="77">
        <v>-5.0901202991271486</v>
      </c>
      <c r="K1190" s="135">
        <v>6</v>
      </c>
      <c r="L1190" s="135">
        <v>1.252338079715982</v>
      </c>
      <c r="M1190" s="135">
        <v>3.9486219653444912</v>
      </c>
      <c r="N1190" s="135">
        <v>19.41907350447784</v>
      </c>
    </row>
    <row r="1191" spans="1:14" s="78" customFormat="1" x14ac:dyDescent="0.25">
      <c r="A1191" s="76">
        <v>1188</v>
      </c>
      <c r="B1191" s="76">
        <v>78.675300598144531</v>
      </c>
      <c r="C1191" s="76">
        <v>78.675300598144531</v>
      </c>
      <c r="D1191" s="131"/>
      <c r="E1191" s="92"/>
      <c r="F1191" s="76">
        <v>1523.1517724727889</v>
      </c>
      <c r="G1191" s="76">
        <v>89.082010635890043</v>
      </c>
      <c r="H1191" s="77">
        <v>38.234173841900507</v>
      </c>
      <c r="I1191" s="76">
        <v>-8.9506935709600721E-2</v>
      </c>
      <c r="J1191" s="77">
        <v>-6.6304245842317391</v>
      </c>
      <c r="K1191" s="135">
        <v>6</v>
      </c>
      <c r="L1191" s="135">
        <v>1.1901320279236129</v>
      </c>
      <c r="M1191" s="135">
        <v>3.7524862840431532</v>
      </c>
      <c r="N1191" s="135">
        <v>18.188900478120519</v>
      </c>
    </row>
    <row r="1192" spans="1:14" s="78" customFormat="1" x14ac:dyDescent="0.25">
      <c r="A1192" s="76">
        <v>1189</v>
      </c>
      <c r="B1192" s="76">
        <v>79.327367401123041</v>
      </c>
      <c r="C1192" s="76">
        <v>79.327367401123041</v>
      </c>
      <c r="D1192" s="131"/>
      <c r="E1192" s="92"/>
      <c r="F1192" s="76">
        <v>1535.7757688118741</v>
      </c>
      <c r="G1192" s="76">
        <v>88.992369696400004</v>
      </c>
      <c r="H1192" s="77">
        <v>43.807070032963708</v>
      </c>
      <c r="I1192" s="76">
        <v>-8.8036262735073709</v>
      </c>
      <c r="J1192" s="77">
        <v>2.0836947535660308</v>
      </c>
      <c r="K1192" s="135">
        <v>6</v>
      </c>
      <c r="L1192" s="135">
        <v>1.363602030772461</v>
      </c>
      <c r="M1192" s="135">
        <v>4.2994372030255699</v>
      </c>
      <c r="N1192" s="135">
        <v>21.504759170801378</v>
      </c>
    </row>
    <row r="1193" spans="1:14" s="78" customFormat="1" x14ac:dyDescent="0.25">
      <c r="A1193" s="76">
        <v>1190</v>
      </c>
      <c r="B1193" s="76">
        <v>80.220331573486334</v>
      </c>
      <c r="C1193" s="76">
        <v>80.220331573486334</v>
      </c>
      <c r="D1193" s="131"/>
      <c r="E1193" s="92"/>
      <c r="F1193" s="76">
        <v>1553.063531954172</v>
      </c>
      <c r="G1193" s="76">
        <v>89.052863009892619</v>
      </c>
      <c r="H1193" s="77">
        <v>44.906409303648701</v>
      </c>
      <c r="I1193" s="76">
        <v>-3.21357986778095</v>
      </c>
      <c r="J1193" s="77">
        <v>-3.5063516521603888</v>
      </c>
      <c r="K1193" s="135">
        <v>6</v>
      </c>
      <c r="L1193" s="135">
        <v>1.397821650137234</v>
      </c>
      <c r="M1193" s="135">
        <v>4.4073316628826991</v>
      </c>
      <c r="N1193" s="135">
        <v>22.124917777515481</v>
      </c>
    </row>
    <row r="1194" spans="1:14" s="78" customFormat="1" x14ac:dyDescent="0.25">
      <c r="A1194" s="76">
        <v>1191</v>
      </c>
      <c r="B1194" s="76">
        <v>80.944586944580081</v>
      </c>
      <c r="C1194" s="76">
        <v>80.944586944580081</v>
      </c>
      <c r="D1194" s="131"/>
      <c r="E1194" s="92"/>
      <c r="F1194" s="76">
        <v>1567.085097093644</v>
      </c>
      <c r="G1194" s="76">
        <v>88.943695527069067</v>
      </c>
      <c r="H1194" s="77">
        <v>42.76298959881256</v>
      </c>
      <c r="I1194" s="76">
        <v>-0.58454988895152005</v>
      </c>
      <c r="J1194" s="77">
        <v>-6.1353816309898193</v>
      </c>
      <c r="K1194" s="135">
        <v>6</v>
      </c>
      <c r="L1194" s="135">
        <v>1.3311024776357869</v>
      </c>
      <c r="M1194" s="135">
        <v>4.1969661119856374</v>
      </c>
      <c r="N1194" s="135">
        <v>20.811285177512559</v>
      </c>
    </row>
    <row r="1195" spans="1:14" s="78" customFormat="1" x14ac:dyDescent="0.25">
      <c r="A1195" s="76">
        <v>1192</v>
      </c>
      <c r="B1195" s="76">
        <v>81.672583007812506</v>
      </c>
      <c r="C1195" s="76">
        <v>81.672583007812506</v>
      </c>
      <c r="D1195" s="131"/>
      <c r="E1195" s="92"/>
      <c r="F1195" s="76">
        <v>1581.1790819355881</v>
      </c>
      <c r="G1195" s="76">
        <v>89.064368704066254</v>
      </c>
      <c r="H1195" s="77">
        <v>43.061918419554679</v>
      </c>
      <c r="I1195" s="76">
        <v>-0.58454988895152005</v>
      </c>
      <c r="J1195" s="77">
        <v>-6.1353816309898193</v>
      </c>
      <c r="K1195" s="135">
        <v>6</v>
      </c>
      <c r="L1195" s="135">
        <v>1.340407367159639</v>
      </c>
      <c r="M1195" s="135">
        <v>4.2263044286543412</v>
      </c>
      <c r="N1195" s="135">
        <v>20.9581080671332</v>
      </c>
    </row>
    <row r="1196" spans="1:14" s="78" customFormat="1" x14ac:dyDescent="0.25">
      <c r="A1196" s="76">
        <v>1193</v>
      </c>
      <c r="B1196" s="76">
        <v>82.316172027587896</v>
      </c>
      <c r="C1196" s="76">
        <v>82.316172027587896</v>
      </c>
      <c r="D1196" s="131"/>
      <c r="E1196" s="92"/>
      <c r="F1196" s="76">
        <v>1593.6389486124499</v>
      </c>
      <c r="G1196" s="76">
        <v>89.128406847338937</v>
      </c>
      <c r="H1196" s="77">
        <v>42.324047607521344</v>
      </c>
      <c r="I1196" s="76">
        <v>-0.58454988895152005</v>
      </c>
      <c r="J1196" s="77">
        <v>-6.1353816309898193</v>
      </c>
      <c r="K1196" s="135">
        <v>6</v>
      </c>
      <c r="L1196" s="135">
        <v>1.3174393362692081</v>
      </c>
      <c r="M1196" s="135">
        <v>4.1538862272568133</v>
      </c>
      <c r="N1196" s="135">
        <v>20.483666603078699</v>
      </c>
    </row>
    <row r="1197" spans="1:14" s="78" customFormat="1" x14ac:dyDescent="0.25">
      <c r="A1197" s="76">
        <v>1194</v>
      </c>
      <c r="B1197" s="76">
        <v>82.93579177856445</v>
      </c>
      <c r="C1197" s="76">
        <v>82.93579177856445</v>
      </c>
      <c r="D1197" s="131"/>
      <c r="E1197" s="92"/>
      <c r="F1197" s="76">
        <v>1605.63477086904</v>
      </c>
      <c r="G1197" s="76">
        <v>89.055869541614513</v>
      </c>
      <c r="H1197" s="77">
        <v>41.29060251590996</v>
      </c>
      <c r="I1197" s="76">
        <v>-0.58454988895152005</v>
      </c>
      <c r="J1197" s="77">
        <v>-6.1353816309898193</v>
      </c>
      <c r="K1197" s="135">
        <v>6</v>
      </c>
      <c r="L1197" s="135">
        <v>1.28527083414038</v>
      </c>
      <c r="M1197" s="135">
        <v>4.0524589400446178</v>
      </c>
      <c r="N1197" s="135">
        <v>19.828621073700241</v>
      </c>
    </row>
    <row r="1198" spans="1:14" s="78" customFormat="1" x14ac:dyDescent="0.25">
      <c r="A1198" s="76">
        <v>1195</v>
      </c>
      <c r="B1198" s="76">
        <v>83.393693542480463</v>
      </c>
      <c r="C1198" s="76">
        <v>83.393693542480463</v>
      </c>
      <c r="D1198" s="131"/>
      <c r="E1198" s="92"/>
      <c r="F1198" s="76">
        <v>1614.4997371039899</v>
      </c>
      <c r="G1198" s="76">
        <v>88.983332235890089</v>
      </c>
      <c r="H1198" s="77">
        <v>37.266678808615232</v>
      </c>
      <c r="I1198" s="76">
        <v>-0.93151858129982235</v>
      </c>
      <c r="J1198" s="77">
        <v>-5.7884129386415184</v>
      </c>
      <c r="K1198" s="135">
        <v>6</v>
      </c>
      <c r="L1198" s="135">
        <v>1.16001638240892</v>
      </c>
      <c r="M1198" s="135">
        <v>3.657531653735326</v>
      </c>
      <c r="N1198" s="135">
        <v>17.35516847475699</v>
      </c>
    </row>
    <row r="1199" spans="1:14" s="78" customFormat="1" x14ac:dyDescent="0.25">
      <c r="A1199" s="76">
        <v>1196</v>
      </c>
      <c r="B1199" s="76">
        <v>83.675822448730472</v>
      </c>
      <c r="C1199" s="76">
        <v>83.675822448730472</v>
      </c>
      <c r="D1199" s="131"/>
      <c r="E1199" s="92"/>
      <c r="F1199" s="76">
        <v>1619.9617453880819</v>
      </c>
      <c r="G1199" s="76">
        <v>89.097430641941926</v>
      </c>
      <c r="H1199" s="77">
        <v>35.197245374318989</v>
      </c>
      <c r="I1199" s="76">
        <v>-0.93151858129982235</v>
      </c>
      <c r="J1199" s="77">
        <v>-5.7884129386415184</v>
      </c>
      <c r="K1199" s="135">
        <v>6</v>
      </c>
      <c r="L1199" s="135">
        <v>1.095600213251033</v>
      </c>
      <c r="M1199" s="135">
        <v>3.4544274723805062</v>
      </c>
      <c r="N1199" s="135">
        <v>16.069739171853051</v>
      </c>
    </row>
    <row r="1200" spans="1:14" s="78" customFormat="1" x14ac:dyDescent="0.25">
      <c r="A1200" s="76">
        <v>1197</v>
      </c>
      <c r="B1200" s="76">
        <v>83.917607116699216</v>
      </c>
      <c r="C1200" s="76">
        <v>83.917607116699216</v>
      </c>
      <c r="D1200" s="131"/>
      <c r="E1200" s="92"/>
      <c r="F1200" s="76">
        <v>1624.642690268794</v>
      </c>
      <c r="G1200" s="76">
        <v>89.046240446906154</v>
      </c>
      <c r="H1200" s="77">
        <v>35.216719432441913</v>
      </c>
      <c r="I1200" s="76">
        <v>-0.93151858129982235</v>
      </c>
      <c r="J1200" s="77">
        <v>-5.7884129386415184</v>
      </c>
      <c r="K1200" s="135">
        <v>6</v>
      </c>
      <c r="L1200" s="135">
        <v>1.096206390865373</v>
      </c>
      <c r="M1200" s="135">
        <v>3.4563387503985208</v>
      </c>
      <c r="N1200" s="135">
        <v>16.067200002746951</v>
      </c>
    </row>
    <row r="1201" spans="1:14" s="78" customFormat="1" x14ac:dyDescent="0.25">
      <c r="A1201" s="76">
        <v>1198</v>
      </c>
      <c r="B1201" s="76">
        <v>84.218396759033197</v>
      </c>
      <c r="C1201" s="76">
        <v>84.218396759033197</v>
      </c>
      <c r="D1201" s="131"/>
      <c r="E1201" s="92"/>
      <c r="F1201" s="76">
        <v>1630.4659699179249</v>
      </c>
      <c r="G1201" s="76">
        <v>88.995050251870381</v>
      </c>
      <c r="H1201" s="77">
        <v>39.536358414621162</v>
      </c>
      <c r="I1201" s="76">
        <v>-0.56030115924317347</v>
      </c>
      <c r="J1201" s="77">
        <v>-6.1596303606981664</v>
      </c>
      <c r="K1201" s="135">
        <v>6</v>
      </c>
      <c r="L1201" s="135">
        <v>1.230665702658452</v>
      </c>
      <c r="M1201" s="135">
        <v>3.8802889604820998</v>
      </c>
      <c r="N1201" s="135">
        <v>18.69504969021007</v>
      </c>
    </row>
    <row r="1202" spans="1:14" s="78" customFormat="1" x14ac:dyDescent="0.25">
      <c r="A1202" s="76">
        <v>1199</v>
      </c>
      <c r="B1202" s="76">
        <v>84.75765686035156</v>
      </c>
      <c r="C1202" s="76">
        <v>84.75765686035156</v>
      </c>
      <c r="D1202" s="131"/>
      <c r="E1202" s="92"/>
      <c r="F1202" s="76">
        <v>1640.9060314480651</v>
      </c>
      <c r="G1202" s="76">
        <v>89.102400624557418</v>
      </c>
      <c r="H1202" s="77">
        <v>42.639800608901616</v>
      </c>
      <c r="I1202" s="76">
        <v>-0.58454988895152005</v>
      </c>
      <c r="J1202" s="77">
        <v>-6.1353816309898193</v>
      </c>
      <c r="K1202" s="135">
        <v>6</v>
      </c>
      <c r="L1202" s="135">
        <v>1.3272679194997381</v>
      </c>
      <c r="M1202" s="135">
        <v>4.1848757501826732</v>
      </c>
      <c r="N1202" s="135">
        <v>20.55298991089866</v>
      </c>
    </row>
    <row r="1203" spans="1:14" s="78" customFormat="1" x14ac:dyDescent="0.25">
      <c r="A1203" s="76">
        <v>1200</v>
      </c>
      <c r="B1203" s="76">
        <v>85.288842773437494</v>
      </c>
      <c r="C1203" s="76">
        <v>85.288842773437494</v>
      </c>
      <c r="D1203" s="131"/>
      <c r="E1203" s="92"/>
      <c r="F1203" s="76">
        <v>1651.1897769041141</v>
      </c>
      <c r="G1203" s="76">
        <v>89.041409777004958</v>
      </c>
      <c r="H1203" s="77">
        <v>43.042584216647441</v>
      </c>
      <c r="I1203" s="76">
        <v>-0.58454988895152005</v>
      </c>
      <c r="J1203" s="77">
        <v>-6.1353816309898193</v>
      </c>
      <c r="K1203" s="135">
        <v>6</v>
      </c>
      <c r="L1203" s="135">
        <v>1.339805542880411</v>
      </c>
      <c r="M1203" s="135">
        <v>4.2244068767019352</v>
      </c>
      <c r="N1203" s="135">
        <v>20.769570229312389</v>
      </c>
    </row>
    <row r="1204" spans="1:14" s="78" customFormat="1" x14ac:dyDescent="0.25">
      <c r="A1204" s="76">
        <v>1201</v>
      </c>
      <c r="B1204" s="76">
        <v>85.886940765380857</v>
      </c>
      <c r="C1204" s="76">
        <v>85.886940765380857</v>
      </c>
      <c r="D1204" s="131"/>
      <c r="E1204" s="92"/>
      <c r="F1204" s="76">
        <v>1662.7689384658099</v>
      </c>
      <c r="G1204" s="76">
        <v>88.999912329057622</v>
      </c>
      <c r="H1204" s="77">
        <v>44.877755240469334</v>
      </c>
      <c r="I1204" s="76">
        <v>-3.21357986778095</v>
      </c>
      <c r="J1204" s="77">
        <v>-3.5063516521603888</v>
      </c>
      <c r="K1204" s="135">
        <v>6</v>
      </c>
      <c r="L1204" s="135">
        <v>1.3969297224481221</v>
      </c>
      <c r="M1204" s="135">
        <v>4.4045194148789282</v>
      </c>
      <c r="N1204" s="135">
        <v>21.85017523434249</v>
      </c>
    </row>
    <row r="1205" spans="1:14" s="78" customFormat="1" x14ac:dyDescent="0.25">
      <c r="A1205" s="76">
        <v>1202</v>
      </c>
      <c r="B1205" s="76">
        <v>86.503253936767578</v>
      </c>
      <c r="C1205" s="76">
        <v>86.503253936767578</v>
      </c>
      <c r="D1205" s="131"/>
      <c r="E1205" s="92"/>
      <c r="F1205" s="76">
        <v>1674.700745427577</v>
      </c>
      <c r="G1205" s="76">
        <v>89.035174174862533</v>
      </c>
      <c r="H1205" s="77">
        <v>46.007035193265075</v>
      </c>
      <c r="I1205" s="76">
        <v>-3.21357986778095</v>
      </c>
      <c r="J1205" s="77">
        <v>-3.5063516521603888</v>
      </c>
      <c r="K1205" s="135">
        <v>6</v>
      </c>
      <c r="L1205" s="135">
        <v>1.432081318658144</v>
      </c>
      <c r="M1205" s="135">
        <v>4.515352397729127</v>
      </c>
      <c r="N1205" s="135">
        <v>22.501587007207139</v>
      </c>
    </row>
    <row r="1206" spans="1:14" s="78" customFormat="1" x14ac:dyDescent="0.25">
      <c r="A1206" s="76">
        <v>1203</v>
      </c>
      <c r="B1206" s="76">
        <v>87.162863159179693</v>
      </c>
      <c r="C1206" s="76">
        <v>87.162863159179693</v>
      </c>
      <c r="D1206" s="131"/>
      <c r="E1206" s="92"/>
      <c r="F1206" s="76">
        <v>1687.4707628106451</v>
      </c>
      <c r="G1206" s="76">
        <v>89.008927298835985</v>
      </c>
      <c r="H1206" s="77">
        <v>46.903429606308471</v>
      </c>
      <c r="I1206" s="76">
        <v>-2.044906601378945</v>
      </c>
      <c r="J1206" s="77">
        <v>-4.6750249185623947</v>
      </c>
      <c r="K1206" s="135">
        <v>6</v>
      </c>
      <c r="L1206" s="135">
        <v>1.4599837837415039</v>
      </c>
      <c r="M1206" s="135">
        <v>4.6033288701369637</v>
      </c>
      <c r="N1206" s="135">
        <v>23.009698556573191</v>
      </c>
    </row>
    <row r="1207" spans="1:14" s="78" customFormat="1" x14ac:dyDescent="0.25">
      <c r="A1207" s="76">
        <v>1204</v>
      </c>
      <c r="B1207" s="76">
        <v>87.782802581787109</v>
      </c>
      <c r="C1207" s="76">
        <v>87.782802581787109</v>
      </c>
      <c r="D1207" s="131"/>
      <c r="E1207" s="92"/>
      <c r="F1207" s="76">
        <v>1699.4727739016901</v>
      </c>
      <c r="G1207" s="76">
        <v>88.982680422809437</v>
      </c>
      <c r="H1207" s="77">
        <v>45.639122342685717</v>
      </c>
      <c r="I1207" s="76">
        <v>-4.0326026233158174</v>
      </c>
      <c r="J1207" s="77">
        <v>-2.6873288966255222</v>
      </c>
      <c r="K1207" s="135">
        <v>6</v>
      </c>
      <c r="L1207" s="135">
        <v>1.420629132747975</v>
      </c>
      <c r="M1207" s="135">
        <v>4.479243655554364</v>
      </c>
      <c r="N1207" s="135">
        <v>22.212309927089169</v>
      </c>
    </row>
    <row r="1208" spans="1:14" s="78" customFormat="1" x14ac:dyDescent="0.25">
      <c r="A1208" s="76">
        <v>1205</v>
      </c>
      <c r="B1208" s="76">
        <v>88.283012390136719</v>
      </c>
      <c r="C1208" s="76">
        <v>88.283012390136719</v>
      </c>
      <c r="D1208" s="131"/>
      <c r="E1208" s="92"/>
      <c r="F1208" s="76">
        <v>1709.156822776032</v>
      </c>
      <c r="G1208" s="76">
        <v>88.930492470798143</v>
      </c>
      <c r="H1208" s="77">
        <v>42.432824299758458</v>
      </c>
      <c r="I1208" s="76">
        <v>-2.9418561333093201</v>
      </c>
      <c r="J1208" s="77">
        <v>-3.77807538663202</v>
      </c>
      <c r="K1208" s="135">
        <v>6</v>
      </c>
      <c r="L1208" s="135">
        <v>1.3208252764456141</v>
      </c>
      <c r="M1208" s="135">
        <v>4.1645620966330199</v>
      </c>
      <c r="N1208" s="135">
        <v>20.23243067094046</v>
      </c>
    </row>
    <row r="1209" spans="1:14" s="78" customFormat="1" x14ac:dyDescent="0.25">
      <c r="A1209" s="76">
        <v>1206</v>
      </c>
      <c r="B1209" s="76">
        <v>88.630265808105463</v>
      </c>
      <c r="C1209" s="76">
        <v>88.630265808105463</v>
      </c>
      <c r="D1209" s="131"/>
      <c r="E1209" s="92"/>
      <c r="F1209" s="76">
        <v>1715.879639912479</v>
      </c>
      <c r="G1209" s="76">
        <v>89.029245235827929</v>
      </c>
      <c r="H1209" s="77">
        <v>40.6470675347895</v>
      </c>
      <c r="I1209" s="76">
        <v>-2.446813180067398</v>
      </c>
      <c r="J1209" s="77">
        <v>-4.2731183398739434</v>
      </c>
      <c r="K1209" s="135">
        <v>6</v>
      </c>
      <c r="L1209" s="135">
        <v>1.2652392363533409</v>
      </c>
      <c r="M1209" s="135">
        <v>3.9892993122220828</v>
      </c>
      <c r="N1209" s="135">
        <v>19.117891083145501</v>
      </c>
    </row>
    <row r="1210" spans="1:14" s="78" customFormat="1" x14ac:dyDescent="0.25">
      <c r="A1210" s="76">
        <v>1207</v>
      </c>
      <c r="B1210" s="76">
        <v>88.922676086425781</v>
      </c>
      <c r="C1210" s="76">
        <v>88.922676086425781</v>
      </c>
      <c r="D1210" s="131"/>
      <c r="E1210" s="92"/>
      <c r="F1210" s="76">
        <v>1721.540695292334</v>
      </c>
      <c r="G1210" s="76">
        <v>89.099162044681762</v>
      </c>
      <c r="H1210" s="77">
        <v>38.760969215568494</v>
      </c>
      <c r="I1210" s="76">
        <v>-2.446813180067398</v>
      </c>
      <c r="J1210" s="77">
        <v>-4.2731183398739434</v>
      </c>
      <c r="K1210" s="135">
        <v>6</v>
      </c>
      <c r="L1210" s="135">
        <v>1.2065298203528869</v>
      </c>
      <c r="M1210" s="135">
        <v>3.8041885235726531</v>
      </c>
      <c r="N1210" s="135">
        <v>17.939241078397551</v>
      </c>
    </row>
    <row r="1211" spans="1:14" s="78" customFormat="1" x14ac:dyDescent="0.25">
      <c r="A1211" s="76">
        <v>1208</v>
      </c>
      <c r="B1211" s="76">
        <v>89.136003875732428</v>
      </c>
      <c r="C1211" s="76">
        <v>89.136003875732428</v>
      </c>
      <c r="D1211" s="131"/>
      <c r="E1211" s="92"/>
      <c r="F1211" s="76">
        <v>1725.6707157425869</v>
      </c>
      <c r="G1211" s="76">
        <v>89.031739016391512</v>
      </c>
      <c r="H1211" s="77">
        <v>40.498744952646135</v>
      </c>
      <c r="I1211" s="76">
        <v>-2.446813180067398</v>
      </c>
      <c r="J1211" s="77">
        <v>-4.2731183398739434</v>
      </c>
      <c r="K1211" s="135">
        <v>6</v>
      </c>
      <c r="L1211" s="135">
        <v>1.260622333783324</v>
      </c>
      <c r="M1211" s="135">
        <v>3.9747422184188208</v>
      </c>
      <c r="N1211" s="135">
        <v>18.99550016573064</v>
      </c>
    </row>
    <row r="1212" spans="1:14" s="78" customFormat="1" x14ac:dyDescent="0.25">
      <c r="A1212" s="76">
        <v>1209</v>
      </c>
      <c r="B1212" s="76">
        <v>89.552339172363276</v>
      </c>
      <c r="C1212" s="76">
        <v>89.552339172363276</v>
      </c>
      <c r="D1212" s="131"/>
      <c r="E1212" s="92"/>
      <c r="F1212" s="76">
        <v>1733.7309562524431</v>
      </c>
      <c r="G1212" s="76">
        <v>89.101655825245345</v>
      </c>
      <c r="H1212" s="77">
        <v>45.13293650270063</v>
      </c>
      <c r="I1212" s="76">
        <v>-5.5247079833511403</v>
      </c>
      <c r="J1212" s="77">
        <v>-1.1952235365901991</v>
      </c>
      <c r="K1212" s="135">
        <v>6</v>
      </c>
      <c r="L1212" s="135">
        <v>1.4048728623826541</v>
      </c>
      <c r="M1212" s="135">
        <v>4.429564135092507</v>
      </c>
      <c r="N1212" s="135">
        <v>21.80636372260226</v>
      </c>
    </row>
    <row r="1213" spans="1:14" s="78" customFormat="1" x14ac:dyDescent="0.25">
      <c r="A1213" s="76">
        <v>1210</v>
      </c>
      <c r="B1213" s="76">
        <v>90.053369903564459</v>
      </c>
      <c r="C1213" s="76">
        <v>90.053369903564459</v>
      </c>
      <c r="D1213" s="131"/>
      <c r="E1213" s="92"/>
      <c r="F1213" s="76">
        <v>1743.4308981718309</v>
      </c>
      <c r="G1213" s="76">
        <v>88.962208195898071</v>
      </c>
      <c r="H1213" s="77">
        <v>46.653777781849733</v>
      </c>
      <c r="I1213" s="76">
        <v>-4.0326026233158174</v>
      </c>
      <c r="J1213" s="77">
        <v>-2.6873288966255222</v>
      </c>
      <c r="K1213" s="135">
        <v>6</v>
      </c>
      <c r="L1213" s="135">
        <v>1.4522127610604201</v>
      </c>
      <c r="M1213" s="135">
        <v>4.5788268356235049</v>
      </c>
      <c r="N1213" s="135">
        <v>22.70339057194975</v>
      </c>
    </row>
    <row r="1214" spans="1:14" s="78" customFormat="1" x14ac:dyDescent="0.25">
      <c r="A1214" s="76">
        <v>1211</v>
      </c>
      <c r="B1214" s="76">
        <v>90.57748718261719</v>
      </c>
      <c r="C1214" s="76">
        <v>90.57748718261719</v>
      </c>
      <c r="D1214" s="131"/>
      <c r="E1214" s="92"/>
      <c r="F1214" s="76">
        <v>1753.5777950569211</v>
      </c>
      <c r="G1214" s="76">
        <v>88.883398531570236</v>
      </c>
      <c r="H1214" s="77">
        <v>45.723086315561766</v>
      </c>
      <c r="I1214" s="76">
        <v>-5.5247079833511403</v>
      </c>
      <c r="J1214" s="77">
        <v>-1.1952235365901991</v>
      </c>
      <c r="K1214" s="135">
        <v>6</v>
      </c>
      <c r="L1214" s="135">
        <v>1.4232427164420991</v>
      </c>
      <c r="M1214" s="135">
        <v>4.4874842849419379</v>
      </c>
      <c r="N1214" s="135">
        <v>22.106460603845491</v>
      </c>
    </row>
    <row r="1215" spans="1:14" s="78" customFormat="1" x14ac:dyDescent="0.25">
      <c r="A1215" s="76">
        <v>1212</v>
      </c>
      <c r="B1215" s="76">
        <v>90.959501647949224</v>
      </c>
      <c r="C1215" s="76">
        <v>90.959501647949224</v>
      </c>
      <c r="D1215" s="131"/>
      <c r="E1215" s="92"/>
      <c r="F1215" s="76">
        <v>1760.973585165849</v>
      </c>
      <c r="G1215" s="76">
        <v>88.799952290473541</v>
      </c>
      <c r="H1215" s="77">
        <v>42.376972793009259</v>
      </c>
      <c r="I1215" s="76">
        <v>-2.9418561333093201</v>
      </c>
      <c r="J1215" s="77">
        <v>-3.77807538663202</v>
      </c>
      <c r="K1215" s="135">
        <v>6</v>
      </c>
      <c r="L1215" s="135">
        <v>1.319086761909773</v>
      </c>
      <c r="M1215" s="135">
        <v>4.1590805603015149</v>
      </c>
      <c r="N1215" s="135">
        <v>20.03496693941392</v>
      </c>
    </row>
    <row r="1216" spans="1:14" s="78" customFormat="1" x14ac:dyDescent="0.25">
      <c r="A1216" s="76">
        <v>1213</v>
      </c>
      <c r="B1216" s="76">
        <v>91.264143371582037</v>
      </c>
      <c r="C1216" s="76">
        <v>91.264143371582037</v>
      </c>
      <c r="D1216" s="131"/>
      <c r="E1216" s="92"/>
      <c r="F1216" s="76">
        <v>1766.8714410086959</v>
      </c>
      <c r="G1216" s="76">
        <v>88.854739874859291</v>
      </c>
      <c r="H1216" s="77">
        <v>43.337943042724028</v>
      </c>
      <c r="I1216" s="76">
        <v>-3.6407614982234509</v>
      </c>
      <c r="J1216" s="77">
        <v>-3.0791700217178888</v>
      </c>
      <c r="K1216" s="135">
        <v>6</v>
      </c>
      <c r="L1216" s="135">
        <v>1.348999307602442</v>
      </c>
      <c r="M1216" s="135">
        <v>4.2533948168704976</v>
      </c>
      <c r="N1216" s="135">
        <v>20.605736620330951</v>
      </c>
    </row>
    <row r="1217" spans="1:14" s="78" customFormat="1" x14ac:dyDescent="0.25">
      <c r="A1217" s="76">
        <v>1214</v>
      </c>
      <c r="B1217" s="76">
        <v>91.677423095703119</v>
      </c>
      <c r="C1217" s="76">
        <v>91.677423095703119</v>
      </c>
      <c r="D1217" s="131"/>
      <c r="E1217" s="92"/>
      <c r="F1217" s="76">
        <v>1774.872525714268</v>
      </c>
      <c r="G1217" s="76">
        <v>88.909527459245041</v>
      </c>
      <c r="H1217" s="77">
        <v>46.801668664813072</v>
      </c>
      <c r="I1217" s="76">
        <v>-6.2236133482652711</v>
      </c>
      <c r="J1217" s="77">
        <v>-0.49631817167606851</v>
      </c>
      <c r="K1217" s="135">
        <v>6</v>
      </c>
      <c r="L1217" s="135">
        <v>1.4568162259392581</v>
      </c>
      <c r="M1217" s="135">
        <v>4.5933415603864791</v>
      </c>
      <c r="N1217" s="135">
        <v>22.6990602480431</v>
      </c>
    </row>
    <row r="1218" spans="1:14" s="78" customFormat="1" x14ac:dyDescent="0.25">
      <c r="A1218" s="76">
        <v>1215</v>
      </c>
      <c r="B1218" s="76">
        <v>92.084898376464849</v>
      </c>
      <c r="C1218" s="76">
        <v>92.084898376464849</v>
      </c>
      <c r="D1218" s="131"/>
      <c r="E1218" s="92"/>
      <c r="F1218" s="76">
        <v>1782.761236547432</v>
      </c>
      <c r="G1218" s="76">
        <v>88.884926805819688</v>
      </c>
      <c r="H1218" s="77">
        <v>41.433871630155764</v>
      </c>
      <c r="I1218" s="76">
        <v>-4.6860228300861184</v>
      </c>
      <c r="J1218" s="77">
        <v>-2.0339086898552212</v>
      </c>
      <c r="K1218" s="135">
        <v>6</v>
      </c>
      <c r="L1218" s="135">
        <v>1.289730435181617</v>
      </c>
      <c r="M1218" s="135">
        <v>4.0665200621276387</v>
      </c>
      <c r="N1218" s="135">
        <v>19.381233571529972</v>
      </c>
    </row>
    <row r="1219" spans="1:14" s="78" customFormat="1" x14ac:dyDescent="0.25">
      <c r="A1219" s="76">
        <v>1216</v>
      </c>
      <c r="B1219" s="76">
        <v>92.23535079956055</v>
      </c>
      <c r="C1219" s="76">
        <v>92.23535079956055</v>
      </c>
      <c r="D1219" s="131"/>
      <c r="E1219" s="92"/>
      <c r="F1219" s="76">
        <v>1785.6739915438391</v>
      </c>
      <c r="G1219" s="76">
        <v>88.984308578726058</v>
      </c>
      <c r="H1219" s="77">
        <v>42.903284479680984</v>
      </c>
      <c r="I1219" s="76">
        <v>-3.6407614982234509</v>
      </c>
      <c r="J1219" s="77">
        <v>-3.0791700217178888</v>
      </c>
      <c r="K1219" s="135">
        <v>6</v>
      </c>
      <c r="L1219" s="135">
        <v>1.3354694984001341</v>
      </c>
      <c r="M1219" s="135">
        <v>4.2107353284556233</v>
      </c>
      <c r="N1219" s="135">
        <v>20.276503540315851</v>
      </c>
    </row>
    <row r="1220" spans="1:14" s="78" customFormat="1" x14ac:dyDescent="0.25">
      <c r="A1220" s="76">
        <v>1217</v>
      </c>
      <c r="B1220" s="76">
        <v>92.686930084228521</v>
      </c>
      <c r="C1220" s="76">
        <v>92.686930084228521</v>
      </c>
      <c r="D1220" s="131"/>
      <c r="E1220" s="92"/>
      <c r="F1220" s="76">
        <v>1794.4165547450559</v>
      </c>
      <c r="G1220" s="76">
        <v>89.083690351632427</v>
      </c>
      <c r="H1220" s="77">
        <v>46.681546060708605</v>
      </c>
      <c r="I1220" s="76">
        <v>-8.8203554074183739</v>
      </c>
      <c r="J1220" s="77">
        <v>2.1004238874770338</v>
      </c>
      <c r="K1220" s="135">
        <v>6</v>
      </c>
      <c r="L1220" s="135">
        <v>1.4530771165494889</v>
      </c>
      <c r="M1220" s="135">
        <v>4.5815521484805384</v>
      </c>
      <c r="N1220" s="135">
        <v>22.56449252450248</v>
      </c>
    </row>
    <row r="1221" spans="1:14" s="78" customFormat="1" x14ac:dyDescent="0.25">
      <c r="A1221" s="76">
        <v>1218</v>
      </c>
      <c r="B1221" s="76">
        <v>92.967360687255862</v>
      </c>
      <c r="C1221" s="76">
        <v>92.967360687255862</v>
      </c>
      <c r="D1221" s="131"/>
      <c r="E1221" s="92"/>
      <c r="F1221" s="76">
        <v>1799.845683922947</v>
      </c>
      <c r="G1221" s="76">
        <v>88.925012536677144</v>
      </c>
      <c r="H1221" s="77">
        <v>41.697560244544803</v>
      </c>
      <c r="I1221" s="76">
        <v>-7.6078041825082803</v>
      </c>
      <c r="J1221" s="77">
        <v>0.88787266256694064</v>
      </c>
      <c r="K1221" s="135">
        <v>6</v>
      </c>
      <c r="L1221" s="135">
        <v>1.297938387226844</v>
      </c>
      <c r="M1221" s="135">
        <v>4.0923997349262384</v>
      </c>
      <c r="N1221" s="135">
        <v>19.484694184973669</v>
      </c>
    </row>
    <row r="1222" spans="1:14" s="78" customFormat="1" x14ac:dyDescent="0.25">
      <c r="A1222" s="76">
        <v>1219</v>
      </c>
      <c r="B1222" s="76">
        <v>93.161556243896484</v>
      </c>
      <c r="C1222" s="76">
        <v>93.161556243896484</v>
      </c>
      <c r="D1222" s="131"/>
      <c r="E1222" s="92"/>
      <c r="F1222" s="76">
        <v>1803.6053048465999</v>
      </c>
      <c r="G1222" s="76">
        <v>89.040299950931185</v>
      </c>
      <c r="H1222" s="77">
        <v>41.567725700545225</v>
      </c>
      <c r="I1222" s="76">
        <v>-13.998655810615681</v>
      </c>
      <c r="J1222" s="77">
        <v>7.2787242906743357</v>
      </c>
      <c r="K1222" s="135">
        <v>6</v>
      </c>
      <c r="L1222" s="135">
        <v>1.2938969699914751</v>
      </c>
      <c r="M1222" s="135">
        <v>4.0796571463831208</v>
      </c>
      <c r="N1222" s="135">
        <v>19.391284876441961</v>
      </c>
    </row>
    <row r="1223" spans="1:14" s="78" customFormat="1" x14ac:dyDescent="0.25">
      <c r="A1223" s="76">
        <v>1220</v>
      </c>
      <c r="B1223" s="76">
        <v>93.361492919921872</v>
      </c>
      <c r="C1223" s="76">
        <v>93.361492919921872</v>
      </c>
      <c r="D1223" s="131"/>
      <c r="E1223" s="92"/>
      <c r="F1223" s="76">
        <v>1807.4760736921601</v>
      </c>
      <c r="G1223" s="76">
        <v>88.999953036504365</v>
      </c>
      <c r="H1223" s="77">
        <v>42.962877320202772</v>
      </c>
      <c r="I1223" s="76">
        <v>-3.6407614982234509</v>
      </c>
      <c r="J1223" s="77">
        <v>-3.0791700217178888</v>
      </c>
      <c r="K1223" s="135">
        <v>6</v>
      </c>
      <c r="L1223" s="135">
        <v>1.33732447108591</v>
      </c>
      <c r="M1223" s="135">
        <v>4.2165840573338738</v>
      </c>
      <c r="N1223" s="135">
        <v>20.238695511522671</v>
      </c>
    </row>
    <row r="1224" spans="1:14" s="78" customFormat="1" x14ac:dyDescent="0.25">
      <c r="A1224" s="76">
        <v>1221</v>
      </c>
      <c r="B1224" s="76">
        <v>93.652751922607422</v>
      </c>
      <c r="C1224" s="76">
        <v>93.652751922607422</v>
      </c>
      <c r="D1224" s="131"/>
      <c r="E1224" s="92"/>
      <c r="F1224" s="76">
        <v>1813.1148404056819</v>
      </c>
      <c r="G1224" s="76">
        <v>89.115240450758407</v>
      </c>
      <c r="H1224" s="77">
        <v>44.199974620335972</v>
      </c>
      <c r="I1224" s="76">
        <v>-3.6407614982234509</v>
      </c>
      <c r="J1224" s="77">
        <v>-3.0791700217178888</v>
      </c>
      <c r="K1224" s="135">
        <v>6</v>
      </c>
      <c r="L1224" s="135">
        <v>1.375832145519635</v>
      </c>
      <c r="M1224" s="135">
        <v>4.337998754823408</v>
      </c>
      <c r="N1224" s="135">
        <v>20.981035210975779</v>
      </c>
    </row>
    <row r="1225" spans="1:14" s="78" customFormat="1" x14ac:dyDescent="0.25">
      <c r="A1225" s="76">
        <v>1222</v>
      </c>
      <c r="B1225" s="76">
        <v>93.92416076660156</v>
      </c>
      <c r="C1225" s="76">
        <v>93.92416076660156</v>
      </c>
      <c r="D1225" s="131"/>
      <c r="E1225" s="92"/>
      <c r="F1225" s="76">
        <v>1818.3693085634329</v>
      </c>
      <c r="G1225" s="76">
        <v>89.139837950414829</v>
      </c>
      <c r="H1225" s="77">
        <v>43.912646244168961</v>
      </c>
      <c r="I1225" s="76">
        <v>-3.6407614982234509</v>
      </c>
      <c r="J1225" s="77">
        <v>-3.0791700217178888</v>
      </c>
      <c r="K1225" s="135">
        <v>6</v>
      </c>
      <c r="L1225" s="135">
        <v>1.3668883481612391</v>
      </c>
      <c r="M1225" s="135">
        <v>4.3097989617523877</v>
      </c>
      <c r="N1225" s="135">
        <v>20.786062948040659</v>
      </c>
    </row>
    <row r="1226" spans="1:14" s="78" customFormat="1" x14ac:dyDescent="0.25">
      <c r="A1226" s="76">
        <v>1223</v>
      </c>
      <c r="B1226" s="76">
        <v>94.179162597656244</v>
      </c>
      <c r="C1226" s="76">
        <v>94.179162597656244</v>
      </c>
      <c r="D1226" s="131"/>
      <c r="E1226" s="92"/>
      <c r="F1226" s="76">
        <v>1823.306137377582</v>
      </c>
      <c r="G1226" s="76">
        <v>89.11898443559312</v>
      </c>
      <c r="H1226" s="77">
        <v>43.022883763505213</v>
      </c>
      <c r="I1226" s="76">
        <v>-14.4936987638576</v>
      </c>
      <c r="J1226" s="77">
        <v>7.77376724391626</v>
      </c>
      <c r="K1226" s="135">
        <v>6</v>
      </c>
      <c r="L1226" s="135">
        <v>1.339192318168243</v>
      </c>
      <c r="M1226" s="135">
        <v>4.2224733791844713</v>
      </c>
      <c r="N1226" s="135">
        <v>20.22021195909743</v>
      </c>
    </row>
    <row r="1227" spans="1:14" s="78" customFormat="1" x14ac:dyDescent="0.25">
      <c r="A1227" s="76">
        <v>1224</v>
      </c>
      <c r="B1227" s="76">
        <v>94.310726928710935</v>
      </c>
      <c r="C1227" s="76">
        <v>94.310726928710935</v>
      </c>
      <c r="D1227" s="131"/>
      <c r="E1227" s="92"/>
      <c r="F1227" s="76">
        <v>1825.8532194035381</v>
      </c>
      <c r="G1227" s="76">
        <v>89.0786375211663</v>
      </c>
      <c r="H1227" s="77">
        <v>39.294673183259818</v>
      </c>
      <c r="I1227" s="76">
        <v>-3.1457185449815279</v>
      </c>
      <c r="J1227" s="77">
        <v>-3.5742129749598108</v>
      </c>
      <c r="K1227" s="135">
        <v>6</v>
      </c>
      <c r="L1227" s="135">
        <v>1.2231426596417869</v>
      </c>
      <c r="M1227" s="135">
        <v>3.8565688058505549</v>
      </c>
      <c r="N1227" s="135">
        <v>17.901395010268701</v>
      </c>
    </row>
    <row r="1228" spans="1:14" s="78" customFormat="1" x14ac:dyDescent="0.25">
      <c r="A1228" s="76">
        <v>1225</v>
      </c>
      <c r="B1228" s="76">
        <v>94.336462402343756</v>
      </c>
      <c r="C1228" s="76">
        <v>94.336462402343756</v>
      </c>
      <c r="D1228" s="131"/>
      <c r="E1228" s="92"/>
      <c r="F1228" s="76">
        <v>1826.3514575034401</v>
      </c>
      <c r="G1228" s="76">
        <v>89.056585098276258</v>
      </c>
      <c r="H1228" s="77">
        <v>38.450902796969444</v>
      </c>
      <c r="I1228" s="76">
        <v>-3.1457185449815279</v>
      </c>
      <c r="J1228" s="77">
        <v>-3.5742129749598108</v>
      </c>
      <c r="K1228" s="135">
        <v>6</v>
      </c>
      <c r="L1228" s="135">
        <v>1.196878245897945</v>
      </c>
      <c r="M1228" s="135">
        <v>3.7737571093162212</v>
      </c>
      <c r="N1228" s="135">
        <v>17.374447431293689</v>
      </c>
    </row>
    <row r="1229" spans="1:14" s="78" customFormat="1" x14ac:dyDescent="0.25">
      <c r="A1229" s="76">
        <v>1226</v>
      </c>
      <c r="B1229" s="76">
        <v>94.400373840332037</v>
      </c>
      <c r="C1229" s="76">
        <v>94.400373840332037</v>
      </c>
      <c r="D1229" s="131"/>
      <c r="E1229" s="92"/>
      <c r="F1229" s="76">
        <v>1827.5887812799369</v>
      </c>
      <c r="G1229" s="76">
        <v>89.011580904545895</v>
      </c>
      <c r="H1229" s="77">
        <v>41.022168135975846</v>
      </c>
      <c r="I1229" s="76">
        <v>-13.998655810615681</v>
      </c>
      <c r="J1229" s="77">
        <v>7.2787242906743357</v>
      </c>
      <c r="K1229" s="135">
        <v>6</v>
      </c>
      <c r="L1229" s="135">
        <v>1.276915158553497</v>
      </c>
      <c r="M1229" s="135">
        <v>4.0261134949191764</v>
      </c>
      <c r="N1229" s="135">
        <v>18.967349043521271</v>
      </c>
    </row>
    <row r="1230" spans="1:14" s="78" customFormat="1" x14ac:dyDescent="0.25">
      <c r="A1230" s="76">
        <v>1227</v>
      </c>
      <c r="B1230" s="76">
        <v>94.550824737548822</v>
      </c>
      <c r="C1230" s="76">
        <v>94.550824737548822</v>
      </c>
      <c r="D1230" s="131"/>
      <c r="E1230" s="92"/>
      <c r="F1230" s="76">
        <v>1830.501506735367</v>
      </c>
      <c r="G1230" s="76">
        <v>89.126868318799936</v>
      </c>
      <c r="H1230" s="77">
        <v>41.859017602739925</v>
      </c>
      <c r="I1230" s="76">
        <v>-4.6860228300861184</v>
      </c>
      <c r="J1230" s="77">
        <v>-2.0339086898552212</v>
      </c>
      <c r="K1230" s="135">
        <v>6</v>
      </c>
      <c r="L1230" s="135">
        <v>1.3029641417763349</v>
      </c>
      <c r="M1230" s="135">
        <v>4.1082459390207857</v>
      </c>
      <c r="N1230" s="135">
        <v>19.475024391028011</v>
      </c>
    </row>
    <row r="1231" spans="1:14" s="78" customFormat="1" x14ac:dyDescent="0.25">
      <c r="A1231" s="76">
        <v>1228</v>
      </c>
      <c r="B1231" s="76">
        <v>94.701358795166016</v>
      </c>
      <c r="C1231" s="76">
        <v>94.701358795166016</v>
      </c>
      <c r="D1231" s="131"/>
      <c r="E1231" s="92"/>
      <c r="F1231" s="76">
        <v>1833.415842173986</v>
      </c>
      <c r="G1231" s="76">
        <v>89.086521404373116</v>
      </c>
      <c r="H1231" s="77">
        <v>41.835960585391277</v>
      </c>
      <c r="I1231" s="76">
        <v>-4.6860228300861184</v>
      </c>
      <c r="J1231" s="77">
        <v>-2.0339086898552212</v>
      </c>
      <c r="K1231" s="135">
        <v>6</v>
      </c>
      <c r="L1231" s="135">
        <v>1.3022464358065791</v>
      </c>
      <c r="M1231" s="135">
        <v>4.105983012098144</v>
      </c>
      <c r="N1231" s="135">
        <v>19.45012000792963</v>
      </c>
    </row>
    <row r="1232" spans="1:14" s="78" customFormat="1" x14ac:dyDescent="0.25">
      <c r="A1232" s="76">
        <v>1229</v>
      </c>
      <c r="B1232" s="76">
        <v>94.861512756347651</v>
      </c>
      <c r="C1232" s="76">
        <v>94.861512756347651</v>
      </c>
      <c r="D1232" s="131"/>
      <c r="E1232" s="92"/>
      <c r="F1232" s="76">
        <v>1836.5164186953059</v>
      </c>
      <c r="G1232" s="76">
        <v>89.046174489946296</v>
      </c>
      <c r="H1232" s="77">
        <v>42.225368688387718</v>
      </c>
      <c r="I1232" s="76">
        <v>-4.6860228300861184</v>
      </c>
      <c r="J1232" s="77">
        <v>-2.0339086898552212</v>
      </c>
      <c r="K1232" s="135">
        <v>6</v>
      </c>
      <c r="L1232" s="135">
        <v>1.31436771393921</v>
      </c>
      <c r="M1232" s="135">
        <v>4.1442014020503297</v>
      </c>
      <c r="N1232" s="135">
        <v>19.67983379771794</v>
      </c>
    </row>
    <row r="1233" spans="1:14" s="78" customFormat="1" x14ac:dyDescent="0.25">
      <c r="A1233" s="76">
        <v>1230</v>
      </c>
      <c r="B1233" s="76">
        <v>95.023145294189447</v>
      </c>
      <c r="C1233" s="76">
        <v>95.023145294189447</v>
      </c>
      <c r="D1233" s="131"/>
      <c r="E1233" s="92"/>
      <c r="F1233" s="76">
        <v>1839.645620422293</v>
      </c>
      <c r="G1233" s="76">
        <v>89.005827575519476</v>
      </c>
      <c r="H1233" s="77">
        <v>42.644122558680742</v>
      </c>
      <c r="I1233" s="76">
        <v>-15.53896009572027</v>
      </c>
      <c r="J1233" s="77">
        <v>8.8190285757789297</v>
      </c>
      <c r="K1233" s="135">
        <v>6</v>
      </c>
      <c r="L1233" s="135">
        <v>1.3274024507407289</v>
      </c>
      <c r="M1233" s="135">
        <v>4.1852999271855191</v>
      </c>
      <c r="N1233" s="135">
        <v>19.927496483132721</v>
      </c>
    </row>
    <row r="1234" spans="1:14" s="78" customFormat="1" x14ac:dyDescent="0.25">
      <c r="A1234" s="76">
        <v>1231</v>
      </c>
      <c r="B1234" s="76">
        <v>95.181261444091803</v>
      </c>
      <c r="C1234" s="76">
        <v>95.181261444091803</v>
      </c>
      <c r="D1234" s="131"/>
      <c r="E1234" s="92"/>
      <c r="F1234" s="76">
        <v>1842.706744970269</v>
      </c>
      <c r="G1234" s="76">
        <v>89.121114989773517</v>
      </c>
      <c r="H1234" s="77">
        <v>42.346133271436607</v>
      </c>
      <c r="I1234" s="76">
        <v>-4.6860228300861184</v>
      </c>
      <c r="J1234" s="77">
        <v>-2.0339086898552212</v>
      </c>
      <c r="K1234" s="135">
        <v>6</v>
      </c>
      <c r="L1234" s="135">
        <v>1.3181268064913241</v>
      </c>
      <c r="M1234" s="135">
        <v>4.1560538208671431</v>
      </c>
      <c r="N1234" s="135">
        <v>19.731914273044971</v>
      </c>
    </row>
    <row r="1235" spans="1:14" s="78" customFormat="1" x14ac:dyDescent="0.25">
      <c r="A1235" s="76">
        <v>1232</v>
      </c>
      <c r="B1235" s="76">
        <v>95.337988281250006</v>
      </c>
      <c r="C1235" s="76">
        <v>95.337988281250006</v>
      </c>
      <c r="D1235" s="131"/>
      <c r="E1235" s="92"/>
      <c r="F1235" s="76">
        <v>1845.7409724596671</v>
      </c>
      <c r="G1235" s="76">
        <v>89.080768075346697</v>
      </c>
      <c r="H1235" s="77">
        <v>42.473080128039378</v>
      </c>
      <c r="I1235" s="76">
        <v>-4.6860228300861184</v>
      </c>
      <c r="J1235" s="77">
        <v>-2.0339086898552212</v>
      </c>
      <c r="K1235" s="135">
        <v>6</v>
      </c>
      <c r="L1235" s="135">
        <v>1.322078337404792</v>
      </c>
      <c r="M1235" s="135">
        <v>4.1685129978373094</v>
      </c>
      <c r="N1235" s="135">
        <v>19.79934120966475</v>
      </c>
    </row>
    <row r="1236" spans="1:14" s="78" customFormat="1" x14ac:dyDescent="0.25">
      <c r="A1236" s="76">
        <v>1233</v>
      </c>
      <c r="B1236" s="76">
        <v>95.46374588012695</v>
      </c>
      <c r="C1236" s="76">
        <v>95.46374588012695</v>
      </c>
      <c r="D1236" s="131"/>
      <c r="E1236" s="92"/>
      <c r="F1236" s="76">
        <v>1848.175636301751</v>
      </c>
      <c r="G1236" s="76">
        <v>89.040421160919877</v>
      </c>
      <c r="H1236" s="77">
        <v>40.30875969312816</v>
      </c>
      <c r="I1236" s="76">
        <v>-3.1457185449815279</v>
      </c>
      <c r="J1236" s="77">
        <v>-3.5742129749598108</v>
      </c>
      <c r="K1236" s="135">
        <v>6</v>
      </c>
      <c r="L1236" s="135">
        <v>1.25470857864059</v>
      </c>
      <c r="M1236" s="135">
        <v>3.9560961484537809</v>
      </c>
      <c r="N1236" s="135">
        <v>18.447537992853899</v>
      </c>
    </row>
    <row r="1237" spans="1:14" s="78" customFormat="1" x14ac:dyDescent="0.25">
      <c r="A1237" s="76">
        <v>1234</v>
      </c>
      <c r="B1237" s="76">
        <v>95.489923095703119</v>
      </c>
      <c r="C1237" s="76">
        <v>95.489923095703119</v>
      </c>
      <c r="D1237" s="131"/>
      <c r="E1237" s="92"/>
      <c r="F1237" s="76">
        <v>1848.682426514182</v>
      </c>
      <c r="G1237" s="76">
        <v>89.018368738029835</v>
      </c>
      <c r="H1237" s="77">
        <v>39.908787698515944</v>
      </c>
      <c r="I1237" s="76">
        <v>-3.1457185449815279</v>
      </c>
      <c r="J1237" s="77">
        <v>-3.5742129749598108</v>
      </c>
      <c r="K1237" s="135">
        <v>6</v>
      </c>
      <c r="L1237" s="135">
        <v>1.2422584735846041</v>
      </c>
      <c r="M1237" s="135">
        <v>3.9168409672122548</v>
      </c>
      <c r="N1237" s="135">
        <v>18.19683563682343</v>
      </c>
    </row>
    <row r="1238" spans="1:14" s="78" customFormat="1" x14ac:dyDescent="0.25">
      <c r="A1238" s="76">
        <v>1235</v>
      </c>
      <c r="B1238" s="76">
        <v>95.603804016113287</v>
      </c>
      <c r="C1238" s="76">
        <v>95.603804016113287</v>
      </c>
      <c r="D1238" s="131"/>
      <c r="E1238" s="92"/>
      <c r="F1238" s="76">
        <v>1850.887158170176</v>
      </c>
      <c r="G1238" s="76">
        <v>89.151950643820641</v>
      </c>
      <c r="H1238" s="77">
        <v>43.452822794169478</v>
      </c>
      <c r="I1238" s="76">
        <v>-14.4936987638576</v>
      </c>
      <c r="J1238" s="77">
        <v>7.77376724391626</v>
      </c>
      <c r="K1238" s="135">
        <v>6</v>
      </c>
      <c r="L1238" s="135">
        <v>1.352575220400257</v>
      </c>
      <c r="M1238" s="135">
        <v>4.264669669922009</v>
      </c>
      <c r="N1238" s="135">
        <v>20.386525892464039</v>
      </c>
    </row>
    <row r="1239" spans="1:14" s="78" customFormat="1" x14ac:dyDescent="0.25">
      <c r="A1239" s="76">
        <v>1236</v>
      </c>
      <c r="B1239" s="76">
        <v>95.809070587158203</v>
      </c>
      <c r="C1239" s="76">
        <v>95.809070587158203</v>
      </c>
      <c r="D1239" s="131"/>
      <c r="E1239" s="92"/>
      <c r="F1239" s="76">
        <v>1854.861113644632</v>
      </c>
      <c r="G1239" s="76">
        <v>89.111603729393821</v>
      </c>
      <c r="H1239" s="77">
        <v>44.203837027588889</v>
      </c>
      <c r="I1239" s="76">
        <v>-3.6407614982234509</v>
      </c>
      <c r="J1239" s="77">
        <v>-3.0791700217178888</v>
      </c>
      <c r="K1239" s="135">
        <v>6</v>
      </c>
      <c r="L1239" s="135">
        <v>1.3759523723773039</v>
      </c>
      <c r="M1239" s="135">
        <v>4.3383778301056388</v>
      </c>
      <c r="N1239" s="135">
        <v>20.836028150728112</v>
      </c>
    </row>
    <row r="1240" spans="1:14" s="78" customFormat="1" x14ac:dyDescent="0.25">
      <c r="A1240" s="76">
        <v>1237</v>
      </c>
      <c r="B1240" s="76">
        <v>96.014656066894531</v>
      </c>
      <c r="C1240" s="76">
        <v>96.014656066894531</v>
      </c>
      <c r="D1240" s="131"/>
      <c r="E1240" s="92"/>
      <c r="F1240" s="76">
        <v>1858.8412431830559</v>
      </c>
      <c r="G1240" s="76">
        <v>89.090750214572111</v>
      </c>
      <c r="H1240" s="77">
        <v>44.112187597817559</v>
      </c>
      <c r="I1240" s="76">
        <v>-3.6407614982234509</v>
      </c>
      <c r="J1240" s="77">
        <v>-3.0791700217178888</v>
      </c>
      <c r="K1240" s="135">
        <v>6</v>
      </c>
      <c r="L1240" s="135">
        <v>1.373099560069581</v>
      </c>
      <c r="M1240" s="135">
        <v>4.3293829128993879</v>
      </c>
      <c r="N1240" s="135">
        <v>20.76490867129624</v>
      </c>
    </row>
    <row r="1241" spans="1:14" s="78" customFormat="1" x14ac:dyDescent="0.25">
      <c r="A1241" s="76">
        <v>1238</v>
      </c>
      <c r="B1241" s="76">
        <v>96.216779327392572</v>
      </c>
      <c r="C1241" s="76">
        <v>96.216779327392572</v>
      </c>
      <c r="D1241" s="131"/>
      <c r="E1241" s="92"/>
      <c r="F1241" s="76">
        <v>1862.7543442471131</v>
      </c>
      <c r="G1241" s="76">
        <v>88.991221375072385</v>
      </c>
      <c r="H1241" s="77">
        <v>44.564434340136302</v>
      </c>
      <c r="I1241" s="76">
        <v>-14.4936987638576</v>
      </c>
      <c r="J1241" s="77">
        <v>7.77376724391626</v>
      </c>
      <c r="K1241" s="135">
        <v>6</v>
      </c>
      <c r="L1241" s="135">
        <v>1.38717684430183</v>
      </c>
      <c r="M1241" s="135">
        <v>4.3737685900836709</v>
      </c>
      <c r="N1241" s="135">
        <v>21.029920387377182</v>
      </c>
    </row>
    <row r="1242" spans="1:14" s="78" customFormat="1" x14ac:dyDescent="0.25">
      <c r="A1242" s="76">
        <v>1239</v>
      </c>
      <c r="B1242" s="76">
        <v>96.413937377929685</v>
      </c>
      <c r="C1242" s="76">
        <v>96.413937377929685</v>
      </c>
      <c r="D1242" s="131"/>
      <c r="E1242" s="92"/>
      <c r="F1242" s="76">
        <v>1866.571318975519</v>
      </c>
      <c r="G1242" s="76">
        <v>89.04732686425352</v>
      </c>
      <c r="H1242" s="77">
        <v>44.393327121327239</v>
      </c>
      <c r="I1242" s="76">
        <v>-3.6407614982234509</v>
      </c>
      <c r="J1242" s="77">
        <v>-3.0791700217178888</v>
      </c>
      <c r="K1242" s="135">
        <v>6</v>
      </c>
      <c r="L1242" s="135">
        <v>1.381850714275962</v>
      </c>
      <c r="M1242" s="135">
        <v>4.3569753021121089</v>
      </c>
      <c r="N1242" s="135">
        <v>20.910230079828409</v>
      </c>
    </row>
    <row r="1243" spans="1:14" s="78" customFormat="1" x14ac:dyDescent="0.25">
      <c r="A1243" s="76">
        <v>1240</v>
      </c>
      <c r="B1243" s="76">
        <v>96.631248474121094</v>
      </c>
      <c r="C1243" s="76">
        <v>96.631248474121094</v>
      </c>
      <c r="D1243" s="131"/>
      <c r="E1243" s="92"/>
      <c r="F1243" s="76">
        <v>1870.778456143416</v>
      </c>
      <c r="G1243" s="76">
        <v>88.947798024753794</v>
      </c>
      <c r="H1243" s="77">
        <v>45.766267886636612</v>
      </c>
      <c r="I1243" s="76">
        <v>-6.2697914770528769</v>
      </c>
      <c r="J1243" s="77">
        <v>-0.45014004288846282</v>
      </c>
      <c r="K1243" s="135">
        <v>6</v>
      </c>
      <c r="L1243" s="135">
        <v>1.4245868482903441</v>
      </c>
      <c r="M1243" s="135">
        <v>4.4917223326594549</v>
      </c>
      <c r="N1243" s="135">
        <v>21.74218875698379</v>
      </c>
    </row>
    <row r="1244" spans="1:14" s="78" customFormat="1" x14ac:dyDescent="0.25">
      <c r="A1244" s="76">
        <v>1241</v>
      </c>
      <c r="B1244" s="76">
        <v>96.883303070068365</v>
      </c>
      <c r="C1244" s="76">
        <v>96.883303070068365</v>
      </c>
      <c r="D1244" s="131"/>
      <c r="E1244" s="92"/>
      <c r="F1244" s="76">
        <v>1875.6582265625721</v>
      </c>
      <c r="G1244" s="76">
        <v>88.908858780711157</v>
      </c>
      <c r="H1244" s="77">
        <v>46.964364639266506</v>
      </c>
      <c r="I1244" s="76">
        <v>-47.440079790003942</v>
      </c>
      <c r="J1244" s="77">
        <v>40.720148270062602</v>
      </c>
      <c r="K1244" s="135">
        <v>6</v>
      </c>
      <c r="L1244" s="135">
        <v>1.4618805354444651</v>
      </c>
      <c r="M1244" s="135">
        <v>4.6093093282563986</v>
      </c>
      <c r="N1244" s="135">
        <v>22.462485509081169</v>
      </c>
    </row>
    <row r="1245" spans="1:14" s="78" customFormat="1" x14ac:dyDescent="0.25">
      <c r="A1245" s="76">
        <v>1242</v>
      </c>
      <c r="B1245" s="76">
        <v>97.068699645996091</v>
      </c>
      <c r="C1245" s="76">
        <v>97.068699645996091</v>
      </c>
      <c r="D1245" s="131"/>
      <c r="E1245" s="92"/>
      <c r="F1245" s="76">
        <v>1879.247499448571</v>
      </c>
      <c r="G1245" s="76">
        <v>88.88375009790343</v>
      </c>
      <c r="H1245" s="77">
        <v>43.887785992955294</v>
      </c>
      <c r="I1245" s="76">
        <v>-2.9418561333093201</v>
      </c>
      <c r="J1245" s="77">
        <v>-3.77807538663202</v>
      </c>
      <c r="K1245" s="135">
        <v>6</v>
      </c>
      <c r="L1245" s="135">
        <v>1.3661145121339731</v>
      </c>
      <c r="M1245" s="135">
        <v>4.3073590567584166</v>
      </c>
      <c r="N1245" s="135">
        <v>20.55031135601029</v>
      </c>
    </row>
    <row r="1246" spans="1:14" s="78" customFormat="1" x14ac:dyDescent="0.25">
      <c r="A1246" s="76">
        <v>1243</v>
      </c>
      <c r="B1246" s="76">
        <v>97.211701965332026</v>
      </c>
      <c r="C1246" s="76">
        <v>97.211701965332026</v>
      </c>
      <c r="D1246" s="131"/>
      <c r="E1246" s="92"/>
      <c r="F1246" s="76">
        <v>1882.016020630037</v>
      </c>
      <c r="G1246" s="76">
        <v>88.934192748714352</v>
      </c>
      <c r="H1246" s="77">
        <v>43.380359562358151</v>
      </c>
      <c r="I1246" s="76">
        <v>-1.4265615345417419</v>
      </c>
      <c r="J1246" s="77">
        <v>-5.2933699853995968</v>
      </c>
      <c r="K1246" s="135">
        <v>6</v>
      </c>
      <c r="L1246" s="135">
        <v>1.3503196253563541</v>
      </c>
      <c r="M1246" s="135">
        <v>4.2575577787485841</v>
      </c>
      <c r="N1246" s="135">
        <v>20.225478068934159</v>
      </c>
    </row>
    <row r="1247" spans="1:14" s="78" customFormat="1" x14ac:dyDescent="0.25">
      <c r="A1247" s="76">
        <v>1244</v>
      </c>
      <c r="B1247" s="76">
        <v>97.338163757324224</v>
      </c>
      <c r="C1247" s="76">
        <v>97.338163757324224</v>
      </c>
      <c r="D1247" s="131"/>
      <c r="E1247" s="92"/>
      <c r="F1247" s="76">
        <v>1884.4643176325089</v>
      </c>
      <c r="G1247" s="76">
        <v>88.970804838290363</v>
      </c>
      <c r="H1247" s="77">
        <v>43.311943898449265</v>
      </c>
      <c r="I1247" s="76">
        <v>-2.9418561333093201</v>
      </c>
      <c r="J1247" s="77">
        <v>-3.77807538663202</v>
      </c>
      <c r="K1247" s="135">
        <v>6</v>
      </c>
      <c r="L1247" s="135">
        <v>1.3481900207474951</v>
      </c>
      <c r="M1247" s="135">
        <v>4.2508431354168534</v>
      </c>
      <c r="N1247" s="135">
        <v>20.173715443585341</v>
      </c>
    </row>
    <row r="1248" spans="1:14" s="78" customFormat="1" x14ac:dyDescent="0.25">
      <c r="A1248" s="76">
        <v>1245</v>
      </c>
      <c r="B1248" s="76">
        <v>97.463456726074213</v>
      </c>
      <c r="C1248" s="76">
        <v>97.463456726074213</v>
      </c>
      <c r="D1248" s="131"/>
      <c r="E1248" s="92"/>
      <c r="F1248" s="76">
        <v>1886.8899862474241</v>
      </c>
      <c r="G1248" s="76">
        <v>89.007416927866373</v>
      </c>
      <c r="H1248" s="77">
        <v>43.630528555659907</v>
      </c>
      <c r="I1248" s="76">
        <v>-2.9418561333093201</v>
      </c>
      <c r="J1248" s="77">
        <v>-3.77807538663202</v>
      </c>
      <c r="K1248" s="135">
        <v>6</v>
      </c>
      <c r="L1248" s="135">
        <v>1.3581067461805929</v>
      </c>
      <c r="M1248" s="135">
        <v>4.2821105707074096</v>
      </c>
      <c r="N1248" s="135">
        <v>20.361934482777389</v>
      </c>
    </row>
    <row r="1249" spans="1:14" s="78" customFormat="1" x14ac:dyDescent="0.25">
      <c r="A1249" s="76">
        <v>1246</v>
      </c>
      <c r="B1249" s="76">
        <v>97.59387283325195</v>
      </c>
      <c r="C1249" s="76">
        <v>97.59387283325195</v>
      </c>
      <c r="D1249" s="131"/>
      <c r="E1249" s="92"/>
      <c r="F1249" s="76">
        <v>1889.4148386889981</v>
      </c>
      <c r="G1249" s="76">
        <v>89.044029017442384</v>
      </c>
      <c r="H1249" s="77">
        <v>43.420711280637057</v>
      </c>
      <c r="I1249" s="76">
        <v>-2.9418561333093201</v>
      </c>
      <c r="J1249" s="77">
        <v>-3.77807538663202</v>
      </c>
      <c r="K1249" s="135">
        <v>6</v>
      </c>
      <c r="L1249" s="135">
        <v>1.3515756711258811</v>
      </c>
      <c r="M1249" s="135">
        <v>4.2615180910599033</v>
      </c>
      <c r="N1249" s="135">
        <v>20.222173009275629</v>
      </c>
    </row>
    <row r="1250" spans="1:14" s="78" customFormat="1" x14ac:dyDescent="0.25">
      <c r="A1250" s="76">
        <v>1247</v>
      </c>
      <c r="B1250" s="76">
        <v>97.666230773925776</v>
      </c>
      <c r="C1250" s="76">
        <v>97.666230773925776</v>
      </c>
      <c r="D1250" s="131"/>
      <c r="E1250" s="92"/>
      <c r="F1250" s="76">
        <v>1890.8156865377121</v>
      </c>
      <c r="G1250" s="76">
        <v>88.925006778337547</v>
      </c>
      <c r="H1250" s="77">
        <v>40.69644098336012</v>
      </c>
      <c r="I1250" s="76">
        <v>-2.446813180067398</v>
      </c>
      <c r="J1250" s="77">
        <v>-4.2731183398739434</v>
      </c>
      <c r="K1250" s="135">
        <v>6</v>
      </c>
      <c r="L1250" s="135">
        <v>1.266776105509084</v>
      </c>
      <c r="M1250" s="135">
        <v>3.9941450606701432</v>
      </c>
      <c r="N1250" s="135">
        <v>18.52282581327502</v>
      </c>
    </row>
    <row r="1251" spans="1:14" s="78" customFormat="1" x14ac:dyDescent="0.25">
      <c r="A1251" s="76">
        <v>1248</v>
      </c>
      <c r="B1251" s="76">
        <v>97.606790924072271</v>
      </c>
      <c r="C1251" s="76">
        <v>97.606790924072271</v>
      </c>
      <c r="D1251" s="131"/>
      <c r="E1251" s="92"/>
      <c r="F1251" s="76">
        <v>1889.6649325911551</v>
      </c>
      <c r="G1251" s="76">
        <v>88.970792149844925</v>
      </c>
      <c r="H1251" s="77">
        <v>38.252072379372642</v>
      </c>
      <c r="I1251" s="76">
        <v>-2.446813180067398</v>
      </c>
      <c r="J1251" s="77">
        <v>-4.2731183398739434</v>
      </c>
      <c r="K1251" s="135">
        <v>6</v>
      </c>
      <c r="L1251" s="135">
        <v>1.190689163610307</v>
      </c>
      <c r="M1251" s="135">
        <v>3.7542429328632991</v>
      </c>
      <c r="N1251" s="135">
        <v>17.00033995191788</v>
      </c>
    </row>
    <row r="1252" spans="1:14" s="78" customFormat="1" x14ac:dyDescent="0.25">
      <c r="A1252" s="76">
        <v>1249</v>
      </c>
      <c r="B1252" s="76">
        <v>97.50845031738281</v>
      </c>
      <c r="C1252" s="76">
        <v>97.50845031738281</v>
      </c>
      <c r="D1252" s="131"/>
      <c r="E1252" s="92"/>
      <c r="F1252" s="76">
        <v>1887.7610610044389</v>
      </c>
      <c r="G1252" s="76">
        <v>89.010620919238633</v>
      </c>
      <c r="H1252" s="77">
        <v>38.154277154888284</v>
      </c>
      <c r="I1252" s="76">
        <v>-2.446813180067398</v>
      </c>
      <c r="J1252" s="77">
        <v>-4.2731183398739434</v>
      </c>
      <c r="K1252" s="135">
        <v>6</v>
      </c>
      <c r="L1252" s="135">
        <v>1.187645048434232</v>
      </c>
      <c r="M1252" s="135">
        <v>3.7446448377131318</v>
      </c>
      <c r="N1252" s="135">
        <v>16.94689800773326</v>
      </c>
    </row>
    <row r="1253" spans="1:14" s="78" customFormat="1" x14ac:dyDescent="0.25">
      <c r="A1253" s="76">
        <v>1250</v>
      </c>
      <c r="B1253" s="76">
        <v>97.418946838378901</v>
      </c>
      <c r="C1253" s="76">
        <v>97.418946838378901</v>
      </c>
      <c r="D1253" s="131"/>
      <c r="E1253" s="92"/>
      <c r="F1253" s="76">
        <v>1886.0282759797769</v>
      </c>
      <c r="G1253" s="76">
        <v>89.050449688632341</v>
      </c>
      <c r="H1253" s="77">
        <v>38.370810356052871</v>
      </c>
      <c r="I1253" s="76">
        <v>-2.446813180067398</v>
      </c>
      <c r="J1253" s="77">
        <v>-4.2731183398739434</v>
      </c>
      <c r="K1253" s="135">
        <v>6</v>
      </c>
      <c r="L1253" s="135">
        <v>1.1943851730902639</v>
      </c>
      <c r="M1253" s="135">
        <v>3.765896450753603</v>
      </c>
      <c r="N1253" s="135">
        <v>17.08952104442109</v>
      </c>
    </row>
    <row r="1254" spans="1:14" s="78" customFormat="1" x14ac:dyDescent="0.25">
      <c r="A1254" s="76">
        <v>1251</v>
      </c>
      <c r="B1254" s="76">
        <v>97.336968231201169</v>
      </c>
      <c r="C1254" s="76">
        <v>97.336968231201169</v>
      </c>
      <c r="D1254" s="131"/>
      <c r="E1254" s="92"/>
      <c r="F1254" s="76">
        <v>1884.4411722778741</v>
      </c>
      <c r="G1254" s="76">
        <v>88.934644129345187</v>
      </c>
      <c r="H1254" s="77">
        <v>38.344009088426247</v>
      </c>
      <c r="I1254" s="76">
        <v>-2.446813180067398</v>
      </c>
      <c r="J1254" s="77">
        <v>-4.2731183398739434</v>
      </c>
      <c r="K1254" s="135">
        <v>6</v>
      </c>
      <c r="L1254" s="135">
        <v>1.193550918187221</v>
      </c>
      <c r="M1254" s="135">
        <v>3.7632660450443089</v>
      </c>
      <c r="N1254" s="135">
        <v>17.07920835961032</v>
      </c>
    </row>
    <row r="1255" spans="1:14" s="78" customFormat="1" x14ac:dyDescent="0.25">
      <c r="A1255" s="76">
        <v>1252</v>
      </c>
      <c r="B1255" s="76">
        <v>97.259769439697266</v>
      </c>
      <c r="C1255" s="76">
        <v>97.259769439697266</v>
      </c>
      <c r="D1255" s="131"/>
      <c r="E1255" s="92"/>
      <c r="F1255" s="76">
        <v>1882.9466056830479</v>
      </c>
      <c r="G1255" s="76">
        <v>88.974472898738895</v>
      </c>
      <c r="H1255" s="77">
        <v>38.741825772696906</v>
      </c>
      <c r="I1255" s="76">
        <v>-3.1457185449815279</v>
      </c>
      <c r="J1255" s="77">
        <v>-3.5742129749598108</v>
      </c>
      <c r="K1255" s="135">
        <v>6</v>
      </c>
      <c r="L1255" s="135">
        <v>1.205933933945601</v>
      </c>
      <c r="M1255" s="135">
        <v>3.802309693730479</v>
      </c>
      <c r="N1255" s="135">
        <v>17.334112039417171</v>
      </c>
    </row>
    <row r="1256" spans="1:14" s="78" customFormat="1" x14ac:dyDescent="0.25">
      <c r="A1256" s="76">
        <v>1253</v>
      </c>
      <c r="B1256" s="76">
        <v>97.224990081787112</v>
      </c>
      <c r="C1256" s="76">
        <v>97.224990081787112</v>
      </c>
      <c r="D1256" s="131"/>
      <c r="E1256" s="92"/>
      <c r="F1256" s="76">
        <v>1882.273278218855</v>
      </c>
      <c r="G1256" s="76">
        <v>89.014301668132603</v>
      </c>
      <c r="H1256" s="77">
        <v>40.689537339598708</v>
      </c>
      <c r="I1256" s="76">
        <v>-13.998655810615681</v>
      </c>
      <c r="J1256" s="77">
        <v>7.2787242906743357</v>
      </c>
      <c r="K1256" s="135">
        <v>6</v>
      </c>
      <c r="L1256" s="135">
        <v>1.2665612127384489</v>
      </c>
      <c r="M1256" s="135">
        <v>3.9934675037643301</v>
      </c>
      <c r="N1256" s="135">
        <v>18.552394870214009</v>
      </c>
    </row>
    <row r="1257" spans="1:14" s="78" customFormat="1" x14ac:dyDescent="0.25">
      <c r="A1257" s="76">
        <v>1254</v>
      </c>
      <c r="B1257" s="76">
        <v>97.262741088867188</v>
      </c>
      <c r="C1257" s="76">
        <v>97.262741088867188</v>
      </c>
      <c r="D1257" s="131"/>
      <c r="E1257" s="92"/>
      <c r="F1257" s="76">
        <v>1883.004136733656</v>
      </c>
      <c r="G1257" s="76">
        <v>89.04625647840507</v>
      </c>
      <c r="H1257" s="77">
        <v>41.765156095150289</v>
      </c>
      <c r="I1257" s="76">
        <v>-3.1457185449815279</v>
      </c>
      <c r="J1257" s="77">
        <v>-3.5742129749598108</v>
      </c>
      <c r="K1257" s="135">
        <v>6</v>
      </c>
      <c r="L1257" s="135">
        <v>1.3000424731446669</v>
      </c>
      <c r="M1257" s="135">
        <v>4.0990339178251354</v>
      </c>
      <c r="N1257" s="135">
        <v>19.21895533322925</v>
      </c>
    </row>
    <row r="1258" spans="1:14" s="78" customFormat="1" x14ac:dyDescent="0.25">
      <c r="A1258" s="76">
        <v>1255</v>
      </c>
      <c r="B1258" s="76">
        <v>97.310084533691409</v>
      </c>
      <c r="C1258" s="76">
        <v>97.310084533691409</v>
      </c>
      <c r="D1258" s="131"/>
      <c r="E1258" s="92"/>
      <c r="F1258" s="76">
        <v>1883.9207045935909</v>
      </c>
      <c r="G1258" s="76">
        <v>88.927234239300233</v>
      </c>
      <c r="H1258" s="77">
        <v>40.497109528561452</v>
      </c>
      <c r="I1258" s="76">
        <v>-3.1457185449815279</v>
      </c>
      <c r="J1258" s="77">
        <v>-3.5742129749598108</v>
      </c>
      <c r="K1258" s="135">
        <v>6</v>
      </c>
      <c r="L1258" s="135">
        <v>1.260571427215015</v>
      </c>
      <c r="M1258" s="135">
        <v>3.9745817100089411</v>
      </c>
      <c r="N1258" s="135">
        <v>18.425975726511211</v>
      </c>
    </row>
    <row r="1259" spans="1:14" s="78" customFormat="1" x14ac:dyDescent="0.25">
      <c r="A1259" s="76">
        <v>1256</v>
      </c>
      <c r="B1259" s="76">
        <v>97.2926025390625</v>
      </c>
      <c r="C1259" s="76">
        <v>97.2926025390625</v>
      </c>
      <c r="D1259" s="131"/>
      <c r="E1259" s="92"/>
      <c r="F1259" s="76">
        <v>1883.582253632452</v>
      </c>
      <c r="G1259" s="76">
        <v>88.9591890495727</v>
      </c>
      <c r="H1259" s="77">
        <v>40.67209176450276</v>
      </c>
      <c r="I1259" s="76">
        <v>-13.998655810615681</v>
      </c>
      <c r="J1259" s="77">
        <v>7.2787242906743357</v>
      </c>
      <c r="K1259" s="135">
        <v>6</v>
      </c>
      <c r="L1259" s="135">
        <v>1.266018176611839</v>
      </c>
      <c r="M1259" s="135">
        <v>3.9917553108571302</v>
      </c>
      <c r="N1259" s="135">
        <v>18.53635737435566</v>
      </c>
    </row>
    <row r="1260" spans="1:14" s="78" customFormat="1" x14ac:dyDescent="0.25">
      <c r="A1260" s="76">
        <v>1257</v>
      </c>
      <c r="B1260" s="76">
        <v>97.30789413452149</v>
      </c>
      <c r="C1260" s="76">
        <v>97.30789413452149</v>
      </c>
      <c r="D1260" s="131"/>
      <c r="E1260" s="92"/>
      <c r="F1260" s="76">
        <v>1883.8782985226551</v>
      </c>
      <c r="G1260" s="76">
        <v>88.991143859845167</v>
      </c>
      <c r="H1260" s="77">
        <v>40.007407255716728</v>
      </c>
      <c r="I1260" s="76">
        <v>-3.1457185449815279</v>
      </c>
      <c r="J1260" s="77">
        <v>-3.5742129749598108</v>
      </c>
      <c r="K1260" s="135">
        <v>6</v>
      </c>
      <c r="L1260" s="135">
        <v>1.2453282481294821</v>
      </c>
      <c r="M1260" s="135">
        <v>3.9265199663522581</v>
      </c>
      <c r="N1260" s="135">
        <v>18.12078827014949</v>
      </c>
    </row>
    <row r="1261" spans="1:14" s="78" customFormat="1" x14ac:dyDescent="0.25">
      <c r="A1261" s="76">
        <v>1258</v>
      </c>
      <c r="B1261" s="76">
        <v>97.153466796874994</v>
      </c>
      <c r="C1261" s="76">
        <v>97.153466796874994</v>
      </c>
      <c r="D1261" s="131"/>
      <c r="E1261" s="92"/>
      <c r="F1261" s="76">
        <v>1880.888589283971</v>
      </c>
      <c r="G1261" s="76">
        <v>89.080332528371059</v>
      </c>
      <c r="H1261" s="77">
        <v>31.493376375908294</v>
      </c>
      <c r="I1261" s="76">
        <v>-3.1457185449815279</v>
      </c>
      <c r="J1261" s="77">
        <v>-3.5742129749598108</v>
      </c>
      <c r="K1261" s="135">
        <v>6</v>
      </c>
      <c r="L1261" s="135">
        <v>0.98030824590084198</v>
      </c>
      <c r="M1261" s="135">
        <v>3.0909118993253548</v>
      </c>
      <c r="N1261" s="135">
        <v>12.78050217546966</v>
      </c>
    </row>
    <row r="1262" spans="1:14" s="78" customFormat="1" x14ac:dyDescent="0.25">
      <c r="A1262" s="76">
        <v>1259</v>
      </c>
      <c r="B1262" s="76">
        <v>96.586511230468744</v>
      </c>
      <c r="C1262" s="76">
        <v>96.586511230468744</v>
      </c>
      <c r="D1262" s="131"/>
      <c r="E1262" s="92"/>
      <c r="F1262" s="76">
        <v>1869.912344270356</v>
      </c>
      <c r="G1262" s="76">
        <v>89.016681516975353</v>
      </c>
      <c r="H1262" s="77">
        <v>24.417186943008222</v>
      </c>
      <c r="I1262" s="76">
        <v>-33.826593831186791</v>
      </c>
      <c r="J1262" s="77">
        <v>27.106662311245451</v>
      </c>
      <c r="K1262" s="135">
        <v>6</v>
      </c>
      <c r="L1262" s="135">
        <v>0.76004456988753055</v>
      </c>
      <c r="M1262" s="135">
        <v>2.3964205288553839</v>
      </c>
      <c r="N1262" s="135">
        <v>8.3190349528862413</v>
      </c>
    </row>
    <row r="1263" spans="1:14" s="78" customFormat="1" x14ac:dyDescent="0.25">
      <c r="A1263" s="76">
        <v>1260</v>
      </c>
      <c r="B1263" s="76">
        <v>95.876768493652349</v>
      </c>
      <c r="C1263" s="76">
        <v>95.876768493652349</v>
      </c>
      <c r="D1263" s="131"/>
      <c r="E1263" s="92"/>
      <c r="F1263" s="76">
        <v>1856.17174335288</v>
      </c>
      <c r="G1263" s="76">
        <v>89.050110881234318</v>
      </c>
      <c r="H1263" s="77">
        <v>23.199101703446313</v>
      </c>
      <c r="I1263" s="76">
        <v>-13.375873638467329</v>
      </c>
      <c r="J1263" s="77">
        <v>6.6559421185259877</v>
      </c>
      <c r="K1263" s="135">
        <v>6</v>
      </c>
      <c r="L1263" s="135">
        <v>0.72212869226616194</v>
      </c>
      <c r="M1263" s="135">
        <v>2.276871766715209</v>
      </c>
      <c r="N1263" s="135">
        <v>7.6006438307069697</v>
      </c>
    </row>
    <row r="1264" spans="1:14" s="78" customFormat="1" x14ac:dyDescent="0.25">
      <c r="A1264" s="76">
        <v>1261</v>
      </c>
      <c r="B1264" s="76">
        <v>95.253067016601563</v>
      </c>
      <c r="C1264" s="76">
        <v>95.253067016601563</v>
      </c>
      <c r="D1264" s="131"/>
      <c r="E1264" s="92"/>
      <c r="F1264" s="76">
        <v>1844.096898985699</v>
      </c>
      <c r="G1264" s="76">
        <v>89.035679490458477</v>
      </c>
      <c r="H1264" s="77">
        <v>26.41896251461101</v>
      </c>
      <c r="I1264" s="76">
        <v>-2.446813180067398</v>
      </c>
      <c r="J1264" s="77">
        <v>-4.2731183398739434</v>
      </c>
      <c r="K1264" s="135">
        <v>6</v>
      </c>
      <c r="L1264" s="135">
        <v>0.82235472284992439</v>
      </c>
      <c r="M1264" s="135">
        <v>2.5928844411458121</v>
      </c>
      <c r="N1264" s="135">
        <v>9.7162911422335174</v>
      </c>
    </row>
    <row r="1265" spans="1:14" s="78" customFormat="1" x14ac:dyDescent="0.25">
      <c r="A1265" s="76">
        <v>1262</v>
      </c>
      <c r="B1265" s="76">
        <v>94.929319763183599</v>
      </c>
      <c r="C1265" s="76">
        <v>94.929319763183599</v>
      </c>
      <c r="D1265" s="131"/>
      <c r="E1265" s="92"/>
      <c r="F1265" s="76">
        <v>1837.8291605833319</v>
      </c>
      <c r="G1265" s="76">
        <v>89.174022863349961</v>
      </c>
      <c r="H1265" s="77">
        <v>37.096502492988236</v>
      </c>
      <c r="I1265" s="76">
        <v>-2.446813180067398</v>
      </c>
      <c r="J1265" s="77">
        <v>-4.2731183398739434</v>
      </c>
      <c r="K1265" s="135">
        <v>6</v>
      </c>
      <c r="L1265" s="135">
        <v>1.154719229017841</v>
      </c>
      <c r="M1265" s="135">
        <v>3.6408297290932539</v>
      </c>
      <c r="N1265" s="135">
        <v>16.48512864199564</v>
      </c>
    </row>
    <row r="1266" spans="1:14" s="78" customFormat="1" x14ac:dyDescent="0.25">
      <c r="A1266" s="76">
        <v>1263</v>
      </c>
      <c r="B1266" s="76">
        <v>95.065022277832028</v>
      </c>
      <c r="C1266" s="76">
        <v>95.065022277832028</v>
      </c>
      <c r="D1266" s="131"/>
      <c r="E1266" s="92"/>
      <c r="F1266" s="76">
        <v>1840.456357735987</v>
      </c>
      <c r="G1266" s="76">
        <v>89.12723835633409</v>
      </c>
      <c r="H1266" s="77">
        <v>42.578125459925417</v>
      </c>
      <c r="I1266" s="76">
        <v>-2.9418561333093201</v>
      </c>
      <c r="J1266" s="77">
        <v>-3.77807538663202</v>
      </c>
      <c r="K1266" s="135">
        <v>6</v>
      </c>
      <c r="L1266" s="135">
        <v>1.3253481298783629</v>
      </c>
      <c r="M1266" s="135">
        <v>4.1788226535064794</v>
      </c>
      <c r="N1266" s="135">
        <v>19.883716721800781</v>
      </c>
    </row>
    <row r="1267" spans="1:14" s="78" customFormat="1" x14ac:dyDescent="0.25">
      <c r="A1267" s="76">
        <v>1264</v>
      </c>
      <c r="B1267" s="76">
        <v>95.182585144042974</v>
      </c>
      <c r="C1267" s="76">
        <v>95.182585144042974</v>
      </c>
      <c r="D1267" s="131"/>
      <c r="E1267" s="92"/>
      <c r="F1267" s="76">
        <v>1842.732371766881</v>
      </c>
      <c r="G1267" s="76">
        <v>89.086891441907269</v>
      </c>
      <c r="H1267" s="77">
        <v>41.388926297964822</v>
      </c>
      <c r="I1267" s="76">
        <v>-2.446813180067398</v>
      </c>
      <c r="J1267" s="77">
        <v>-4.2731183398739434</v>
      </c>
      <c r="K1267" s="135">
        <v>6</v>
      </c>
      <c r="L1267" s="135">
        <v>1.2883314019615639</v>
      </c>
      <c r="M1267" s="135">
        <v>4.0621089103848114</v>
      </c>
      <c r="N1267" s="135">
        <v>19.138743218852309</v>
      </c>
    </row>
    <row r="1268" spans="1:14" s="78" customFormat="1" x14ac:dyDescent="0.25">
      <c r="A1268" s="76">
        <v>1265</v>
      </c>
      <c r="B1268" s="76">
        <v>95.292182159423831</v>
      </c>
      <c r="C1268" s="76">
        <v>95.292182159423831</v>
      </c>
      <c r="D1268" s="131"/>
      <c r="E1268" s="92"/>
      <c r="F1268" s="76">
        <v>1844.854167132974</v>
      </c>
      <c r="G1268" s="76">
        <v>89.046544527480449</v>
      </c>
      <c r="H1268" s="77">
        <v>39.330376362271252</v>
      </c>
      <c r="I1268" s="76">
        <v>-2.446813180067398</v>
      </c>
      <c r="J1268" s="77">
        <v>-4.2731183398739434</v>
      </c>
      <c r="K1268" s="135">
        <v>6</v>
      </c>
      <c r="L1268" s="135">
        <v>1.2242540082749731</v>
      </c>
      <c r="M1268" s="135">
        <v>3.8600728880909898</v>
      </c>
      <c r="N1268" s="135">
        <v>17.851473489589878</v>
      </c>
    </row>
    <row r="1269" spans="1:14" s="78" customFormat="1" x14ac:dyDescent="0.25">
      <c r="A1269" s="76">
        <v>1266</v>
      </c>
      <c r="B1269" s="76">
        <v>95.216478729248053</v>
      </c>
      <c r="C1269" s="76">
        <v>95.216478729248053</v>
      </c>
      <c r="D1269" s="131"/>
      <c r="E1269" s="92"/>
      <c r="F1269" s="76">
        <v>1843.388550694551</v>
      </c>
      <c r="G1269" s="76">
        <v>89.001540333750086</v>
      </c>
      <c r="H1269" s="77">
        <v>35.438132709111962</v>
      </c>
      <c r="I1269" s="76">
        <v>-2.446813180067398</v>
      </c>
      <c r="J1269" s="77">
        <v>-4.2731183398739434</v>
      </c>
      <c r="K1269" s="135">
        <v>6</v>
      </c>
      <c r="L1269" s="135">
        <v>1.10309841978856</v>
      </c>
      <c r="M1269" s="135">
        <v>3.478069317593329</v>
      </c>
      <c r="N1269" s="135">
        <v>15.424709111823439</v>
      </c>
    </row>
    <row r="1270" spans="1:14" s="78" customFormat="1" x14ac:dyDescent="0.25">
      <c r="A1270" s="76">
        <v>1267</v>
      </c>
      <c r="B1270" s="76">
        <v>95.07065124511719</v>
      </c>
      <c r="C1270" s="76">
        <v>95.07065124511719</v>
      </c>
      <c r="D1270" s="131"/>
      <c r="E1270" s="92"/>
      <c r="F1270" s="76">
        <v>1840.565334396164</v>
      </c>
      <c r="G1270" s="76">
        <v>89.144474092934232</v>
      </c>
      <c r="H1270" s="77">
        <v>34.764737014465567</v>
      </c>
      <c r="I1270" s="76">
        <v>-2.446813180067398</v>
      </c>
      <c r="J1270" s="77">
        <v>-4.2731183398739434</v>
      </c>
      <c r="K1270" s="135">
        <v>6</v>
      </c>
      <c r="L1270" s="135">
        <v>1.0821373343737559</v>
      </c>
      <c r="M1270" s="135">
        <v>3.411979015280453</v>
      </c>
      <c r="N1270" s="135">
        <v>15.013502158711271</v>
      </c>
    </row>
    <row r="1271" spans="1:14" s="78" customFormat="1" x14ac:dyDescent="0.25">
      <c r="A1271" s="76">
        <v>1268</v>
      </c>
      <c r="B1271" s="76">
        <v>94.91147079467774</v>
      </c>
      <c r="C1271" s="76">
        <v>94.91147079467774</v>
      </c>
      <c r="D1271" s="131"/>
      <c r="E1271" s="92"/>
      <c r="F1271" s="76">
        <v>1837.4836050174829</v>
      </c>
      <c r="G1271" s="76">
        <v>89.060974898082421</v>
      </c>
      <c r="H1271" s="77">
        <v>34.861404135927806</v>
      </c>
      <c r="I1271" s="76">
        <v>-3.1457185449815279</v>
      </c>
      <c r="J1271" s="77">
        <v>-3.5742129749598108</v>
      </c>
      <c r="K1271" s="135">
        <v>6</v>
      </c>
      <c r="L1271" s="135">
        <v>1.085146334588462</v>
      </c>
      <c r="M1271" s="135">
        <v>3.4214663929574201</v>
      </c>
      <c r="N1271" s="135">
        <v>15.0866268207202</v>
      </c>
    </row>
    <row r="1272" spans="1:14" s="78" customFormat="1" x14ac:dyDescent="0.25">
      <c r="A1272" s="76">
        <v>1269</v>
      </c>
      <c r="B1272" s="76">
        <v>94.77774276733399</v>
      </c>
      <c r="C1272" s="76">
        <v>94.77774276733399</v>
      </c>
      <c r="D1272" s="131"/>
      <c r="E1272" s="92"/>
      <c r="F1272" s="76">
        <v>1834.894633887671</v>
      </c>
      <c r="G1272" s="76">
        <v>88.912833813553831</v>
      </c>
      <c r="H1272" s="77">
        <v>35.385595010142268</v>
      </c>
      <c r="I1272" s="76">
        <v>-3.1457185449815279</v>
      </c>
      <c r="J1272" s="77">
        <v>-3.5742129749598108</v>
      </c>
      <c r="K1272" s="135">
        <v>6</v>
      </c>
      <c r="L1272" s="135">
        <v>1.101463055612109</v>
      </c>
      <c r="M1272" s="135">
        <v>3.4729130143449778</v>
      </c>
      <c r="N1272" s="135">
        <v>15.42581140071561</v>
      </c>
    </row>
    <row r="1273" spans="1:14" s="78" customFormat="1" x14ac:dyDescent="0.25">
      <c r="A1273" s="76">
        <v>1270</v>
      </c>
      <c r="B1273" s="76">
        <v>94.63967590332031</v>
      </c>
      <c r="C1273" s="76">
        <v>94.63967590332031</v>
      </c>
      <c r="D1273" s="131"/>
      <c r="E1273" s="92"/>
      <c r="F1273" s="76">
        <v>1832.221662992823</v>
      </c>
      <c r="G1273" s="76">
        <v>89.092075813560612</v>
      </c>
      <c r="H1273" s="77">
        <v>34.156067767756838</v>
      </c>
      <c r="I1273" s="76">
        <v>-6.0674998974036889</v>
      </c>
      <c r="J1273" s="77">
        <v>-0.65243162253765075</v>
      </c>
      <c r="K1273" s="135">
        <v>6</v>
      </c>
      <c r="L1273" s="135">
        <v>1.0631910177117141</v>
      </c>
      <c r="M1273" s="135">
        <v>3.352241278845034</v>
      </c>
      <c r="N1273" s="135">
        <v>14.664954864908999</v>
      </c>
    </row>
    <row r="1274" spans="1:14" s="78" customFormat="1" x14ac:dyDescent="0.25">
      <c r="A1274" s="76">
        <v>1271</v>
      </c>
      <c r="B1274" s="76">
        <v>94.452597045898443</v>
      </c>
      <c r="C1274" s="76">
        <v>94.452597045898443</v>
      </c>
      <c r="D1274" s="131"/>
      <c r="E1274" s="92"/>
      <c r="F1274" s="76">
        <v>1828.599821180871</v>
      </c>
      <c r="G1274" s="76">
        <v>89.078801951073359</v>
      </c>
      <c r="H1274" s="77">
        <v>34.544712733214986</v>
      </c>
      <c r="I1274" s="76">
        <v>-6.0674998974036889</v>
      </c>
      <c r="J1274" s="77">
        <v>-0.65243162253765075</v>
      </c>
      <c r="K1274" s="135">
        <v>6</v>
      </c>
      <c r="L1274" s="135">
        <v>1.0752885413248989</v>
      </c>
      <c r="M1274" s="135">
        <v>3.390384770797406</v>
      </c>
      <c r="N1274" s="135">
        <v>14.923554801082391</v>
      </c>
    </row>
    <row r="1275" spans="1:14" s="78" customFormat="1" x14ac:dyDescent="0.25">
      <c r="A1275" s="76">
        <v>1272</v>
      </c>
      <c r="B1275" s="76">
        <v>94.341269683837893</v>
      </c>
      <c r="C1275" s="76">
        <v>94.341269683837893</v>
      </c>
      <c r="D1275" s="131"/>
      <c r="E1275" s="92"/>
      <c r="F1275" s="76">
        <v>1826.444526348082</v>
      </c>
      <c r="G1275" s="76">
        <v>89.034097575831382</v>
      </c>
      <c r="H1275" s="77">
        <v>35.422165234747297</v>
      </c>
      <c r="I1275" s="76">
        <v>-6.0674998974036889</v>
      </c>
      <c r="J1275" s="77">
        <v>-0.65243162253765075</v>
      </c>
      <c r="K1275" s="135">
        <v>6</v>
      </c>
      <c r="L1275" s="135">
        <v>1.102601393156704</v>
      </c>
      <c r="M1275" s="135">
        <v>3.4765021926230859</v>
      </c>
      <c r="N1275" s="135">
        <v>15.482296652891311</v>
      </c>
    </row>
    <row r="1276" spans="1:14" s="78" customFormat="1" x14ac:dyDescent="0.25">
      <c r="A1276" s="76">
        <v>1273</v>
      </c>
      <c r="B1276" s="76">
        <v>94.186969757080078</v>
      </c>
      <c r="C1276" s="76">
        <v>94.186969757080078</v>
      </c>
      <c r="D1276" s="131"/>
      <c r="E1276" s="92"/>
      <c r="F1276" s="76">
        <v>1823.457283780888</v>
      </c>
      <c r="G1276" s="76">
        <v>89.161969656203397</v>
      </c>
      <c r="H1276" s="77">
        <v>33.216756040066592</v>
      </c>
      <c r="I1276" s="76">
        <v>-6.0674998974036889</v>
      </c>
      <c r="J1276" s="77">
        <v>-0.65243162253765075</v>
      </c>
      <c r="K1276" s="135">
        <v>6</v>
      </c>
      <c r="L1276" s="135">
        <v>1.0339526464067399</v>
      </c>
      <c r="M1276" s="135">
        <v>3.2600526941204522</v>
      </c>
      <c r="N1276" s="135">
        <v>14.109982950455869</v>
      </c>
    </row>
    <row r="1277" spans="1:14" s="78" customFormat="1" x14ac:dyDescent="0.25">
      <c r="A1277" s="76">
        <v>1274</v>
      </c>
      <c r="B1277" s="76">
        <v>93.951019287109375</v>
      </c>
      <c r="C1277" s="76">
        <v>93.951019287109375</v>
      </c>
      <c r="D1277" s="131"/>
      <c r="E1277" s="92"/>
      <c r="F1277" s="76">
        <v>1818.8892888216139</v>
      </c>
      <c r="G1277" s="76">
        <v>89.191524980079421</v>
      </c>
      <c r="H1277" s="77">
        <v>31.777667643989421</v>
      </c>
      <c r="I1277" s="76">
        <v>-6.0674998974036889</v>
      </c>
      <c r="J1277" s="77">
        <v>-0.65243162253765075</v>
      </c>
      <c r="K1277" s="135">
        <v>6</v>
      </c>
      <c r="L1277" s="135">
        <v>0.98915750585350715</v>
      </c>
      <c r="M1277" s="135">
        <v>3.1188136159561082</v>
      </c>
      <c r="N1277" s="135">
        <v>13.22244932013696</v>
      </c>
    </row>
    <row r="1278" spans="1:14" s="78" customFormat="1" x14ac:dyDescent="0.25">
      <c r="A1278" s="76">
        <v>1275</v>
      </c>
      <c r="B1278" s="76">
        <v>93.628335571289057</v>
      </c>
      <c r="C1278" s="76">
        <v>93.628335571289057</v>
      </c>
      <c r="D1278" s="131"/>
      <c r="E1278" s="92"/>
      <c r="F1278" s="76">
        <v>1812.6421404794639</v>
      </c>
      <c r="G1278" s="76">
        <v>89.212229618548676</v>
      </c>
      <c r="H1278" s="77">
        <v>27.079762803892322</v>
      </c>
      <c r="I1278" s="76">
        <v>-6.0674998974036889</v>
      </c>
      <c r="J1278" s="77">
        <v>-0.65243162253765075</v>
      </c>
      <c r="K1278" s="135">
        <v>6</v>
      </c>
      <c r="L1278" s="135">
        <v>0.84292374551500993</v>
      </c>
      <c r="M1278" s="135">
        <v>2.657738569608826</v>
      </c>
      <c r="N1278" s="135">
        <v>10.27446004086751</v>
      </c>
    </row>
    <row r="1279" spans="1:14" s="78" customFormat="1" x14ac:dyDescent="0.25">
      <c r="A1279" s="76">
        <v>1276</v>
      </c>
      <c r="B1279" s="76">
        <v>93.057714843750006</v>
      </c>
      <c r="C1279" s="76">
        <v>93.057714843750006</v>
      </c>
      <c r="D1279" s="131"/>
      <c r="E1279" s="92"/>
      <c r="F1279" s="76">
        <v>1801.594938041686</v>
      </c>
      <c r="G1279" s="76">
        <v>89.214165886354209</v>
      </c>
      <c r="H1279" s="77">
        <v>22.957544240476555</v>
      </c>
      <c r="I1279" s="76">
        <v>-6.7259167776191946</v>
      </c>
      <c r="J1279" s="77">
        <v>5.9852576778558486E-3</v>
      </c>
      <c r="K1279" s="135">
        <v>6</v>
      </c>
      <c r="L1279" s="135">
        <v>0.71460962635269287</v>
      </c>
      <c r="M1279" s="135">
        <v>2.25316415189004</v>
      </c>
      <c r="N1279" s="135">
        <v>7.6926596247284671</v>
      </c>
    </row>
    <row r="1280" spans="1:14" s="78" customFormat="1" x14ac:dyDescent="0.25">
      <c r="A1280" s="76">
        <v>1277</v>
      </c>
      <c r="B1280" s="76">
        <v>92.452339172363281</v>
      </c>
      <c r="C1280" s="76">
        <v>92.452339172363281</v>
      </c>
      <c r="D1280" s="131"/>
      <c r="E1280" s="92"/>
      <c r="F1280" s="76">
        <v>1789.8748807953291</v>
      </c>
      <c r="G1280" s="76">
        <v>89.199734495578369</v>
      </c>
      <c r="H1280" s="77">
        <v>22.925192207451399</v>
      </c>
      <c r="I1280" s="76">
        <v>-6.7259167776191946</v>
      </c>
      <c r="J1280" s="77">
        <v>5.9852576778558486E-3</v>
      </c>
      <c r="K1280" s="135">
        <v>6</v>
      </c>
      <c r="L1280" s="135">
        <v>0.71360259032176165</v>
      </c>
      <c r="M1280" s="135">
        <v>2.2499889672845139</v>
      </c>
      <c r="N1280" s="135">
        <v>7.7237377069642719</v>
      </c>
    </row>
    <row r="1281" spans="1:14" s="78" customFormat="1" x14ac:dyDescent="0.25">
      <c r="A1281" s="76">
        <v>1278</v>
      </c>
      <c r="B1281" s="76">
        <v>91.790325164794922</v>
      </c>
      <c r="C1281" s="76">
        <v>91.790325164794922</v>
      </c>
      <c r="D1281" s="131"/>
      <c r="E1281" s="92"/>
      <c r="F1281" s="76">
        <v>1777.058306834208</v>
      </c>
      <c r="G1281" s="76">
        <v>89.185303104802529</v>
      </c>
      <c r="H1281" s="77">
        <v>18.75249792555929</v>
      </c>
      <c r="I1281" s="76">
        <v>-5.8392002776434806</v>
      </c>
      <c r="J1281" s="77">
        <v>-0.88073124229785815</v>
      </c>
      <c r="K1281" s="135">
        <v>6</v>
      </c>
      <c r="L1281" s="135">
        <v>0.58371729116116466</v>
      </c>
      <c r="M1281" s="135">
        <v>1.8404606190311521</v>
      </c>
      <c r="N1281" s="135">
        <v>5.1018767491501116</v>
      </c>
    </row>
    <row r="1282" spans="1:14" s="78" customFormat="1" x14ac:dyDescent="0.25">
      <c r="A1282" s="76">
        <v>1279</v>
      </c>
      <c r="B1282" s="76">
        <v>90.985723876953131</v>
      </c>
      <c r="C1282" s="76">
        <v>90.985723876953131</v>
      </c>
      <c r="D1282" s="131"/>
      <c r="E1282" s="92"/>
      <c r="F1282" s="76">
        <v>1761.4812468370701</v>
      </c>
      <c r="G1282" s="76">
        <v>89.136102397849385</v>
      </c>
      <c r="H1282" s="77">
        <v>19.815765310394152</v>
      </c>
      <c r="I1282" s="76">
        <v>-10.086874920546171</v>
      </c>
      <c r="J1282" s="77">
        <v>3.366943400604828</v>
      </c>
      <c r="K1282" s="135">
        <v>6</v>
      </c>
      <c r="L1282" s="135">
        <v>0.61681408499202228</v>
      </c>
      <c r="M1282" s="135">
        <v>1.9448148099798459</v>
      </c>
      <c r="N1282" s="135">
        <v>5.8559022931771558</v>
      </c>
    </row>
    <row r="1283" spans="1:14" s="78" customFormat="1" x14ac:dyDescent="0.25">
      <c r="A1283" s="76">
        <v>1280</v>
      </c>
      <c r="B1283" s="76">
        <v>90.4285888671875</v>
      </c>
      <c r="C1283" s="76">
        <v>90.4285888671875</v>
      </c>
      <c r="D1283" s="131"/>
      <c r="E1283" s="92"/>
      <c r="F1283" s="76">
        <v>1750.6951275444901</v>
      </c>
      <c r="G1283" s="76">
        <v>89.030615037905321</v>
      </c>
      <c r="H1283" s="77">
        <v>24.386167270157216</v>
      </c>
      <c r="I1283" s="76">
        <v>-6.0674998974036889</v>
      </c>
      <c r="J1283" s="77">
        <v>-0.65243162253765075</v>
      </c>
      <c r="K1283" s="135">
        <v>6</v>
      </c>
      <c r="L1283" s="135">
        <v>0.75907900682061691</v>
      </c>
      <c r="M1283" s="135">
        <v>2.3933761085054051</v>
      </c>
      <c r="N1283" s="135">
        <v>8.8243557925997393</v>
      </c>
    </row>
    <row r="1284" spans="1:14" s="78" customFormat="1" x14ac:dyDescent="0.25">
      <c r="A1284" s="76">
        <v>1281</v>
      </c>
      <c r="B1284" s="76">
        <v>89.966515350341794</v>
      </c>
      <c r="C1284" s="76">
        <v>89.966515350341794</v>
      </c>
      <c r="D1284" s="131"/>
      <c r="E1284" s="92"/>
      <c r="F1284" s="76">
        <v>1741.7493962813689</v>
      </c>
      <c r="G1284" s="76">
        <v>89.078743824587988</v>
      </c>
      <c r="H1284" s="77">
        <v>25.056951531935972</v>
      </c>
      <c r="I1284" s="76">
        <v>-6.0674998974036889</v>
      </c>
      <c r="J1284" s="77">
        <v>-0.65243162253765075</v>
      </c>
      <c r="K1284" s="135">
        <v>6</v>
      </c>
      <c r="L1284" s="135">
        <v>0.77995880501034842</v>
      </c>
      <c r="M1284" s="135">
        <v>2.4592101121976291</v>
      </c>
      <c r="N1284" s="135">
        <v>9.2879771705646093</v>
      </c>
    </row>
    <row r="1285" spans="1:14" s="78" customFormat="1" x14ac:dyDescent="0.25">
      <c r="A1285" s="76">
        <v>1282</v>
      </c>
      <c r="B1285" s="76">
        <v>89.466278076171875</v>
      </c>
      <c r="C1285" s="76">
        <v>89.466278076171875</v>
      </c>
      <c r="D1285" s="131"/>
      <c r="E1285" s="92"/>
      <c r="F1285" s="76">
        <v>1732.064815669461</v>
      </c>
      <c r="G1285" s="76">
        <v>88.990465506184705</v>
      </c>
      <c r="H1285" s="77">
        <v>19.557927208165971</v>
      </c>
      <c r="I1285" s="76">
        <v>-3.1801747659121191</v>
      </c>
      <c r="J1285" s="77">
        <v>-3.539756754029221</v>
      </c>
      <c r="K1285" s="135">
        <v>6</v>
      </c>
      <c r="L1285" s="135">
        <v>0.60878824442463664</v>
      </c>
      <c r="M1285" s="135">
        <v>1.9195093346708789</v>
      </c>
      <c r="N1285" s="135">
        <v>5.819968500579761</v>
      </c>
    </row>
    <row r="1286" spans="1:14" s="78" customFormat="1" x14ac:dyDescent="0.25">
      <c r="A1286" s="76">
        <v>1283</v>
      </c>
      <c r="B1286" s="76">
        <v>88.629501342773438</v>
      </c>
      <c r="C1286" s="76">
        <v>88.629501342773438</v>
      </c>
      <c r="D1286" s="131"/>
      <c r="E1286" s="92"/>
      <c r="F1286" s="76">
        <v>1715.8648398835419</v>
      </c>
      <c r="G1286" s="76">
        <v>89.026643450421531</v>
      </c>
      <c r="H1286" s="77">
        <v>14.371536879801591</v>
      </c>
      <c r="I1286" s="76">
        <v>-6.9334334361041154</v>
      </c>
      <c r="J1286" s="77">
        <v>0.21350191616277581</v>
      </c>
      <c r="K1286" s="135">
        <v>6</v>
      </c>
      <c r="L1286" s="135">
        <v>0.4473491803919431</v>
      </c>
      <c r="M1286" s="135">
        <v>1.4104919657757971</v>
      </c>
      <c r="N1286" s="135">
        <v>2.5506069739944901</v>
      </c>
    </row>
    <row r="1287" spans="1:14" s="78" customFormat="1" x14ac:dyDescent="0.25">
      <c r="A1287" s="76">
        <v>1284</v>
      </c>
      <c r="B1287" s="76">
        <v>87.823046112060553</v>
      </c>
      <c r="C1287" s="76">
        <v>87.823046112060553</v>
      </c>
      <c r="D1287" s="131"/>
      <c r="E1287" s="92"/>
      <c r="F1287" s="76">
        <v>1700.2518876006591</v>
      </c>
      <c r="G1287" s="76">
        <v>89.058237933446676</v>
      </c>
      <c r="H1287" s="77">
        <v>18.616020059052651</v>
      </c>
      <c r="I1287" s="76">
        <v>-3.1801747659121191</v>
      </c>
      <c r="J1287" s="77">
        <v>-3.539756754029221</v>
      </c>
      <c r="K1287" s="135">
        <v>6</v>
      </c>
      <c r="L1287" s="135">
        <v>0.57946908428990151</v>
      </c>
      <c r="M1287" s="135">
        <v>1.82706602276606</v>
      </c>
      <c r="N1287" s="135">
        <v>5.3539967824838488</v>
      </c>
    </row>
    <row r="1288" spans="1:14" s="78" customFormat="1" x14ac:dyDescent="0.25">
      <c r="A1288" s="76">
        <v>1285</v>
      </c>
      <c r="B1288" s="76">
        <v>87.263967132568354</v>
      </c>
      <c r="C1288" s="76">
        <v>87.263967132568354</v>
      </c>
      <c r="D1288" s="131"/>
      <c r="E1288" s="92"/>
      <c r="F1288" s="76">
        <v>1689.4281331047539</v>
      </c>
      <c r="G1288" s="76">
        <v>88.996715754146649</v>
      </c>
      <c r="H1288" s="77">
        <v>21.610714334081564</v>
      </c>
      <c r="I1288" s="76">
        <v>-5.1333104376229706</v>
      </c>
      <c r="J1288" s="77">
        <v>-1.5866210823183691</v>
      </c>
      <c r="K1288" s="135">
        <v>6</v>
      </c>
      <c r="L1288" s="135">
        <v>0.67268625658422077</v>
      </c>
      <c r="M1288" s="135">
        <v>2.1209797670100481</v>
      </c>
      <c r="N1288" s="135">
        <v>7.3130935296451991</v>
      </c>
    </row>
    <row r="1289" spans="1:14" s="78" customFormat="1" x14ac:dyDescent="0.25">
      <c r="A1289" s="76">
        <v>1286</v>
      </c>
      <c r="B1289" s="76">
        <v>86.669361114501953</v>
      </c>
      <c r="C1289" s="76">
        <v>86.669361114501953</v>
      </c>
      <c r="D1289" s="131"/>
      <c r="E1289" s="92"/>
      <c r="F1289" s="76">
        <v>1677.9165760664559</v>
      </c>
      <c r="G1289" s="76">
        <v>89.063227037796011</v>
      </c>
      <c r="H1289" s="77">
        <v>17.3776858026811</v>
      </c>
      <c r="I1289" s="76">
        <v>-17.789580962093719</v>
      </c>
      <c r="J1289" s="77">
        <v>11.069649442152381</v>
      </c>
      <c r="K1289" s="135">
        <v>6</v>
      </c>
      <c r="L1289" s="135">
        <v>0.54092290657263509</v>
      </c>
      <c r="M1289" s="135">
        <v>1.705529924423518</v>
      </c>
      <c r="N1289" s="135">
        <v>4.6560005931944142</v>
      </c>
    </row>
    <row r="1290" spans="1:14" s="78" customFormat="1" x14ac:dyDescent="0.25">
      <c r="A1290" s="76">
        <v>1287</v>
      </c>
      <c r="B1290" s="76">
        <v>85.889380645751956</v>
      </c>
      <c r="C1290" s="76">
        <v>85.889380645751956</v>
      </c>
      <c r="D1290" s="131"/>
      <c r="E1290" s="92"/>
      <c r="F1290" s="76">
        <v>1662.8161744863089</v>
      </c>
      <c r="G1290" s="76">
        <v>89.010302466153234</v>
      </c>
      <c r="H1290" s="77">
        <v>16.801228887666767</v>
      </c>
      <c r="I1290" s="76">
        <v>-8.9448422120422766</v>
      </c>
      <c r="J1290" s="77">
        <v>2.2249106921009369</v>
      </c>
      <c r="K1290" s="135">
        <v>6</v>
      </c>
      <c r="L1290" s="135">
        <v>0.52297927739645678</v>
      </c>
      <c r="M1290" s="135">
        <v>1.6489536616310281</v>
      </c>
      <c r="N1290" s="135">
        <v>4.3510111003667946</v>
      </c>
    </row>
    <row r="1291" spans="1:14" s="78" customFormat="1" x14ac:dyDescent="0.25">
      <c r="A1291" s="76">
        <v>1288</v>
      </c>
      <c r="B1291" s="76">
        <v>85.256984710693359</v>
      </c>
      <c r="C1291" s="76">
        <v>85.256984710693359</v>
      </c>
      <c r="D1291" s="131"/>
      <c r="E1291" s="92"/>
      <c r="F1291" s="76">
        <v>1650.573005638324</v>
      </c>
      <c r="G1291" s="76">
        <v>89.083913974223265</v>
      </c>
      <c r="H1291" s="77">
        <v>17.686587288695886</v>
      </c>
      <c r="I1291" s="76">
        <v>-2.6615489790108162</v>
      </c>
      <c r="J1291" s="77">
        <v>-4.0583825409305234</v>
      </c>
      <c r="K1291" s="135">
        <v>6</v>
      </c>
      <c r="L1291" s="135">
        <v>0.55053821965614969</v>
      </c>
      <c r="M1291" s="135">
        <v>1.73584700657584</v>
      </c>
      <c r="N1291" s="135">
        <v>4.9704036245352938</v>
      </c>
    </row>
    <row r="1292" spans="1:14" s="78" customFormat="1" x14ac:dyDescent="0.25">
      <c r="A1292" s="76">
        <v>1289</v>
      </c>
      <c r="B1292" s="76">
        <v>84.551943206787115</v>
      </c>
      <c r="C1292" s="76">
        <v>84.551943206787115</v>
      </c>
      <c r="D1292" s="131"/>
      <c r="E1292" s="92"/>
      <c r="F1292" s="76">
        <v>1636.9234204676641</v>
      </c>
      <c r="G1292" s="76">
        <v>89.030989402580488</v>
      </c>
      <c r="H1292" s="77">
        <v>16.361019695266549</v>
      </c>
      <c r="I1292" s="76">
        <v>-8.9448422120422766</v>
      </c>
      <c r="J1292" s="77">
        <v>2.2249106921009369</v>
      </c>
      <c r="K1292" s="135">
        <v>6</v>
      </c>
      <c r="L1292" s="135">
        <v>0.50927669130088016</v>
      </c>
      <c r="M1292" s="135">
        <v>1.605749407671675</v>
      </c>
      <c r="N1292" s="135">
        <v>4.1791169405184307</v>
      </c>
    </row>
    <row r="1293" spans="1:14" s="78" customFormat="1" x14ac:dyDescent="0.25">
      <c r="A1293" s="76">
        <v>1290</v>
      </c>
      <c r="B1293" s="76">
        <v>83.945153808593744</v>
      </c>
      <c r="C1293" s="76">
        <v>83.945153808593744</v>
      </c>
      <c r="D1293" s="131"/>
      <c r="E1293" s="92"/>
      <c r="F1293" s="76">
        <v>1625.175993507115</v>
      </c>
      <c r="G1293" s="76">
        <v>89.104600910650518</v>
      </c>
      <c r="H1293" s="77">
        <v>20.715181848043866</v>
      </c>
      <c r="I1293" s="76">
        <v>-5.1333104376229706</v>
      </c>
      <c r="J1293" s="77">
        <v>-1.5866210823183691</v>
      </c>
      <c r="K1293" s="135">
        <v>6</v>
      </c>
      <c r="L1293" s="135">
        <v>0.644810621083722</v>
      </c>
      <c r="M1293" s="135">
        <v>2.0330878882769761</v>
      </c>
      <c r="N1293" s="135">
        <v>7.0044723739956316</v>
      </c>
    </row>
    <row r="1294" spans="1:14" s="78" customFormat="1" x14ac:dyDescent="0.25">
      <c r="A1294" s="76">
        <v>1291</v>
      </c>
      <c r="B1294" s="76">
        <v>83.49538879394531</v>
      </c>
      <c r="C1294" s="76">
        <v>83.49538879394531</v>
      </c>
      <c r="D1294" s="131"/>
      <c r="E1294" s="92"/>
      <c r="F1294" s="76">
        <v>1616.4685545262701</v>
      </c>
      <c r="G1294" s="76">
        <v>89.033029656415096</v>
      </c>
      <c r="H1294" s="77">
        <v>17.986540759232721</v>
      </c>
      <c r="I1294" s="76">
        <v>-3.1801747659121191</v>
      </c>
      <c r="J1294" s="77">
        <v>-3.539756754029221</v>
      </c>
      <c r="K1294" s="135">
        <v>6</v>
      </c>
      <c r="L1294" s="135">
        <v>0.55987500390703659</v>
      </c>
      <c r="M1294" s="135">
        <v>1.7652858873188859</v>
      </c>
      <c r="N1294" s="135">
        <v>5.3037687556085524</v>
      </c>
    </row>
    <row r="1295" spans="1:14" s="78" customFormat="1" x14ac:dyDescent="0.25">
      <c r="A1295" s="76">
        <v>1292</v>
      </c>
      <c r="B1295" s="76">
        <v>82.724767303466791</v>
      </c>
      <c r="C1295" s="76">
        <v>82.724767303466791</v>
      </c>
      <c r="D1295" s="131"/>
      <c r="E1295" s="92"/>
      <c r="F1295" s="76">
        <v>1601.5493425219411</v>
      </c>
      <c r="G1295" s="76">
        <v>89.085864734670608</v>
      </c>
      <c r="H1295" s="77">
        <v>12.752724447739247</v>
      </c>
      <c r="I1295" s="76">
        <v>-7.8468751950473701</v>
      </c>
      <c r="J1295" s="77">
        <v>1.12694367510603</v>
      </c>
      <c r="K1295" s="135">
        <v>6</v>
      </c>
      <c r="L1295" s="135">
        <v>0.39695969033613943</v>
      </c>
      <c r="M1295" s="135">
        <v>1.2516139036298479</v>
      </c>
      <c r="N1295" s="135">
        <v>2.012052102311042</v>
      </c>
    </row>
    <row r="1296" spans="1:14" s="78" customFormat="1" x14ac:dyDescent="0.25">
      <c r="A1296" s="76">
        <v>1293</v>
      </c>
      <c r="B1296" s="76">
        <v>81.971881866455078</v>
      </c>
      <c r="C1296" s="76">
        <v>81.971881866455078</v>
      </c>
      <c r="D1296" s="131"/>
      <c r="E1296" s="92"/>
      <c r="F1296" s="76">
        <v>1586.9735000512439</v>
      </c>
      <c r="G1296" s="76">
        <v>89.007580272001618</v>
      </c>
      <c r="H1296" s="77">
        <v>16.377902464898799</v>
      </c>
      <c r="I1296" s="76">
        <v>-2.038142057408229</v>
      </c>
      <c r="J1296" s="77">
        <v>-4.6817894625331107</v>
      </c>
      <c r="K1296" s="135">
        <v>6</v>
      </c>
      <c r="L1296" s="135">
        <v>0.50980220873307269</v>
      </c>
      <c r="M1296" s="135">
        <v>1.607406364135378</v>
      </c>
      <c r="N1296" s="135">
        <v>4.3982332237701991</v>
      </c>
    </row>
    <row r="1297" spans="1:14" s="78" customFormat="1" x14ac:dyDescent="0.25">
      <c r="A1297" s="76">
        <v>1294</v>
      </c>
      <c r="B1297" s="76">
        <v>81.473725891113276</v>
      </c>
      <c r="C1297" s="76">
        <v>81.473725891113276</v>
      </c>
      <c r="D1297" s="131"/>
      <c r="E1297" s="92"/>
      <c r="F1297" s="76">
        <v>1577.3292133304931</v>
      </c>
      <c r="G1297" s="76">
        <v>89.066823087935362</v>
      </c>
      <c r="H1297" s="77">
        <v>20.694972557296374</v>
      </c>
      <c r="I1297" s="76">
        <v>-5.1333104376229706</v>
      </c>
      <c r="J1297" s="77">
        <v>-1.5866210823183691</v>
      </c>
      <c r="K1297" s="135">
        <v>6</v>
      </c>
      <c r="L1297" s="135">
        <v>0.64418155755851914</v>
      </c>
      <c r="M1297" s="135">
        <v>2.0311044509820109</v>
      </c>
      <c r="N1297" s="135">
        <v>7.1786599030178344</v>
      </c>
    </row>
    <row r="1298" spans="1:14" s="78" customFormat="1" x14ac:dyDescent="0.25">
      <c r="A1298" s="76">
        <v>1295</v>
      </c>
      <c r="B1298" s="76">
        <v>81.041539001464841</v>
      </c>
      <c r="C1298" s="76">
        <v>81.041539001464841</v>
      </c>
      <c r="D1298" s="131"/>
      <c r="E1298" s="92"/>
      <c r="F1298" s="76">
        <v>1568.9620863922701</v>
      </c>
      <c r="G1298" s="76">
        <v>88.99242959973563</v>
      </c>
      <c r="H1298" s="77">
        <v>17.466954320806973</v>
      </c>
      <c r="I1298" s="76">
        <v>-3.966562351163077</v>
      </c>
      <c r="J1298" s="77">
        <v>-2.7533691687782622</v>
      </c>
      <c r="K1298" s="135">
        <v>6</v>
      </c>
      <c r="L1298" s="135">
        <v>0.54370160719125427</v>
      </c>
      <c r="M1298" s="135">
        <v>1.7142911674740251</v>
      </c>
      <c r="N1298" s="135">
        <v>5.1650652278727041</v>
      </c>
    </row>
    <row r="1299" spans="1:14" s="78" customFormat="1" x14ac:dyDescent="0.25">
      <c r="A1299" s="76">
        <v>1296</v>
      </c>
      <c r="B1299" s="76">
        <v>80.388787078857419</v>
      </c>
      <c r="C1299" s="76">
        <v>80.388787078857419</v>
      </c>
      <c r="D1299" s="131"/>
      <c r="E1299" s="92"/>
      <c r="F1299" s="76">
        <v>1556.3248261549959</v>
      </c>
      <c r="G1299" s="76">
        <v>89.051672415669373</v>
      </c>
      <c r="H1299" s="77">
        <v>15.317873330311111</v>
      </c>
      <c r="I1299" s="76">
        <v>-2.038142057408229</v>
      </c>
      <c r="J1299" s="77">
        <v>-4.6817894625331107</v>
      </c>
      <c r="K1299" s="135">
        <v>6</v>
      </c>
      <c r="L1299" s="135">
        <v>0.47680621334890122</v>
      </c>
      <c r="M1299" s="135">
        <v>1.5033699906890849</v>
      </c>
      <c r="N1299" s="135">
        <v>3.8468896293104482</v>
      </c>
    </row>
    <row r="1300" spans="1:14" s="78" customFormat="1" x14ac:dyDescent="0.25">
      <c r="A1300" s="76">
        <v>1297</v>
      </c>
      <c r="B1300" s="76">
        <v>79.827874755859369</v>
      </c>
      <c r="C1300" s="76">
        <v>79.827874755859369</v>
      </c>
      <c r="D1300" s="131"/>
      <c r="E1300" s="92"/>
      <c r="F1300" s="76">
        <v>1545.4655781765209</v>
      </c>
      <c r="G1300" s="76">
        <v>88.984379151890309</v>
      </c>
      <c r="H1300" s="77">
        <v>17.525602121773037</v>
      </c>
      <c r="I1300" s="76">
        <v>-3.966562351163077</v>
      </c>
      <c r="J1300" s="77">
        <v>-2.7533691687782622</v>
      </c>
      <c r="K1300" s="135">
        <v>6</v>
      </c>
      <c r="L1300" s="135">
        <v>0.54552716321309014</v>
      </c>
      <c r="M1300" s="135">
        <v>1.720047145610873</v>
      </c>
      <c r="N1300" s="135">
        <v>5.2953389074728321</v>
      </c>
    </row>
    <row r="1301" spans="1:14" s="78" customFormat="1" x14ac:dyDescent="0.25">
      <c r="A1301" s="76">
        <v>1298</v>
      </c>
      <c r="B1301" s="76">
        <v>79.318558502197263</v>
      </c>
      <c r="C1301" s="76">
        <v>79.318558502197263</v>
      </c>
      <c r="D1301" s="131"/>
      <c r="E1301" s="92"/>
      <c r="F1301" s="76">
        <v>1535.6052287578759</v>
      </c>
      <c r="G1301" s="76">
        <v>89.002142601436617</v>
      </c>
      <c r="H1301" s="77">
        <v>17.708643846285533</v>
      </c>
      <c r="I1301" s="76">
        <v>-3.966562351163077</v>
      </c>
      <c r="J1301" s="77">
        <v>-2.7533691687782622</v>
      </c>
      <c r="K1301" s="135">
        <v>6</v>
      </c>
      <c r="L1301" s="135">
        <v>0.55122478387280371</v>
      </c>
      <c r="M1301" s="135">
        <v>1.7380117435509499</v>
      </c>
      <c r="N1301" s="135">
        <v>5.4499216721379264</v>
      </c>
    </row>
    <row r="1302" spans="1:14" s="78" customFormat="1" x14ac:dyDescent="0.25">
      <c r="A1302" s="76">
        <v>1299</v>
      </c>
      <c r="B1302" s="76">
        <v>78.864602661132807</v>
      </c>
      <c r="C1302" s="76">
        <v>78.864602661132807</v>
      </c>
      <c r="D1302" s="131"/>
      <c r="E1302" s="92"/>
      <c r="F1302" s="76">
        <v>1526.81665548666</v>
      </c>
      <c r="G1302" s="76">
        <v>89.019906050982925</v>
      </c>
      <c r="H1302" s="77">
        <v>19.558377546428645</v>
      </c>
      <c r="I1302" s="76">
        <v>-5.0515980900797057</v>
      </c>
      <c r="J1302" s="77">
        <v>-1.6683334298616339</v>
      </c>
      <c r="K1302" s="135">
        <v>6</v>
      </c>
      <c r="L1302" s="135">
        <v>0.60880226230277945</v>
      </c>
      <c r="M1302" s="135">
        <v>1.9195535330406639</v>
      </c>
      <c r="N1302" s="135">
        <v>6.6527929982930347</v>
      </c>
    </row>
    <row r="1303" spans="1:14" s="78" customFormat="1" x14ac:dyDescent="0.25">
      <c r="A1303" s="76">
        <v>1300</v>
      </c>
      <c r="B1303" s="76">
        <v>78.557150268554693</v>
      </c>
      <c r="C1303" s="76">
        <v>78.557150268554693</v>
      </c>
      <c r="D1303" s="131"/>
      <c r="E1303" s="92"/>
      <c r="F1303" s="76">
        <v>1520.864385166165</v>
      </c>
      <c r="G1303" s="76">
        <v>89.037669500529233</v>
      </c>
      <c r="H1303" s="77">
        <v>22.508089162647167</v>
      </c>
      <c r="I1303" s="76">
        <v>-6.0674998974036889</v>
      </c>
      <c r="J1303" s="77">
        <v>-0.65243162253765075</v>
      </c>
      <c r="K1303" s="135">
        <v>6</v>
      </c>
      <c r="L1303" s="135">
        <v>0.70061923949486438</v>
      </c>
      <c r="M1303" s="135">
        <v>2.2090524621273069</v>
      </c>
      <c r="N1303" s="135">
        <v>8.5277604768821238</v>
      </c>
    </row>
    <row r="1304" spans="1:14" s="78" customFormat="1" x14ac:dyDescent="0.25">
      <c r="A1304" s="76">
        <v>1301</v>
      </c>
      <c r="B1304" s="76">
        <v>78.373277282714838</v>
      </c>
      <c r="C1304" s="76">
        <v>78.373277282714838</v>
      </c>
      <c r="D1304" s="131"/>
      <c r="E1304" s="92"/>
      <c r="F1304" s="76">
        <v>1517.304608944625</v>
      </c>
      <c r="G1304" s="76">
        <v>88.955735003510711</v>
      </c>
      <c r="H1304" s="77">
        <v>23.704921786521226</v>
      </c>
      <c r="I1304" s="76">
        <v>-6.0674998974036889</v>
      </c>
      <c r="J1304" s="77">
        <v>-0.65243162253765075</v>
      </c>
      <c r="K1304" s="135">
        <v>6</v>
      </c>
      <c r="L1304" s="135">
        <v>0.73787357755448257</v>
      </c>
      <c r="M1304" s="135">
        <v>2.3265153900292841</v>
      </c>
      <c r="N1304" s="135">
        <v>9.2882718405530262</v>
      </c>
    </row>
    <row r="1305" spans="1:14" s="78" customFormat="1" x14ac:dyDescent="0.25">
      <c r="A1305" s="76">
        <v>1302</v>
      </c>
      <c r="B1305" s="76">
        <v>78.190738677978516</v>
      </c>
      <c r="C1305" s="76">
        <v>78.190738677978516</v>
      </c>
      <c r="D1305" s="131"/>
      <c r="E1305" s="92"/>
      <c r="F1305" s="76">
        <v>1513.770666306528</v>
      </c>
      <c r="G1305" s="76">
        <v>88.973077864120583</v>
      </c>
      <c r="H1305" s="77">
        <v>22.579460381501541</v>
      </c>
      <c r="I1305" s="76">
        <v>-6.0674998974036889</v>
      </c>
      <c r="J1305" s="77">
        <v>-0.65243162253765075</v>
      </c>
      <c r="K1305" s="135">
        <v>6</v>
      </c>
      <c r="L1305" s="135">
        <v>0.70284084296880811</v>
      </c>
      <c r="M1305" s="135">
        <v>2.2160571778806522</v>
      </c>
      <c r="N1305" s="135">
        <v>8.5975220696236168</v>
      </c>
    </row>
    <row r="1306" spans="1:14" s="78" customFormat="1" x14ac:dyDescent="0.25">
      <c r="A1306" s="76">
        <v>1303</v>
      </c>
      <c r="B1306" s="76">
        <v>77.936509704589838</v>
      </c>
      <c r="C1306" s="76">
        <v>77.936509704589838</v>
      </c>
      <c r="D1306" s="131"/>
      <c r="E1306" s="92"/>
      <c r="F1306" s="76">
        <v>1508.848799996684</v>
      </c>
      <c r="G1306" s="76">
        <v>89.022575148240875</v>
      </c>
      <c r="H1306" s="77">
        <v>21.207479352089432</v>
      </c>
      <c r="I1306" s="76">
        <v>-7.5123043628701573</v>
      </c>
      <c r="J1306" s="77">
        <v>0.79237284292881771</v>
      </c>
      <c r="K1306" s="135">
        <v>6</v>
      </c>
      <c r="L1306" s="135">
        <v>0.66013458307788442</v>
      </c>
      <c r="M1306" s="135">
        <v>2.081404340444569</v>
      </c>
      <c r="N1306" s="135">
        <v>7.7558457963972254</v>
      </c>
    </row>
    <row r="1307" spans="1:14" s="78" customFormat="1" x14ac:dyDescent="0.25">
      <c r="A1307" s="76">
        <v>1304</v>
      </c>
      <c r="B1307" s="76">
        <v>77.646582794189456</v>
      </c>
      <c r="C1307" s="76">
        <v>77.646582794189456</v>
      </c>
      <c r="D1307" s="131"/>
      <c r="E1307" s="92"/>
      <c r="F1307" s="76">
        <v>1503.235822555142</v>
      </c>
      <c r="G1307" s="76">
        <v>89.031302737812965</v>
      </c>
      <c r="H1307" s="77">
        <v>20.997801070474967</v>
      </c>
      <c r="I1307" s="76">
        <v>-7.5123043628701573</v>
      </c>
      <c r="J1307" s="77">
        <v>0.79237284292881771</v>
      </c>
      <c r="K1307" s="135">
        <v>6</v>
      </c>
      <c r="L1307" s="135">
        <v>0.65360783453242777</v>
      </c>
      <c r="M1307" s="135">
        <v>2.0608255022807449</v>
      </c>
      <c r="N1307" s="135">
        <v>7.6445474786285761</v>
      </c>
    </row>
    <row r="1308" spans="1:14" s="78" customFormat="1" x14ac:dyDescent="0.25">
      <c r="A1308" s="76">
        <v>1305</v>
      </c>
      <c r="B1308" s="76">
        <v>77.33047714233399</v>
      </c>
      <c r="C1308" s="76">
        <v>77.33047714233399</v>
      </c>
      <c r="D1308" s="131"/>
      <c r="E1308" s="92"/>
      <c r="F1308" s="76">
        <v>1497.116025360192</v>
      </c>
      <c r="G1308" s="76">
        <v>89.071640454889561</v>
      </c>
      <c r="H1308" s="77">
        <v>18.669017063305553</v>
      </c>
      <c r="I1308" s="76">
        <v>-3.966562351163077</v>
      </c>
      <c r="J1308" s="77">
        <v>-2.7533691687782622</v>
      </c>
      <c r="K1308" s="135">
        <v>6</v>
      </c>
      <c r="L1308" s="135">
        <v>0.58111874546490672</v>
      </c>
      <c r="M1308" s="135">
        <v>1.8322674044508509</v>
      </c>
      <c r="N1308" s="135">
        <v>6.203207634928054</v>
      </c>
    </row>
    <row r="1309" spans="1:14" s="78" customFormat="1" x14ac:dyDescent="0.25">
      <c r="A1309" s="76">
        <v>1306</v>
      </c>
      <c r="B1309" s="76">
        <v>76.866802978515622</v>
      </c>
      <c r="C1309" s="76">
        <v>76.866802978515622</v>
      </c>
      <c r="D1309" s="131"/>
      <c r="E1309" s="92"/>
      <c r="F1309" s="76">
        <v>1488.139305613329</v>
      </c>
      <c r="G1309" s="76">
        <v>89.006566422345799</v>
      </c>
      <c r="H1309" s="77">
        <v>16.76217971683813</v>
      </c>
      <c r="I1309" s="76">
        <v>-3.4479365642617759</v>
      </c>
      <c r="J1309" s="77">
        <v>-3.2719949556795642</v>
      </c>
      <c r="K1309" s="135">
        <v>6</v>
      </c>
      <c r="L1309" s="135">
        <v>0.52176377659711459</v>
      </c>
      <c r="M1309" s="135">
        <v>1.6451211876107019</v>
      </c>
      <c r="N1309" s="135">
        <v>5.033508599639676</v>
      </c>
    </row>
    <row r="1310" spans="1:14" s="78" customFormat="1" x14ac:dyDescent="0.25">
      <c r="A1310" s="76">
        <v>1307</v>
      </c>
      <c r="B1310" s="76">
        <v>76.454736328124994</v>
      </c>
      <c r="C1310" s="76">
        <v>76.454736328124994</v>
      </c>
      <c r="D1310" s="131"/>
      <c r="E1310" s="92"/>
      <c r="F1310" s="76">
        <v>1480.1617059836151</v>
      </c>
      <c r="G1310" s="76">
        <v>89.030349857202211</v>
      </c>
      <c r="H1310" s="77">
        <v>19.848590526901123</v>
      </c>
      <c r="I1310" s="76">
        <v>-5.1333104376229706</v>
      </c>
      <c r="J1310" s="77">
        <v>-1.5866210823183691</v>
      </c>
      <c r="K1310" s="135">
        <v>6</v>
      </c>
      <c r="L1310" s="135">
        <v>0.61783585001432961</v>
      </c>
      <c r="M1310" s="135">
        <v>1.9480364350951811</v>
      </c>
      <c r="N1310" s="135">
        <v>7.006807392323382</v>
      </c>
    </row>
    <row r="1311" spans="1:14" s="78" customFormat="1" x14ac:dyDescent="0.25">
      <c r="A1311" s="76">
        <v>1308</v>
      </c>
      <c r="B1311" s="76">
        <v>76.245840454101568</v>
      </c>
      <c r="C1311" s="76">
        <v>76.245840454101568</v>
      </c>
      <c r="D1311" s="131"/>
      <c r="E1311" s="92"/>
      <c r="F1311" s="76">
        <v>1476.1174872979279</v>
      </c>
      <c r="G1311" s="76">
        <v>89.047033067637955</v>
      </c>
      <c r="H1311" s="77">
        <v>22.858179119147557</v>
      </c>
      <c r="I1311" s="76">
        <v>-6.0674998974036889</v>
      </c>
      <c r="J1311" s="77">
        <v>-0.65243162253765075</v>
      </c>
      <c r="K1311" s="135">
        <v>6</v>
      </c>
      <c r="L1311" s="135">
        <v>0.71151664430367167</v>
      </c>
      <c r="M1311" s="135">
        <v>2.2434119794894771</v>
      </c>
      <c r="N1311" s="135">
        <v>8.9016222824125677</v>
      </c>
    </row>
    <row r="1312" spans="1:14" s="78" customFormat="1" x14ac:dyDescent="0.25">
      <c r="A1312" s="76">
        <v>1309</v>
      </c>
      <c r="B1312" s="76">
        <v>76.131247711181643</v>
      </c>
      <c r="C1312" s="76">
        <v>76.131247711181643</v>
      </c>
      <c r="D1312" s="131"/>
      <c r="E1312" s="92"/>
      <c r="F1312" s="76">
        <v>1473.8989747766659</v>
      </c>
      <c r="G1312" s="76">
        <v>88.982833193882882</v>
      </c>
      <c r="H1312" s="77">
        <v>24.024985394408301</v>
      </c>
      <c r="I1312" s="76">
        <v>-6.0674998974036889</v>
      </c>
      <c r="J1312" s="77">
        <v>-0.65243162253765075</v>
      </c>
      <c r="K1312" s="135">
        <v>6</v>
      </c>
      <c r="L1312" s="135">
        <v>0.74783633893895241</v>
      </c>
      <c r="M1312" s="135">
        <v>2.3579279766745169</v>
      </c>
      <c r="N1312" s="135">
        <v>9.6343349961677536</v>
      </c>
    </row>
    <row r="1313" spans="1:14" s="78" customFormat="1" x14ac:dyDescent="0.25">
      <c r="A1313" s="76">
        <v>1310</v>
      </c>
      <c r="B1313" s="76">
        <v>76.076952362060553</v>
      </c>
      <c r="C1313" s="76">
        <v>76.076952362060553</v>
      </c>
      <c r="D1313" s="131"/>
      <c r="E1313" s="92"/>
      <c r="F1313" s="76">
        <v>1472.8478182304309</v>
      </c>
      <c r="G1313" s="76">
        <v>89.012961014103936</v>
      </c>
      <c r="H1313" s="77">
        <v>24.74868669773582</v>
      </c>
      <c r="I1313" s="76">
        <v>-6.0674998974036889</v>
      </c>
      <c r="J1313" s="77">
        <v>-0.65243162253765075</v>
      </c>
      <c r="K1313" s="135">
        <v>6</v>
      </c>
      <c r="L1313" s="135">
        <v>0.77036330926925556</v>
      </c>
      <c r="M1313" s="135">
        <v>2.4289555141259629</v>
      </c>
      <c r="N1313" s="135">
        <v>10.086539657706499</v>
      </c>
    </row>
    <row r="1314" spans="1:14" s="78" customFormat="1" x14ac:dyDescent="0.25">
      <c r="A1314" s="76">
        <v>1311</v>
      </c>
      <c r="B1314" s="76">
        <v>76.01663436889649</v>
      </c>
      <c r="C1314" s="76">
        <v>76.01663436889649</v>
      </c>
      <c r="D1314" s="131"/>
      <c r="E1314" s="92"/>
      <c r="F1314" s="76">
        <v>1471.6800634522299</v>
      </c>
      <c r="G1314" s="76">
        <v>89.046501537399109</v>
      </c>
      <c r="H1314" s="77">
        <v>23.55020457923964</v>
      </c>
      <c r="I1314" s="76">
        <v>-6.0674998974036889</v>
      </c>
      <c r="J1314" s="77">
        <v>-0.65243162253765075</v>
      </c>
      <c r="K1314" s="135">
        <v>6</v>
      </c>
      <c r="L1314" s="135">
        <v>0.73305762666149066</v>
      </c>
      <c r="M1314" s="135">
        <v>2.31133069686368</v>
      </c>
      <c r="N1314" s="135">
        <v>9.3468812371684091</v>
      </c>
    </row>
    <row r="1315" spans="1:14" s="78" customFormat="1" x14ac:dyDescent="0.25">
      <c r="A1315" s="76">
        <v>1312</v>
      </c>
      <c r="B1315" s="76">
        <v>75.911846923828122</v>
      </c>
      <c r="C1315" s="76">
        <v>75.911846923828122</v>
      </c>
      <c r="D1315" s="131"/>
      <c r="E1315" s="92"/>
      <c r="F1315" s="76">
        <v>1469.651381242244</v>
      </c>
      <c r="G1315" s="76">
        <v>88.977900864846859</v>
      </c>
      <c r="H1315" s="77">
        <v>24.555369022510067</v>
      </c>
      <c r="I1315" s="76">
        <v>-6.9099360300633146</v>
      </c>
      <c r="J1315" s="77">
        <v>0.19000451012197581</v>
      </c>
      <c r="K1315" s="135">
        <v>6</v>
      </c>
      <c r="L1315" s="135">
        <v>0.76434582454992395</v>
      </c>
      <c r="M1315" s="135">
        <v>2.4099823848059101</v>
      </c>
      <c r="N1315" s="135">
        <v>9.9771595939623836</v>
      </c>
    </row>
    <row r="1316" spans="1:14" s="78" customFormat="1" x14ac:dyDescent="0.25">
      <c r="A1316" s="76">
        <v>1313</v>
      </c>
      <c r="B1316" s="76">
        <v>75.896276855468756</v>
      </c>
      <c r="C1316" s="76">
        <v>75.896276855468756</v>
      </c>
      <c r="D1316" s="131"/>
      <c r="E1316" s="92"/>
      <c r="F1316" s="76">
        <v>1469.349945123935</v>
      </c>
      <c r="G1316" s="76">
        <v>89.011441388142032</v>
      </c>
      <c r="H1316" s="77">
        <v>24.103422089258611</v>
      </c>
      <c r="I1316" s="76">
        <v>-6.9099360300633146</v>
      </c>
      <c r="J1316" s="77">
        <v>0.19000451012197581</v>
      </c>
      <c r="K1316" s="135">
        <v>6</v>
      </c>
      <c r="L1316" s="135">
        <v>0.75027787260702195</v>
      </c>
      <c r="M1316" s="135">
        <v>2.3656261323299401</v>
      </c>
      <c r="N1316" s="135">
        <v>9.6979785377256444</v>
      </c>
    </row>
    <row r="1317" spans="1:14" s="78" customFormat="1" x14ac:dyDescent="0.25">
      <c r="A1317" s="76">
        <v>1314</v>
      </c>
      <c r="B1317" s="76">
        <v>75.731241607666021</v>
      </c>
      <c r="C1317" s="76">
        <v>75.731241607666021</v>
      </c>
      <c r="D1317" s="131"/>
      <c r="E1317" s="92"/>
      <c r="F1317" s="76">
        <v>1466.1548670206409</v>
      </c>
      <c r="G1317" s="76">
        <v>89.041569208363086</v>
      </c>
      <c r="H1317" s="77">
        <v>21.346071401376378</v>
      </c>
      <c r="I1317" s="76">
        <v>-6.9099360300633146</v>
      </c>
      <c r="J1317" s="77">
        <v>0.19000451012197581</v>
      </c>
      <c r="K1317" s="135">
        <v>6</v>
      </c>
      <c r="L1317" s="135">
        <v>0.6644485990509772</v>
      </c>
      <c r="M1317" s="135">
        <v>2.0950064328077311</v>
      </c>
      <c r="N1317" s="135">
        <v>7.9932005532554893</v>
      </c>
    </row>
    <row r="1318" spans="1:14" s="78" customFormat="1" x14ac:dyDescent="0.25">
      <c r="A1318" s="76">
        <v>1315</v>
      </c>
      <c r="B1318" s="76">
        <v>75.518693542480463</v>
      </c>
      <c r="C1318" s="76">
        <v>75.518693542480463</v>
      </c>
      <c r="D1318" s="131"/>
      <c r="E1318" s="92"/>
      <c r="F1318" s="76">
        <v>1462.0399420090839</v>
      </c>
      <c r="G1318" s="76">
        <v>88.993991839789402</v>
      </c>
      <c r="H1318" s="77">
        <v>21.226629532493487</v>
      </c>
      <c r="I1318" s="76">
        <v>-6.9099360300633146</v>
      </c>
      <c r="J1318" s="77">
        <v>0.19000451012197581</v>
      </c>
      <c r="K1318" s="135">
        <v>6</v>
      </c>
      <c r="L1318" s="135">
        <v>0.66073067920732154</v>
      </c>
      <c r="M1318" s="135">
        <v>2.083283831540685</v>
      </c>
      <c r="N1318" s="135">
        <v>7.9328874751105882</v>
      </c>
    </row>
    <row r="1319" spans="1:14" s="78" customFormat="1" x14ac:dyDescent="0.25">
      <c r="A1319" s="76">
        <v>1316</v>
      </c>
      <c r="B1319" s="76">
        <v>75.311688232421872</v>
      </c>
      <c r="C1319" s="76">
        <v>75.311688232421872</v>
      </c>
      <c r="D1319" s="131"/>
      <c r="E1319" s="92"/>
      <c r="F1319" s="76">
        <v>1458.0323245925649</v>
      </c>
      <c r="G1319" s="76">
        <v>89.049246376571418</v>
      </c>
      <c r="H1319" s="77">
        <v>21.441578708217584</v>
      </c>
      <c r="I1319" s="76">
        <v>-6.9099360300633146</v>
      </c>
      <c r="J1319" s="77">
        <v>0.19000451012197581</v>
      </c>
      <c r="K1319" s="135">
        <v>6</v>
      </c>
      <c r="L1319" s="135">
        <v>0.66742149720335942</v>
      </c>
      <c r="M1319" s="135">
        <v>2.1043799806821921</v>
      </c>
      <c r="N1319" s="135">
        <v>8.0807502840459282</v>
      </c>
    </row>
    <row r="1320" spans="1:14" s="78" customFormat="1" x14ac:dyDescent="0.25">
      <c r="A1320" s="76">
        <v>1317</v>
      </c>
      <c r="B1320" s="76">
        <v>75.093859863281253</v>
      </c>
      <c r="C1320" s="76">
        <v>75.093859863281253</v>
      </c>
      <c r="D1320" s="131"/>
      <c r="E1320" s="92"/>
      <c r="F1320" s="76">
        <v>1453.81517303383</v>
      </c>
      <c r="G1320" s="76">
        <v>88.993822552401795</v>
      </c>
      <c r="H1320" s="77">
        <v>19.717840337138931</v>
      </c>
      <c r="I1320" s="76">
        <v>-5.9757465702825971</v>
      </c>
      <c r="J1320" s="77">
        <v>-0.74418494965874249</v>
      </c>
      <c r="K1320" s="135">
        <v>6</v>
      </c>
      <c r="L1320" s="135">
        <v>0.61376593106861044</v>
      </c>
      <c r="M1320" s="135">
        <v>1.9352039806593291</v>
      </c>
      <c r="N1320" s="135">
        <v>7.0188156466281333</v>
      </c>
    </row>
    <row r="1321" spans="1:14" s="78" customFormat="1" x14ac:dyDescent="0.25">
      <c r="A1321" s="76">
        <v>1318</v>
      </c>
      <c r="B1321" s="76">
        <v>74.688188171386713</v>
      </c>
      <c r="C1321" s="76">
        <v>74.688188171386713</v>
      </c>
      <c r="D1321" s="131"/>
      <c r="E1321" s="92"/>
      <c r="F1321" s="76">
        <v>1445.9613796342051</v>
      </c>
      <c r="G1321" s="76">
        <v>89.024480200793064</v>
      </c>
      <c r="H1321" s="77">
        <v>14.425987603262049</v>
      </c>
      <c r="I1321" s="76">
        <v>-3.6669657753188178</v>
      </c>
      <c r="J1321" s="77">
        <v>-3.0529657446225218</v>
      </c>
      <c r="K1321" s="135">
        <v>6</v>
      </c>
      <c r="L1321" s="135">
        <v>0.449044092127237</v>
      </c>
      <c r="M1321" s="135">
        <v>1.415836022477178</v>
      </c>
      <c r="N1321" s="135">
        <v>3.7168110137966921</v>
      </c>
    </row>
    <row r="1322" spans="1:14" s="78" customFormat="1" x14ac:dyDescent="0.25">
      <c r="A1322" s="76">
        <v>1319</v>
      </c>
      <c r="B1322" s="76">
        <v>74.025396728515631</v>
      </c>
      <c r="C1322" s="76">
        <v>74.025396728515631</v>
      </c>
      <c r="D1322" s="131"/>
      <c r="E1322" s="92"/>
      <c r="F1322" s="76">
        <v>1433.1297545458519</v>
      </c>
      <c r="G1322" s="76">
        <v>89.063627452960162</v>
      </c>
      <c r="H1322" s="77">
        <v>11.721774476325029</v>
      </c>
      <c r="I1322" s="76">
        <v>-15.6717282137345</v>
      </c>
      <c r="J1322" s="77">
        <v>8.9517966937931632</v>
      </c>
      <c r="K1322" s="135">
        <v>6</v>
      </c>
      <c r="L1322" s="135">
        <v>0.36486885491648219</v>
      </c>
      <c r="M1322" s="135">
        <v>1.150431499551668</v>
      </c>
      <c r="N1322" s="135">
        <v>2.0502335357359751</v>
      </c>
    </row>
    <row r="1323" spans="1:14" s="78" customFormat="1" x14ac:dyDescent="0.25">
      <c r="A1323" s="76">
        <v>1320</v>
      </c>
      <c r="B1323" s="76">
        <v>73.442494201660153</v>
      </c>
      <c r="C1323" s="76">
        <v>73.442494201660153</v>
      </c>
      <c r="D1323" s="131"/>
      <c r="E1323" s="92"/>
      <c r="F1323" s="76">
        <v>1421.844776792876</v>
      </c>
      <c r="G1323" s="76">
        <v>89.026080763905753</v>
      </c>
      <c r="H1323" s="77">
        <v>17.672890736125495</v>
      </c>
      <c r="I1323" s="76">
        <v>-3.966562351163077</v>
      </c>
      <c r="J1323" s="77">
        <v>-2.7533691687782622</v>
      </c>
      <c r="K1323" s="135">
        <v>6</v>
      </c>
      <c r="L1323" s="135">
        <v>0.55011188101068642</v>
      </c>
      <c r="M1323" s="135">
        <v>1.7345027608266941</v>
      </c>
      <c r="N1323" s="135">
        <v>5.8518342769432588</v>
      </c>
    </row>
    <row r="1324" spans="1:14" s="78" customFormat="1" x14ac:dyDescent="0.25">
      <c r="A1324" s="76">
        <v>1321</v>
      </c>
      <c r="B1324" s="76">
        <v>73.369039154052729</v>
      </c>
      <c r="C1324" s="76">
        <v>73.369039154052729</v>
      </c>
      <c r="D1324" s="131"/>
      <c r="E1324" s="92"/>
      <c r="F1324" s="76">
        <v>1420.422688982474</v>
      </c>
      <c r="G1324" s="76">
        <v>89.08866963038075</v>
      </c>
      <c r="H1324" s="77">
        <v>26.119133246054176</v>
      </c>
      <c r="I1324" s="76">
        <v>-6.0674998974036889</v>
      </c>
      <c r="J1324" s="77">
        <v>-0.65243162253765075</v>
      </c>
      <c r="K1324" s="135">
        <v>6</v>
      </c>
      <c r="L1324" s="135">
        <v>0.81302180468896368</v>
      </c>
      <c r="M1324" s="135">
        <v>2.5634577501843019</v>
      </c>
      <c r="N1324" s="135">
        <v>11.094759640772921</v>
      </c>
    </row>
    <row r="1325" spans="1:14" s="78" customFormat="1" x14ac:dyDescent="0.25">
      <c r="A1325" s="76">
        <v>1322</v>
      </c>
      <c r="B1325" s="76">
        <v>73.616206359863284</v>
      </c>
      <c r="C1325" s="76">
        <v>73.616206359863284</v>
      </c>
      <c r="D1325" s="131"/>
      <c r="E1325" s="92"/>
      <c r="F1325" s="76">
        <v>1425.2078396557511</v>
      </c>
      <c r="G1325" s="76">
        <v>89.078985169288117</v>
      </c>
      <c r="H1325" s="77">
        <v>31.525534879717387</v>
      </c>
      <c r="I1325" s="76">
        <v>-6.0674998974036889</v>
      </c>
      <c r="J1325" s="77">
        <v>-0.65243162253765075</v>
      </c>
      <c r="K1325" s="135">
        <v>6</v>
      </c>
      <c r="L1325" s="135">
        <v>0.98130925786232881</v>
      </c>
      <c r="M1325" s="135">
        <v>3.0940680900399231</v>
      </c>
      <c r="N1325" s="135">
        <v>14.3777176959968</v>
      </c>
    </row>
    <row r="1326" spans="1:14" s="78" customFormat="1" x14ac:dyDescent="0.25">
      <c r="A1326" s="76">
        <v>1323</v>
      </c>
      <c r="B1326" s="76">
        <v>74.219455718994141</v>
      </c>
      <c r="C1326" s="76">
        <v>74.219455718994141</v>
      </c>
      <c r="D1326" s="131"/>
      <c r="E1326" s="92"/>
      <c r="F1326" s="76">
        <v>1436.88673155216</v>
      </c>
      <c r="G1326" s="76">
        <v>89.080403561585172</v>
      </c>
      <c r="H1326" s="77">
        <v>40.335416480294526</v>
      </c>
      <c r="I1326" s="76">
        <v>-6.0695206936853534</v>
      </c>
      <c r="J1326" s="77">
        <v>-0.65041082625598623</v>
      </c>
      <c r="K1326" s="135">
        <v>6</v>
      </c>
      <c r="L1326" s="135">
        <v>1.2555383362364889</v>
      </c>
      <c r="M1326" s="135">
        <v>3.9587123741536501</v>
      </c>
      <c r="N1326" s="135">
        <v>19.63326630423165</v>
      </c>
    </row>
    <row r="1327" spans="1:14" s="78" customFormat="1" x14ac:dyDescent="0.25">
      <c r="A1327" s="76">
        <v>1324</v>
      </c>
      <c r="B1327" s="76">
        <v>75.279456329345706</v>
      </c>
      <c r="C1327" s="76">
        <v>75.279456329345706</v>
      </c>
      <c r="D1327" s="131"/>
      <c r="E1327" s="92"/>
      <c r="F1327" s="76">
        <v>1457.4083157876739</v>
      </c>
      <c r="G1327" s="76">
        <v>89.078841363259883</v>
      </c>
      <c r="H1327" s="77">
        <v>48.991885134636739</v>
      </c>
      <c r="I1327" s="76">
        <v>-7.158493692284825</v>
      </c>
      <c r="J1327" s="77">
        <v>0.43856217234348538</v>
      </c>
      <c r="K1327" s="135">
        <v>6</v>
      </c>
      <c r="L1327" s="135">
        <v>1.524992062027714</v>
      </c>
      <c r="M1327" s="135">
        <v>4.8082999715733834</v>
      </c>
      <c r="N1327" s="135">
        <v>24.689271726691771</v>
      </c>
    </row>
    <row r="1328" spans="1:14" s="78" customFormat="1" x14ac:dyDescent="0.25">
      <c r="A1328" s="76">
        <v>1325</v>
      </c>
      <c r="B1328" s="76">
        <v>76.689117431640625</v>
      </c>
      <c r="C1328" s="76">
        <v>76.689117431640625</v>
      </c>
      <c r="D1328" s="131"/>
      <c r="E1328" s="92"/>
      <c r="F1328" s="76">
        <v>1484.6993180491529</v>
      </c>
      <c r="G1328" s="76">
        <v>88.974533208146198</v>
      </c>
      <c r="H1328" s="77">
        <v>54.729706288623817</v>
      </c>
      <c r="I1328" s="76">
        <v>-8.5714538226111028</v>
      </c>
      <c r="J1328" s="77">
        <v>1.8515223026697629</v>
      </c>
      <c r="K1328" s="135">
        <v>6</v>
      </c>
      <c r="L1328" s="135">
        <v>1.7035957570910569</v>
      </c>
      <c r="M1328" s="135">
        <v>5.3714374221081043</v>
      </c>
      <c r="N1328" s="135">
        <v>27.985721632765511</v>
      </c>
    </row>
    <row r="1329" spans="1:14" s="78" customFormat="1" x14ac:dyDescent="0.25">
      <c r="A1329" s="76">
        <v>1326</v>
      </c>
      <c r="B1329" s="76">
        <v>78.387912750244141</v>
      </c>
      <c r="C1329" s="76">
        <v>78.387912750244141</v>
      </c>
      <c r="D1329" s="131"/>
      <c r="E1329" s="92"/>
      <c r="F1329" s="76">
        <v>1517.5879512151821</v>
      </c>
      <c r="G1329" s="76">
        <v>88.975192300308478</v>
      </c>
      <c r="H1329" s="77">
        <v>56.449903618394572</v>
      </c>
      <c r="I1329" s="76">
        <v>-8.5714538226111028</v>
      </c>
      <c r="J1329" s="77">
        <v>1.8515223026697629</v>
      </c>
      <c r="K1329" s="135">
        <v>6</v>
      </c>
      <c r="L1329" s="135">
        <v>1.7571410996679451</v>
      </c>
      <c r="M1329" s="135">
        <v>5.5402658872530308</v>
      </c>
      <c r="N1329" s="135">
        <v>28.950907273287601</v>
      </c>
    </row>
    <row r="1330" spans="1:14" s="78" customFormat="1" x14ac:dyDescent="0.25">
      <c r="A1330" s="76">
        <v>1327</v>
      </c>
      <c r="B1330" s="76">
        <v>79.634368896484375</v>
      </c>
      <c r="C1330" s="76">
        <v>79.634368896484375</v>
      </c>
      <c r="D1330" s="131"/>
      <c r="E1330" s="92"/>
      <c r="F1330" s="76">
        <v>1541.7193097739839</v>
      </c>
      <c r="G1330" s="76">
        <v>88.957829893810057</v>
      </c>
      <c r="H1330" s="77">
        <v>47.533628281589273</v>
      </c>
      <c r="I1330" s="76">
        <v>-6.484616074250102</v>
      </c>
      <c r="J1330" s="77">
        <v>-0.23531544569123761</v>
      </c>
      <c r="K1330" s="135">
        <v>6</v>
      </c>
      <c r="L1330" s="135">
        <v>1.479600256442289</v>
      </c>
      <c r="M1330" s="135">
        <v>4.6651796085625357</v>
      </c>
      <c r="N1330" s="135">
        <v>23.707839443496098</v>
      </c>
    </row>
    <row r="1331" spans="1:14" s="78" customFormat="1" x14ac:dyDescent="0.25">
      <c r="A1331" s="76">
        <v>1328</v>
      </c>
      <c r="B1331" s="76">
        <v>80.49279861450195</v>
      </c>
      <c r="C1331" s="76">
        <v>80.49279861450195</v>
      </c>
      <c r="D1331" s="131"/>
      <c r="E1331" s="92"/>
      <c r="F1331" s="76">
        <v>1558.3384867787261</v>
      </c>
      <c r="G1331" s="76">
        <v>88.979026746010035</v>
      </c>
      <c r="H1331" s="77">
        <v>45.464033207606853</v>
      </c>
      <c r="I1331" s="76">
        <v>-7.6532893406521083</v>
      </c>
      <c r="J1331" s="77">
        <v>0.93335782071076867</v>
      </c>
      <c r="K1331" s="135">
        <v>6</v>
      </c>
      <c r="L1331" s="135">
        <v>1.415179055854449</v>
      </c>
      <c r="M1331" s="135">
        <v>4.4620595631090767</v>
      </c>
      <c r="N1331" s="135">
        <v>22.446605571344222</v>
      </c>
    </row>
    <row r="1332" spans="1:14" s="78" customFormat="1" x14ac:dyDescent="0.25">
      <c r="A1332" s="76">
        <v>1329</v>
      </c>
      <c r="B1332" s="76">
        <v>81.205201721191401</v>
      </c>
      <c r="C1332" s="76">
        <v>81.205201721191401</v>
      </c>
      <c r="D1332" s="131"/>
      <c r="E1332" s="92"/>
      <c r="F1332" s="76">
        <v>1572.1305923877219</v>
      </c>
      <c r="G1332" s="76">
        <v>89.04333185954988</v>
      </c>
      <c r="H1332" s="77">
        <v>36.017834472137459</v>
      </c>
      <c r="I1332" s="76">
        <v>-6.0674998974036889</v>
      </c>
      <c r="J1332" s="77">
        <v>-0.65243162253765075</v>
      </c>
      <c r="K1332" s="135">
        <v>6</v>
      </c>
      <c r="L1332" s="135">
        <v>1.12114305278294</v>
      </c>
      <c r="M1332" s="135">
        <v>3.5349640454246112</v>
      </c>
      <c r="N1332" s="135">
        <v>16.71411001963796</v>
      </c>
    </row>
    <row r="1333" spans="1:14" s="78" customFormat="1" x14ac:dyDescent="0.25">
      <c r="A1333" s="76">
        <v>1330</v>
      </c>
      <c r="B1333" s="76">
        <v>81.19455261230469</v>
      </c>
      <c r="C1333" s="76">
        <v>81.19455261230469</v>
      </c>
      <c r="D1333" s="131"/>
      <c r="E1333" s="92"/>
      <c r="F1333" s="76">
        <v>1571.9244259167619</v>
      </c>
      <c r="G1333" s="76">
        <v>89.010224418949747</v>
      </c>
      <c r="H1333" s="77">
        <v>24.888081946508002</v>
      </c>
      <c r="I1333" s="76">
        <v>-6.0674998974036889</v>
      </c>
      <c r="J1333" s="77">
        <v>-0.65243162253765075</v>
      </c>
      <c r="K1333" s="135">
        <v>6</v>
      </c>
      <c r="L1333" s="135">
        <v>0.77470232678772344</v>
      </c>
      <c r="M1333" s="135">
        <v>2.4426364363616919</v>
      </c>
      <c r="N1333" s="135">
        <v>9.8356130247819475</v>
      </c>
    </row>
    <row r="1334" spans="1:14" s="78" customFormat="1" x14ac:dyDescent="0.25">
      <c r="A1334" s="76">
        <v>1331</v>
      </c>
      <c r="B1334" s="76">
        <v>81.031413269042972</v>
      </c>
      <c r="C1334" s="76">
        <v>81.031413269042972</v>
      </c>
      <c r="D1334" s="131"/>
      <c r="E1334" s="92"/>
      <c r="F1334" s="76">
        <v>1568.7660524760511</v>
      </c>
      <c r="G1334" s="76">
        <v>89.091381689256608</v>
      </c>
      <c r="H1334" s="77">
        <v>25.746306289347626</v>
      </c>
      <c r="I1334" s="76">
        <v>-6.0674998974036889</v>
      </c>
      <c r="J1334" s="77">
        <v>-0.65243162253765075</v>
      </c>
      <c r="K1334" s="135">
        <v>6</v>
      </c>
      <c r="L1334" s="135">
        <v>0.80141665522543604</v>
      </c>
      <c r="M1334" s="135">
        <v>2.5268667139257999</v>
      </c>
      <c r="N1334" s="135">
        <v>10.38327081739836</v>
      </c>
    </row>
    <row r="1335" spans="1:14" s="78" customFormat="1" x14ac:dyDescent="0.25">
      <c r="A1335" s="76">
        <v>1332</v>
      </c>
      <c r="B1335" s="76">
        <v>80.911383056640631</v>
      </c>
      <c r="C1335" s="76">
        <v>80.911383056640631</v>
      </c>
      <c r="D1335" s="131"/>
      <c r="E1335" s="92"/>
      <c r="F1335" s="76">
        <v>1566.442270687091</v>
      </c>
      <c r="G1335" s="76">
        <v>89.02496258426622</v>
      </c>
      <c r="H1335" s="77">
        <v>26.263640539427257</v>
      </c>
      <c r="I1335" s="76">
        <v>-6.0674998974036889</v>
      </c>
      <c r="J1335" s="77">
        <v>-0.65243162253765075</v>
      </c>
      <c r="K1335" s="135">
        <v>6</v>
      </c>
      <c r="L1335" s="135">
        <v>0.8175199470791461</v>
      </c>
      <c r="M1335" s="135">
        <v>2.5776403931405478</v>
      </c>
      <c r="N1335" s="135">
        <v>10.714177695922819</v>
      </c>
    </row>
    <row r="1336" spans="1:14" s="78" customFormat="1" x14ac:dyDescent="0.25">
      <c r="A1336" s="76">
        <v>1333</v>
      </c>
      <c r="B1336" s="76">
        <v>80.821422576904297</v>
      </c>
      <c r="C1336" s="76">
        <v>80.821422576904297</v>
      </c>
      <c r="D1336" s="131"/>
      <c r="E1336" s="92"/>
      <c r="F1336" s="76">
        <v>1564.70063814014</v>
      </c>
      <c r="G1336" s="76">
        <v>89.090549785564619</v>
      </c>
      <c r="H1336" s="77">
        <v>27.291581032639172</v>
      </c>
      <c r="I1336" s="76">
        <v>-6.0674998974036889</v>
      </c>
      <c r="J1336" s="77">
        <v>-0.65243162253765075</v>
      </c>
      <c r="K1336" s="135">
        <v>6</v>
      </c>
      <c r="L1336" s="135">
        <v>0.84951710514067058</v>
      </c>
      <c r="M1336" s="135">
        <v>2.6785274325085342</v>
      </c>
      <c r="N1336" s="135">
        <v>11.36032948452759</v>
      </c>
    </row>
    <row r="1337" spans="1:14" s="78" customFormat="1" x14ac:dyDescent="0.25">
      <c r="A1337" s="76">
        <v>1334</v>
      </c>
      <c r="B1337" s="76">
        <v>80.807442474365232</v>
      </c>
      <c r="C1337" s="76">
        <v>80.807442474365232</v>
      </c>
      <c r="D1337" s="131"/>
      <c r="E1337" s="92"/>
      <c r="F1337" s="76">
        <v>1564.4299837187421</v>
      </c>
      <c r="G1337" s="76">
        <v>89.019729881777067</v>
      </c>
      <c r="H1337" s="77">
        <v>28.740700399414955</v>
      </c>
      <c r="I1337" s="76">
        <v>-6.0674998974036889</v>
      </c>
      <c r="J1337" s="77">
        <v>-0.65243162253765075</v>
      </c>
      <c r="K1337" s="135">
        <v>6</v>
      </c>
      <c r="L1337" s="135">
        <v>0.89462448415232909</v>
      </c>
      <c r="M1337" s="135">
        <v>2.8207509985322941</v>
      </c>
      <c r="N1337" s="135">
        <v>12.26111986045699</v>
      </c>
    </row>
    <row r="1338" spans="1:14" s="78" customFormat="1" x14ac:dyDescent="0.25">
      <c r="A1338" s="76">
        <v>1335</v>
      </c>
      <c r="B1338" s="76">
        <v>80.748518371582037</v>
      </c>
      <c r="C1338" s="76">
        <v>80.748518371582037</v>
      </c>
      <c r="D1338" s="131"/>
      <c r="E1338" s="92"/>
      <c r="F1338" s="76">
        <v>1563.2892146220461</v>
      </c>
      <c r="G1338" s="76">
        <v>89.067961997349542</v>
      </c>
      <c r="H1338" s="77">
        <v>23.680741724773348</v>
      </c>
      <c r="I1338" s="76">
        <v>-6.0674998974036889</v>
      </c>
      <c r="J1338" s="77">
        <v>-0.65243162253765075</v>
      </c>
      <c r="K1338" s="135">
        <v>6</v>
      </c>
      <c r="L1338" s="135">
        <v>0.73712091408534852</v>
      </c>
      <c r="M1338" s="135">
        <v>2.3241422421111042</v>
      </c>
      <c r="N1338" s="135">
        <v>9.1103800975890668</v>
      </c>
    </row>
    <row r="1339" spans="1:14" s="78" customFormat="1" x14ac:dyDescent="0.25">
      <c r="A1339" s="76">
        <v>1336</v>
      </c>
      <c r="B1339" s="76">
        <v>80.397681427001956</v>
      </c>
      <c r="C1339" s="76">
        <v>80.397681427001956</v>
      </c>
      <c r="D1339" s="131"/>
      <c r="E1339" s="92"/>
      <c r="F1339" s="76">
        <v>1556.4970205036459</v>
      </c>
      <c r="G1339" s="76">
        <v>89.034533056121916</v>
      </c>
      <c r="H1339" s="77">
        <v>21.929755126550909</v>
      </c>
      <c r="I1339" s="76">
        <v>-6.0674998974036889</v>
      </c>
      <c r="J1339" s="77">
        <v>-0.65243162253765075</v>
      </c>
      <c r="K1339" s="135">
        <v>6</v>
      </c>
      <c r="L1339" s="135">
        <v>0.68261718034111873</v>
      </c>
      <c r="M1339" s="135">
        <v>2.1522919696155469</v>
      </c>
      <c r="N1339" s="135">
        <v>8.0356498330244843</v>
      </c>
    </row>
    <row r="1340" spans="1:14" s="78" customFormat="1" x14ac:dyDescent="0.25">
      <c r="A1340" s="76">
        <v>1337</v>
      </c>
      <c r="B1340" s="76">
        <v>80.231756591796881</v>
      </c>
      <c r="C1340" s="76">
        <v>80.231756591796881</v>
      </c>
      <c r="D1340" s="131"/>
      <c r="E1340" s="92"/>
      <c r="F1340" s="76">
        <v>1553.284720011389</v>
      </c>
      <c r="G1340" s="76">
        <v>89.096741525432037</v>
      </c>
      <c r="H1340" s="77">
        <v>26.663424886485672</v>
      </c>
      <c r="I1340" s="76">
        <v>-6.0674998974036889</v>
      </c>
      <c r="J1340" s="77">
        <v>-0.65243162253765075</v>
      </c>
      <c r="K1340" s="135">
        <v>6</v>
      </c>
      <c r="L1340" s="135">
        <v>0.82996421114678831</v>
      </c>
      <c r="M1340" s="135">
        <v>2.6168771577458241</v>
      </c>
      <c r="N1340" s="135">
        <v>11.00830816838964</v>
      </c>
    </row>
    <row r="1341" spans="1:14" s="78" customFormat="1" x14ac:dyDescent="0.25">
      <c r="A1341" s="76">
        <v>1338</v>
      </c>
      <c r="B1341" s="76">
        <v>80.188356018066401</v>
      </c>
      <c r="C1341" s="76">
        <v>80.188356018066401</v>
      </c>
      <c r="D1341" s="131"/>
      <c r="E1341" s="92"/>
      <c r="F1341" s="76">
        <v>1552.444486033236</v>
      </c>
      <c r="G1341" s="76">
        <v>89.019775296486188</v>
      </c>
      <c r="H1341" s="77">
        <v>27.179968683692074</v>
      </c>
      <c r="I1341" s="76">
        <v>-6.9099360300633146</v>
      </c>
      <c r="J1341" s="77">
        <v>0.19000451012197581</v>
      </c>
      <c r="K1341" s="135">
        <v>6</v>
      </c>
      <c r="L1341" s="135">
        <v>0.84604289822454903</v>
      </c>
      <c r="M1341" s="135">
        <v>2.6675732581020029</v>
      </c>
      <c r="N1341" s="135">
        <v>11.332310914032931</v>
      </c>
    </row>
    <row r="1342" spans="1:14" s="78" customFormat="1" x14ac:dyDescent="0.25">
      <c r="A1342" s="76">
        <v>1339</v>
      </c>
      <c r="B1342" s="76">
        <v>80.133037567138672</v>
      </c>
      <c r="C1342" s="76">
        <v>80.133037567138672</v>
      </c>
      <c r="D1342" s="131"/>
      <c r="E1342" s="92"/>
      <c r="F1342" s="76">
        <v>1551.3735222626451</v>
      </c>
      <c r="G1342" s="76">
        <v>89.082628875700394</v>
      </c>
      <c r="H1342" s="77">
        <v>26.841517759250294</v>
      </c>
      <c r="I1342" s="76">
        <v>-6.9099360300633146</v>
      </c>
      <c r="J1342" s="77">
        <v>0.19000451012197581</v>
      </c>
      <c r="K1342" s="135">
        <v>6</v>
      </c>
      <c r="L1342" s="135">
        <v>0.83550778671085157</v>
      </c>
      <c r="M1342" s="135">
        <v>2.634356051499315</v>
      </c>
      <c r="N1342" s="135">
        <v>11.125544309908079</v>
      </c>
    </row>
    <row r="1343" spans="1:14" s="78" customFormat="1" x14ac:dyDescent="0.25">
      <c r="A1343" s="76">
        <v>1340</v>
      </c>
      <c r="B1343" s="76">
        <v>80.070614624023435</v>
      </c>
      <c r="C1343" s="76">
        <v>80.070614624023435</v>
      </c>
      <c r="D1343" s="131"/>
      <c r="E1343" s="92"/>
      <c r="F1343" s="76">
        <v>1550.1650157081599</v>
      </c>
      <c r="G1343" s="76">
        <v>89.005662646754544</v>
      </c>
      <c r="H1343" s="77">
        <v>26.37139654258689</v>
      </c>
      <c r="I1343" s="76">
        <v>-6.9099360300633146</v>
      </c>
      <c r="J1343" s="77">
        <v>0.19000451012197581</v>
      </c>
      <c r="K1343" s="135">
        <v>6</v>
      </c>
      <c r="L1343" s="135">
        <v>0.82087411581551295</v>
      </c>
      <c r="M1343" s="135">
        <v>2.588216087166312</v>
      </c>
      <c r="N1343" s="135">
        <v>10.83719236103364</v>
      </c>
    </row>
    <row r="1344" spans="1:14" s="78" customFormat="1" x14ac:dyDescent="0.25">
      <c r="A1344" s="76">
        <v>1341</v>
      </c>
      <c r="B1344" s="76">
        <v>79.974409484863287</v>
      </c>
      <c r="C1344" s="76">
        <v>79.974409484863287</v>
      </c>
      <c r="D1344" s="131"/>
      <c r="E1344" s="92"/>
      <c r="F1344" s="76">
        <v>1548.302486717248</v>
      </c>
      <c r="G1344" s="76">
        <v>89.065103522894645</v>
      </c>
      <c r="H1344" s="77">
        <v>25.908424449478822</v>
      </c>
      <c r="I1344" s="76">
        <v>-6.9099360300633146</v>
      </c>
      <c r="J1344" s="77">
        <v>0.19000451012197581</v>
      </c>
      <c r="K1344" s="135">
        <v>6</v>
      </c>
      <c r="L1344" s="135">
        <v>0.80646297884885232</v>
      </c>
      <c r="M1344" s="135">
        <v>2.5427777723104308</v>
      </c>
      <c r="N1344" s="135">
        <v>10.555292080644531</v>
      </c>
    </row>
    <row r="1345" spans="1:14" s="78" customFormat="1" x14ac:dyDescent="0.25">
      <c r="A1345" s="76">
        <v>1342</v>
      </c>
      <c r="B1345" s="76">
        <v>79.880672454833984</v>
      </c>
      <c r="C1345" s="76">
        <v>79.880672454833984</v>
      </c>
      <c r="D1345" s="131"/>
      <c r="E1345" s="92"/>
      <c r="F1345" s="76">
        <v>1546.4877402548891</v>
      </c>
      <c r="G1345" s="76">
        <v>88.988137293948796</v>
      </c>
      <c r="H1345" s="77">
        <v>26.010938291010678</v>
      </c>
      <c r="I1345" s="76">
        <v>-6.0674998974036889</v>
      </c>
      <c r="J1345" s="77">
        <v>-0.65243162253765075</v>
      </c>
      <c r="K1345" s="135">
        <v>6</v>
      </c>
      <c r="L1345" s="135">
        <v>0.80965397250329973</v>
      </c>
      <c r="M1345" s="135">
        <v>2.5528389753029042</v>
      </c>
      <c r="N1345" s="135">
        <v>10.62533805413157</v>
      </c>
    </row>
    <row r="1346" spans="1:14" s="78" customFormat="1" x14ac:dyDescent="0.25">
      <c r="A1346" s="76">
        <v>1343</v>
      </c>
      <c r="B1346" s="76">
        <v>79.813738250732428</v>
      </c>
      <c r="C1346" s="76">
        <v>79.813738250732428</v>
      </c>
      <c r="D1346" s="131"/>
      <c r="E1346" s="92"/>
      <c r="F1346" s="76">
        <v>1545.191895805091</v>
      </c>
      <c r="G1346" s="76">
        <v>89.047578170088897</v>
      </c>
      <c r="H1346" s="77">
        <v>27.395713581028424</v>
      </c>
      <c r="I1346" s="76">
        <v>-6.9099360300633146</v>
      </c>
      <c r="J1346" s="77">
        <v>0.19000451012197581</v>
      </c>
      <c r="K1346" s="135">
        <v>6</v>
      </c>
      <c r="L1346" s="135">
        <v>0.85275848499890472</v>
      </c>
      <c r="M1346" s="135">
        <v>2.688747503201546</v>
      </c>
      <c r="N1346" s="135">
        <v>11.49049007090264</v>
      </c>
    </row>
    <row r="1347" spans="1:14" s="78" customFormat="1" x14ac:dyDescent="0.25">
      <c r="A1347" s="76">
        <v>1344</v>
      </c>
      <c r="B1347" s="76">
        <v>79.901593780517572</v>
      </c>
      <c r="C1347" s="76">
        <v>79.901593780517572</v>
      </c>
      <c r="D1347" s="131"/>
      <c r="E1347" s="92"/>
      <c r="F1347" s="76">
        <v>1546.8927765757569</v>
      </c>
      <c r="G1347" s="76">
        <v>88.938691602988015</v>
      </c>
      <c r="H1347" s="77">
        <v>32.517559103543967</v>
      </c>
      <c r="I1347" s="76">
        <v>-6.9099360300633146</v>
      </c>
      <c r="J1347" s="77">
        <v>0.19000451012197581</v>
      </c>
      <c r="K1347" s="135">
        <v>6</v>
      </c>
      <c r="L1347" s="135">
        <v>1.012188434332417</v>
      </c>
      <c r="M1347" s="135">
        <v>3.1914301334501101</v>
      </c>
      <c r="N1347" s="135">
        <v>14.64548770859073</v>
      </c>
    </row>
    <row r="1348" spans="1:14" s="78" customFormat="1" x14ac:dyDescent="0.25">
      <c r="A1348" s="76">
        <v>1345</v>
      </c>
      <c r="B1348" s="76">
        <v>80.268761444091794</v>
      </c>
      <c r="C1348" s="76">
        <v>80.268761444091794</v>
      </c>
      <c r="D1348" s="131"/>
      <c r="E1348" s="92"/>
      <c r="F1348" s="76">
        <v>1554.0011329889639</v>
      </c>
      <c r="G1348" s="76">
        <v>89.029346112358837</v>
      </c>
      <c r="H1348" s="77">
        <v>37.17626409682277</v>
      </c>
      <c r="I1348" s="76">
        <v>-6.5387186080066666</v>
      </c>
      <c r="J1348" s="77">
        <v>-0.18121291193467301</v>
      </c>
      <c r="K1348" s="135">
        <v>6</v>
      </c>
      <c r="L1348" s="135">
        <v>1.1572020037134461</v>
      </c>
      <c r="M1348" s="135">
        <v>3.648657917708495</v>
      </c>
      <c r="N1348" s="135">
        <v>17.46934757345548</v>
      </c>
    </row>
    <row r="1349" spans="1:14" s="78" customFormat="1" x14ac:dyDescent="0.25">
      <c r="A1349" s="76">
        <v>1346</v>
      </c>
      <c r="B1349" s="76">
        <v>80.75765762329101</v>
      </c>
      <c r="C1349" s="76">
        <v>80.75765762329101</v>
      </c>
      <c r="D1349" s="131"/>
      <c r="E1349" s="92"/>
      <c r="F1349" s="76">
        <v>1563.4661502973311</v>
      </c>
      <c r="G1349" s="76">
        <v>89.155380947688016</v>
      </c>
      <c r="H1349" s="77">
        <v>39.104311825580155</v>
      </c>
      <c r="I1349" s="76">
        <v>-5.3716525412403886</v>
      </c>
      <c r="J1349" s="77">
        <v>-1.348278978700951</v>
      </c>
      <c r="K1349" s="135">
        <v>6</v>
      </c>
      <c r="L1349" s="135">
        <v>1.2172171975253461</v>
      </c>
      <c r="M1349" s="135">
        <v>3.8378858237974161</v>
      </c>
      <c r="N1349" s="135">
        <v>18.61381343011341</v>
      </c>
    </row>
    <row r="1350" spans="1:14" s="78" customFormat="1" x14ac:dyDescent="0.25">
      <c r="A1350" s="76">
        <v>1347</v>
      </c>
      <c r="B1350" s="76">
        <v>81.260076141357416</v>
      </c>
      <c r="C1350" s="76">
        <v>81.260076141357416</v>
      </c>
      <c r="D1350" s="131"/>
      <c r="E1350" s="92"/>
      <c r="F1350" s="76">
        <v>1573.192959734321</v>
      </c>
      <c r="G1350" s="76">
        <v>89.119220887936009</v>
      </c>
      <c r="H1350" s="77">
        <v>36.957726375693426</v>
      </c>
      <c r="I1350" s="76">
        <v>-6.9099360300633146</v>
      </c>
      <c r="J1350" s="77">
        <v>0.19000451012197581</v>
      </c>
      <c r="K1350" s="135">
        <v>6</v>
      </c>
      <c r="L1350" s="135">
        <v>1.150399483478513</v>
      </c>
      <c r="M1350" s="135">
        <v>3.627209571407751</v>
      </c>
      <c r="N1350" s="135">
        <v>17.284241449764391</v>
      </c>
    </row>
    <row r="1351" spans="1:14" s="78" customFormat="1" x14ac:dyDescent="0.25">
      <c r="A1351" s="76">
        <v>1348</v>
      </c>
      <c r="B1351" s="76">
        <v>81.557903289794922</v>
      </c>
      <c r="C1351" s="76">
        <v>81.557903289794922</v>
      </c>
      <c r="D1351" s="131"/>
      <c r="E1351" s="92"/>
      <c r="F1351" s="76">
        <v>1578.958885578699</v>
      </c>
      <c r="G1351" s="76">
        <v>89.095767719742625</v>
      </c>
      <c r="H1351" s="77">
        <v>34.058710023949764</v>
      </c>
      <c r="I1351" s="76">
        <v>-6.9099360300633146</v>
      </c>
      <c r="J1351" s="77">
        <v>0.19000451012197581</v>
      </c>
      <c r="K1351" s="135">
        <v>6</v>
      </c>
      <c r="L1351" s="135">
        <v>1.060160520190039</v>
      </c>
      <c r="M1351" s="135">
        <v>3.342686120159192</v>
      </c>
      <c r="N1351" s="135">
        <v>15.495282215520779</v>
      </c>
    </row>
    <row r="1352" spans="1:14" s="78" customFormat="1" x14ac:dyDescent="0.25">
      <c r="A1352" s="76">
        <v>1349</v>
      </c>
      <c r="B1352" s="76">
        <v>81.774464416503903</v>
      </c>
      <c r="C1352" s="76">
        <v>81.774464416503903</v>
      </c>
      <c r="D1352" s="131"/>
      <c r="E1352" s="92"/>
      <c r="F1352" s="76">
        <v>1583.151503356931</v>
      </c>
      <c r="G1352" s="76">
        <v>89.090607824282856</v>
      </c>
      <c r="H1352" s="77">
        <v>31.606889857752655</v>
      </c>
      <c r="I1352" s="76">
        <v>-6.9099360300633146</v>
      </c>
      <c r="J1352" s="77">
        <v>0.19000451012197581</v>
      </c>
      <c r="K1352" s="135">
        <v>6</v>
      </c>
      <c r="L1352" s="135">
        <v>0.98384163022091997</v>
      </c>
      <c r="M1352" s="135">
        <v>3.102052660086561</v>
      </c>
      <c r="N1352" s="135">
        <v>13.973483644325359</v>
      </c>
    </row>
    <row r="1353" spans="1:14" s="78" customFormat="1" x14ac:dyDescent="0.25">
      <c r="A1353" s="76">
        <v>1350</v>
      </c>
      <c r="B1353" s="76">
        <v>81.745818328857425</v>
      </c>
      <c r="C1353" s="76">
        <v>81.745818328857425</v>
      </c>
      <c r="D1353" s="131"/>
      <c r="E1353" s="92"/>
      <c r="F1353" s="76">
        <v>1582.596915845457</v>
      </c>
      <c r="G1353" s="76">
        <v>89.057110748664456</v>
      </c>
      <c r="H1353" s="77">
        <v>25.086507884168125</v>
      </c>
      <c r="I1353" s="76">
        <v>-6.9099360300633146</v>
      </c>
      <c r="J1353" s="77">
        <v>0.19000451012197581</v>
      </c>
      <c r="K1353" s="135">
        <v>6</v>
      </c>
      <c r="L1353" s="135">
        <v>0.78087881864960029</v>
      </c>
      <c r="M1353" s="135">
        <v>2.4621109152021901</v>
      </c>
      <c r="N1353" s="135">
        <v>9.9216055935946255</v>
      </c>
    </row>
    <row r="1354" spans="1:14" s="78" customFormat="1" x14ac:dyDescent="0.25">
      <c r="A1354" s="76">
        <v>1351</v>
      </c>
      <c r="B1354" s="76">
        <v>81.281022644042963</v>
      </c>
      <c r="C1354" s="76">
        <v>81.281022644042963</v>
      </c>
      <c r="D1354" s="131"/>
      <c r="E1354" s="92"/>
      <c r="F1354" s="76">
        <v>1573.5984834812909</v>
      </c>
      <c r="G1354" s="76">
        <v>89.001860913885366</v>
      </c>
      <c r="H1354" s="77">
        <v>12.294598700274562</v>
      </c>
      <c r="I1354" s="76">
        <v>-8.6893113277069904</v>
      </c>
      <c r="J1354" s="77">
        <v>1.969379807765651</v>
      </c>
      <c r="K1354" s="135">
        <v>6</v>
      </c>
      <c r="L1354" s="135">
        <v>0.38269940771230898</v>
      </c>
      <c r="M1354" s="135">
        <v>1.2066512325169101</v>
      </c>
      <c r="N1354" s="135">
        <v>1.8373452177724241</v>
      </c>
    </row>
    <row r="1355" spans="1:14" s="78" customFormat="1" x14ac:dyDescent="0.25">
      <c r="A1355" s="76">
        <v>1352</v>
      </c>
      <c r="B1355" s="76">
        <v>80.157964324951166</v>
      </c>
      <c r="C1355" s="76">
        <v>80.157964324951166</v>
      </c>
      <c r="D1355" s="131"/>
      <c r="E1355" s="92"/>
      <c r="F1355" s="76">
        <v>1551.8561036453079</v>
      </c>
      <c r="G1355" s="76">
        <v>89.056520268607429</v>
      </c>
      <c r="H1355" s="77">
        <v>6.9511003767521284</v>
      </c>
      <c r="I1355" s="76">
        <v>-46.441612606250352</v>
      </c>
      <c r="J1355" s="77">
        <v>39.721681086308998</v>
      </c>
      <c r="K1355" s="135">
        <v>6</v>
      </c>
      <c r="L1355" s="135">
        <v>0.21636997367571181</v>
      </c>
      <c r="M1355" s="135">
        <v>0.68221452699951923</v>
      </c>
      <c r="N1355" s="135">
        <v>-1.5221988791085681</v>
      </c>
    </row>
    <row r="1356" spans="1:14" s="78" customFormat="1" x14ac:dyDescent="0.25">
      <c r="A1356" s="76">
        <v>1353</v>
      </c>
      <c r="B1356" s="76">
        <v>78.942217254638678</v>
      </c>
      <c r="C1356" s="76">
        <v>78.942217254638678</v>
      </c>
      <c r="D1356" s="131"/>
      <c r="E1356" s="92"/>
      <c r="F1356" s="76">
        <v>1528.3192719974261</v>
      </c>
      <c r="G1356" s="76">
        <v>88.984236019875397</v>
      </c>
      <c r="H1356" s="77">
        <v>7.8315857799183739</v>
      </c>
      <c r="I1356" s="76">
        <v>-55.13585373972434</v>
      </c>
      <c r="J1356" s="77">
        <v>48.415922219782999</v>
      </c>
      <c r="K1356" s="135">
        <v>6</v>
      </c>
      <c r="L1356" s="135">
        <v>0.2437772319771585</v>
      </c>
      <c r="M1356" s="135">
        <v>0.76862961242398065</v>
      </c>
      <c r="N1356" s="135">
        <v>-0.84656026665850603</v>
      </c>
    </row>
    <row r="1357" spans="1:14" s="78" customFormat="1" x14ac:dyDescent="0.25">
      <c r="A1357" s="76">
        <v>1354</v>
      </c>
      <c r="B1357" s="76">
        <v>77.770170593261724</v>
      </c>
      <c r="C1357" s="76">
        <v>77.770170593261724</v>
      </c>
      <c r="D1357" s="131"/>
      <c r="E1357" s="92"/>
      <c r="F1357" s="76">
        <v>1505.628479129464</v>
      </c>
      <c r="G1357" s="76">
        <v>89.003154809627034</v>
      </c>
      <c r="H1357" s="77">
        <v>7.7089976502342452</v>
      </c>
      <c r="I1357" s="76">
        <v>-43.254754534556447</v>
      </c>
      <c r="J1357" s="77">
        <v>36.534823014615107</v>
      </c>
      <c r="K1357" s="135">
        <v>6</v>
      </c>
      <c r="L1357" s="135">
        <v>0.23996137708295781</v>
      </c>
      <c r="M1357" s="135">
        <v>0.75659822194256598</v>
      </c>
      <c r="N1357" s="135">
        <v>-0.8265752608577811</v>
      </c>
    </row>
    <row r="1358" spans="1:14" s="78" customFormat="1" x14ac:dyDescent="0.25">
      <c r="A1358" s="76">
        <v>1355</v>
      </c>
      <c r="B1358" s="76">
        <v>76.607288360595703</v>
      </c>
      <c r="C1358" s="76">
        <v>76.607288360595703</v>
      </c>
      <c r="D1358" s="131"/>
      <c r="E1358" s="92"/>
      <c r="F1358" s="76">
        <v>1483.115109362891</v>
      </c>
      <c r="G1358" s="76">
        <v>89.010072086028089</v>
      </c>
      <c r="H1358" s="77">
        <v>5.9833110744761404</v>
      </c>
      <c r="I1358" s="76">
        <v>-30.681097675492889</v>
      </c>
      <c r="J1358" s="77">
        <v>23.961166155551549</v>
      </c>
      <c r="K1358" s="135">
        <v>6</v>
      </c>
      <c r="L1358" s="135">
        <v>0.1862451683200837</v>
      </c>
      <c r="M1358" s="135">
        <v>0.587231015713224</v>
      </c>
      <c r="N1358" s="135">
        <v>-1.8448196082787769</v>
      </c>
    </row>
    <row r="1359" spans="1:14" s="78" customFormat="1" x14ac:dyDescent="0.25">
      <c r="A1359" s="76">
        <v>1356</v>
      </c>
      <c r="B1359" s="76">
        <v>75.286687469482416</v>
      </c>
      <c r="C1359" s="76">
        <v>75.286687469482416</v>
      </c>
      <c r="D1359" s="131"/>
      <c r="E1359" s="92"/>
      <c r="F1359" s="76">
        <v>1457.548310472569</v>
      </c>
      <c r="G1359" s="76">
        <v>89.03501086108983</v>
      </c>
      <c r="H1359" s="77">
        <v>0</v>
      </c>
      <c r="I1359" s="76">
        <v>-23.44758377715317</v>
      </c>
      <c r="J1359" s="77">
        <v>16.72765225721183</v>
      </c>
      <c r="K1359" s="135">
        <v>6</v>
      </c>
      <c r="L1359" s="135">
        <v>0</v>
      </c>
      <c r="M1359" s="135">
        <v>0</v>
      </c>
      <c r="N1359" s="135">
        <v>-5.0583567526807922</v>
      </c>
    </row>
    <row r="1360" spans="1:14" s="78" customFormat="1" x14ac:dyDescent="0.25">
      <c r="A1360" s="76">
        <v>1357</v>
      </c>
      <c r="B1360" s="76">
        <v>73.570115661621088</v>
      </c>
      <c r="C1360" s="76">
        <v>73.570115661621088</v>
      </c>
      <c r="D1360" s="131"/>
      <c r="E1360" s="92"/>
      <c r="F1360" s="76">
        <v>1424.3155249370479</v>
      </c>
      <c r="G1360" s="76">
        <v>89.054099647600083</v>
      </c>
      <c r="H1360" s="77">
        <v>0</v>
      </c>
      <c r="I1360" s="76">
        <v>-12.507354358644131</v>
      </c>
      <c r="J1360" s="77">
        <v>5.7874228387027911</v>
      </c>
      <c r="K1360" s="135">
        <v>6</v>
      </c>
      <c r="L1360" s="135">
        <v>0</v>
      </c>
      <c r="M1360" s="135">
        <v>0</v>
      </c>
      <c r="N1360" s="135">
        <v>-5.3897676455606236</v>
      </c>
    </row>
    <row r="1361" spans="1:14" s="78" customFormat="1" x14ac:dyDescent="0.25">
      <c r="A1361" s="76">
        <v>1358</v>
      </c>
      <c r="B1361" s="76">
        <v>71.302344512939456</v>
      </c>
      <c r="C1361" s="76">
        <v>71.302344512939456</v>
      </c>
      <c r="D1361" s="131"/>
      <c r="E1361" s="92"/>
      <c r="F1361" s="76">
        <v>1380.411534505284</v>
      </c>
      <c r="G1361" s="76">
        <v>88.987445118479229</v>
      </c>
      <c r="H1361" s="77">
        <v>0</v>
      </c>
      <c r="I1361" s="76">
        <v>-14.45991488680786</v>
      </c>
      <c r="J1361" s="77">
        <v>7.7399833668665172</v>
      </c>
      <c r="K1361" s="135">
        <v>6</v>
      </c>
      <c r="L1361" s="135">
        <v>0</v>
      </c>
      <c r="M1361" s="135">
        <v>0</v>
      </c>
      <c r="N1361" s="135">
        <v>-5.1986751779866891</v>
      </c>
    </row>
    <row r="1362" spans="1:14" s="78" customFormat="1" x14ac:dyDescent="0.25">
      <c r="A1362" s="76">
        <v>1359</v>
      </c>
      <c r="B1362" s="76">
        <v>68.989783477783206</v>
      </c>
      <c r="C1362" s="76">
        <v>68.989783477783206</v>
      </c>
      <c r="D1362" s="131"/>
      <c r="E1362" s="92"/>
      <c r="F1362" s="76">
        <v>1335.640413036791</v>
      </c>
      <c r="G1362" s="76">
        <v>89.047610783225721</v>
      </c>
      <c r="H1362" s="77">
        <v>0</v>
      </c>
      <c r="I1362" s="76">
        <v>-0.7442739959666772</v>
      </c>
      <c r="J1362" s="77">
        <v>-5.9756575239746628</v>
      </c>
      <c r="K1362" s="135">
        <v>6</v>
      </c>
      <c r="L1362" s="135">
        <v>0</v>
      </c>
      <c r="M1362" s="135">
        <v>0</v>
      </c>
      <c r="N1362" s="135">
        <v>-5.0062217049104127</v>
      </c>
    </row>
    <row r="1363" spans="1:14" s="78" customFormat="1" x14ac:dyDescent="0.25">
      <c r="A1363" s="76">
        <v>1360</v>
      </c>
      <c r="B1363" s="76">
        <v>67.227381134033209</v>
      </c>
      <c r="C1363" s="76">
        <v>67.227381134033209</v>
      </c>
      <c r="D1363" s="131"/>
      <c r="E1363" s="92"/>
      <c r="F1363" s="76">
        <v>1301.520349518961</v>
      </c>
      <c r="G1363" s="76">
        <v>89.040638807998775</v>
      </c>
      <c r="H1363" s="77">
        <v>0</v>
      </c>
      <c r="I1363" s="76">
        <v>0</v>
      </c>
      <c r="J1363" s="77">
        <v>-6.7199315199413396</v>
      </c>
      <c r="K1363" s="135">
        <v>6</v>
      </c>
      <c r="L1363" s="135">
        <v>0</v>
      </c>
      <c r="M1363" s="135">
        <v>0</v>
      </c>
      <c r="N1363" s="135">
        <v>-4.8611405981849742</v>
      </c>
    </row>
    <row r="1364" spans="1:14" s="78" customFormat="1" x14ac:dyDescent="0.25">
      <c r="A1364" s="76">
        <v>1361</v>
      </c>
      <c r="B1364" s="76">
        <v>64.892731857299808</v>
      </c>
      <c r="C1364" s="76">
        <v>64.892731857299808</v>
      </c>
      <c r="D1364" s="131"/>
      <c r="E1364" s="92"/>
      <c r="F1364" s="76">
        <v>1256.3216002682641</v>
      </c>
      <c r="G1364" s="76">
        <v>89.00133208385698</v>
      </c>
      <c r="H1364" s="77">
        <v>0</v>
      </c>
      <c r="I1364" s="76">
        <v>-14.45991488680786</v>
      </c>
      <c r="J1364" s="77">
        <v>7.7399833668665172</v>
      </c>
      <c r="K1364" s="135">
        <v>6</v>
      </c>
      <c r="L1364" s="135">
        <v>0</v>
      </c>
      <c r="M1364" s="135">
        <v>0</v>
      </c>
      <c r="N1364" s="135">
        <v>-4.6710013202890908</v>
      </c>
    </row>
    <row r="1365" spans="1:14" s="78" customFormat="1" x14ac:dyDescent="0.25">
      <c r="A1365" s="76">
        <v>1362</v>
      </c>
      <c r="B1365" s="76">
        <v>62.423031616210928</v>
      </c>
      <c r="C1365" s="76">
        <v>62.423031616210928</v>
      </c>
      <c r="D1365" s="131"/>
      <c r="E1365" s="92"/>
      <c r="F1365" s="76">
        <v>1208.5082678616291</v>
      </c>
      <c r="G1365" s="76">
        <v>89.059179065511486</v>
      </c>
      <c r="H1365" s="77">
        <v>0</v>
      </c>
      <c r="I1365" s="76">
        <v>0</v>
      </c>
      <c r="J1365" s="77">
        <v>-6.7199315199413396</v>
      </c>
      <c r="K1365" s="135">
        <v>6</v>
      </c>
      <c r="L1365" s="135">
        <v>0</v>
      </c>
      <c r="M1365" s="135">
        <v>0</v>
      </c>
      <c r="N1365" s="135">
        <v>-4.4723221959363366</v>
      </c>
    </row>
    <row r="1366" spans="1:14" s="78" customFormat="1" x14ac:dyDescent="0.25">
      <c r="A1366" s="76">
        <v>1363</v>
      </c>
      <c r="B1366" s="76">
        <v>60.735816955566413</v>
      </c>
      <c r="C1366" s="76">
        <v>60.735816955566413</v>
      </c>
      <c r="D1366" s="131"/>
      <c r="E1366" s="92"/>
      <c r="F1366" s="76">
        <v>1400.287000561342</v>
      </c>
      <c r="G1366" s="76">
        <v>89.03036402511384</v>
      </c>
      <c r="H1366" s="77">
        <v>0</v>
      </c>
      <c r="I1366" s="76">
        <v>-45.99249856256759</v>
      </c>
      <c r="J1366" s="77">
        <v>39.27256704262625</v>
      </c>
      <c r="K1366" s="135">
        <v>5</v>
      </c>
      <c r="L1366" s="135">
        <v>0</v>
      </c>
      <c r="M1366" s="135">
        <v>0</v>
      </c>
      <c r="N1366" s="135">
        <v>-3.481935027471891</v>
      </c>
    </row>
    <row r="1367" spans="1:14" s="78" customFormat="1" x14ac:dyDescent="0.25">
      <c r="A1367" s="76">
        <v>1364</v>
      </c>
      <c r="B1367" s="76">
        <v>59.881528854370117</v>
      </c>
      <c r="C1367" s="76">
        <v>59.881528854370117</v>
      </c>
      <c r="D1367" s="131"/>
      <c r="E1367" s="92"/>
      <c r="F1367" s="76">
        <v>1380.591068526468</v>
      </c>
      <c r="G1367" s="76">
        <v>89.022269744846284</v>
      </c>
      <c r="H1367" s="77">
        <v>13.421876702245095</v>
      </c>
      <c r="I1367" s="76">
        <v>0</v>
      </c>
      <c r="J1367" s="77">
        <v>-6.7199315199413396</v>
      </c>
      <c r="K1367" s="135">
        <v>5</v>
      </c>
      <c r="L1367" s="135">
        <v>0.41778868831417232</v>
      </c>
      <c r="M1367" s="135">
        <v>1.317287734254585</v>
      </c>
      <c r="N1367" s="135">
        <v>3.3305501602470469</v>
      </c>
    </row>
    <row r="1368" spans="1:14" s="78" customFormat="1" x14ac:dyDescent="0.25">
      <c r="A1368" s="76">
        <v>1365</v>
      </c>
      <c r="B1368" s="76">
        <v>60.148645019531251</v>
      </c>
      <c r="C1368" s="76">
        <v>60.148645019531251</v>
      </c>
      <c r="D1368" s="131"/>
      <c r="E1368" s="92"/>
      <c r="F1368" s="76">
        <v>1386.7495317276559</v>
      </c>
      <c r="G1368" s="76">
        <v>89.090363637175443</v>
      </c>
      <c r="H1368" s="77">
        <v>32.24701150887477</v>
      </c>
      <c r="I1368" s="76">
        <v>-8.9506935709600721E-2</v>
      </c>
      <c r="J1368" s="77">
        <v>-6.6304245842317391</v>
      </c>
      <c r="K1368" s="135">
        <v>5</v>
      </c>
      <c r="L1368" s="135">
        <v>1.0037669797764761</v>
      </c>
      <c r="M1368" s="135">
        <v>3.1648772872352282</v>
      </c>
      <c r="N1368" s="135">
        <v>14.90789151279064</v>
      </c>
    </row>
    <row r="1369" spans="1:14" s="78" customFormat="1" x14ac:dyDescent="0.25">
      <c r="A1369" s="76">
        <v>1366</v>
      </c>
      <c r="B1369" s="76">
        <v>61.447166442871087</v>
      </c>
      <c r="C1369" s="76">
        <v>61.447166442871087</v>
      </c>
      <c r="D1369" s="131"/>
      <c r="E1369" s="92"/>
      <c r="F1369" s="76">
        <v>1416.6874293339961</v>
      </c>
      <c r="G1369" s="76">
        <v>89.060759021459873</v>
      </c>
      <c r="H1369" s="77">
        <v>41.978489986043122</v>
      </c>
      <c r="I1369" s="76">
        <v>-1.099979271193122</v>
      </c>
      <c r="J1369" s="77">
        <v>-5.6199522487482172</v>
      </c>
      <c r="K1369" s="135">
        <v>5</v>
      </c>
      <c r="L1369" s="135">
        <v>1.3066830114558381</v>
      </c>
      <c r="M1369" s="135">
        <v>4.1199715351202562</v>
      </c>
      <c r="N1369" s="135">
        <v>20.63981480131163</v>
      </c>
    </row>
    <row r="1370" spans="1:14" s="78" customFormat="1" x14ac:dyDescent="0.25">
      <c r="A1370" s="76">
        <v>1367</v>
      </c>
      <c r="B1370" s="76">
        <v>62.694965362548828</v>
      </c>
      <c r="C1370" s="76">
        <v>62.694965362548828</v>
      </c>
      <c r="D1370" s="131"/>
      <c r="E1370" s="92"/>
      <c r="F1370" s="76">
        <v>1445.4559006269319</v>
      </c>
      <c r="G1370" s="76">
        <v>89.009155265518586</v>
      </c>
      <c r="H1370" s="77">
        <v>34.662396104764703</v>
      </c>
      <c r="I1370" s="76">
        <v>-8.9506935709600721E-2</v>
      </c>
      <c r="J1370" s="77">
        <v>-6.6304245842317391</v>
      </c>
      <c r="K1370" s="135">
        <v>5</v>
      </c>
      <c r="L1370" s="135">
        <v>1.078951723644844</v>
      </c>
      <c r="M1370" s="135">
        <v>3.4019347846521919</v>
      </c>
      <c r="N1370" s="135">
        <v>16.222672868328889</v>
      </c>
    </row>
    <row r="1371" spans="1:14" s="78" customFormat="1" x14ac:dyDescent="0.25">
      <c r="A1371" s="76">
        <v>1368</v>
      </c>
      <c r="B1371" s="76">
        <v>63.168466567993157</v>
      </c>
      <c r="C1371" s="76">
        <v>63.168466567993157</v>
      </c>
      <c r="D1371" s="131"/>
      <c r="E1371" s="92"/>
      <c r="F1371" s="76">
        <v>1456.372648206353</v>
      </c>
      <c r="G1371" s="76">
        <v>89.115005828668103</v>
      </c>
      <c r="H1371" s="77">
        <v>19.444898119773427</v>
      </c>
      <c r="I1371" s="76">
        <v>0</v>
      </c>
      <c r="J1371" s="77">
        <v>-6.7199315199413396</v>
      </c>
      <c r="K1371" s="135">
        <v>5</v>
      </c>
      <c r="L1371" s="135">
        <v>0.60526993803362583</v>
      </c>
      <c r="M1371" s="135">
        <v>1.908416114620022</v>
      </c>
      <c r="N1371" s="135">
        <v>6.8388854389555451</v>
      </c>
    </row>
    <row r="1372" spans="1:14" s="78" customFormat="1" x14ac:dyDescent="0.25">
      <c r="A1372" s="76">
        <v>1369</v>
      </c>
      <c r="B1372" s="76">
        <v>62.654647827148438</v>
      </c>
      <c r="C1372" s="76">
        <v>62.654647827148438</v>
      </c>
      <c r="D1372" s="131"/>
      <c r="E1372" s="92"/>
      <c r="F1372" s="76">
        <v>1444.5263647526201</v>
      </c>
      <c r="G1372" s="76">
        <v>89.051573443502249</v>
      </c>
      <c r="H1372" s="77">
        <v>7.4999454004105885</v>
      </c>
      <c r="I1372" s="76">
        <v>-9.0365729067724381</v>
      </c>
      <c r="J1372" s="77">
        <v>2.316641386831098</v>
      </c>
      <c r="K1372" s="135">
        <v>5</v>
      </c>
      <c r="L1372" s="135">
        <v>0.23345411530574731</v>
      </c>
      <c r="M1372" s="135">
        <v>0.73608082555902121</v>
      </c>
      <c r="N1372" s="135">
        <v>-0.69882536566570597</v>
      </c>
    </row>
    <row r="1373" spans="1:14" s="78" customFormat="1" x14ac:dyDescent="0.25">
      <c r="A1373" s="76">
        <v>1370</v>
      </c>
      <c r="B1373" s="76">
        <v>61.382324600219732</v>
      </c>
      <c r="C1373" s="76">
        <v>61.382324600219732</v>
      </c>
      <c r="D1373" s="131"/>
      <c r="E1373" s="92"/>
      <c r="F1373" s="76">
        <v>1415.192476373644</v>
      </c>
      <c r="G1373" s="76">
        <v>89.014026754447841</v>
      </c>
      <c r="H1373" s="77">
        <v>0</v>
      </c>
      <c r="I1373" s="76">
        <v>-16.85205331819591</v>
      </c>
      <c r="J1373" s="77">
        <v>10.13212179825457</v>
      </c>
      <c r="K1373" s="135">
        <v>5</v>
      </c>
      <c r="L1373" s="135">
        <v>0</v>
      </c>
      <c r="M1373" s="135">
        <v>0</v>
      </c>
      <c r="N1373" s="135">
        <v>-5.3498629246033111</v>
      </c>
    </row>
    <row r="1374" spans="1:14" s="78" customFormat="1" x14ac:dyDescent="0.25">
      <c r="A1374" s="76">
        <v>1371</v>
      </c>
      <c r="B1374" s="76">
        <v>59.471566009521482</v>
      </c>
      <c r="C1374" s="76">
        <v>59.471566009521482</v>
      </c>
      <c r="D1374" s="131"/>
      <c r="E1374" s="92"/>
      <c r="F1374" s="76">
        <v>1371.139221640557</v>
      </c>
      <c r="G1374" s="76">
        <v>89.059828997685926</v>
      </c>
      <c r="H1374" s="77">
        <v>0</v>
      </c>
      <c r="I1374" s="76">
        <v>-8.6426819532932129</v>
      </c>
      <c r="J1374" s="77">
        <v>1.922750433351873</v>
      </c>
      <c r="K1374" s="135">
        <v>5</v>
      </c>
      <c r="L1374" s="135">
        <v>0</v>
      </c>
      <c r="M1374" s="135">
        <v>0</v>
      </c>
      <c r="N1374" s="135">
        <v>-5.1586196398182098</v>
      </c>
    </row>
    <row r="1375" spans="1:14" s="78" customFormat="1" x14ac:dyDescent="0.25">
      <c r="A1375" s="76">
        <v>1372</v>
      </c>
      <c r="B1375" s="76">
        <v>58.357773208618163</v>
      </c>
      <c r="C1375" s="76">
        <v>58.357773208618163</v>
      </c>
      <c r="D1375" s="131"/>
      <c r="E1375" s="92"/>
      <c r="F1375" s="76">
        <v>1345.4603115904181</v>
      </c>
      <c r="G1375" s="76">
        <v>89.070512174956221</v>
      </c>
      <c r="H1375" s="77">
        <v>9.4189491444873603</v>
      </c>
      <c r="I1375" s="76">
        <v>0</v>
      </c>
      <c r="J1375" s="77">
        <v>-6.7199315199413396</v>
      </c>
      <c r="K1375" s="135">
        <v>5</v>
      </c>
      <c r="L1375" s="135">
        <v>0.29318779300923209</v>
      </c>
      <c r="M1375" s="135">
        <v>0.92442111135810878</v>
      </c>
      <c r="N1375" s="135">
        <v>0.93280724565513562</v>
      </c>
    </row>
    <row r="1376" spans="1:14" s="78" customFormat="1" x14ac:dyDescent="0.25">
      <c r="A1376" s="76">
        <v>1373</v>
      </c>
      <c r="B1376" s="76">
        <v>58.112053298950187</v>
      </c>
      <c r="C1376" s="76">
        <v>58.112053298950187</v>
      </c>
      <c r="D1376" s="131"/>
      <c r="E1376" s="92"/>
      <c r="F1376" s="76">
        <v>1339.7951470707919</v>
      </c>
      <c r="G1376" s="76">
        <v>89.09535681065951</v>
      </c>
      <c r="H1376" s="77">
        <v>16.872428488598022</v>
      </c>
      <c r="I1376" s="76">
        <v>0</v>
      </c>
      <c r="J1376" s="77">
        <v>-6.7199315199413396</v>
      </c>
      <c r="K1376" s="135">
        <v>5</v>
      </c>
      <c r="L1376" s="135">
        <v>0.52519553884345593</v>
      </c>
      <c r="M1376" s="135">
        <v>1.655941533973416</v>
      </c>
      <c r="N1376" s="135">
        <v>5.6386680764734542</v>
      </c>
    </row>
    <row r="1377" spans="1:14" s="78" customFormat="1" x14ac:dyDescent="0.25">
      <c r="A1377" s="76">
        <v>1374</v>
      </c>
      <c r="B1377" s="76">
        <v>58.011111450195322</v>
      </c>
      <c r="C1377" s="76">
        <v>58.011111450195322</v>
      </c>
      <c r="D1377" s="131"/>
      <c r="E1377" s="92"/>
      <c r="F1377" s="76">
        <v>1337.467894953191</v>
      </c>
      <c r="G1377" s="76">
        <v>89.120125494397186</v>
      </c>
      <c r="H1377" s="77">
        <v>14.309799297720941</v>
      </c>
      <c r="I1377" s="76">
        <v>0</v>
      </c>
      <c r="J1377" s="77">
        <v>-6.7199315199413396</v>
      </c>
      <c r="K1377" s="135">
        <v>5</v>
      </c>
      <c r="L1377" s="135">
        <v>0.44542744738773149</v>
      </c>
      <c r="M1377" s="135">
        <v>1.4044327416135169</v>
      </c>
      <c r="N1377" s="135">
        <v>4.0469236061412301</v>
      </c>
    </row>
    <row r="1378" spans="1:14" s="78" customFormat="1" x14ac:dyDescent="0.25">
      <c r="A1378" s="76">
        <v>1375</v>
      </c>
      <c r="B1378" s="76">
        <v>57.550370025634763</v>
      </c>
      <c r="C1378" s="76">
        <v>57.550370025634763</v>
      </c>
      <c r="D1378" s="131"/>
      <c r="E1378" s="92"/>
      <c r="F1378" s="76">
        <v>1326.845328899552</v>
      </c>
      <c r="G1378" s="76">
        <v>89.164084601905856</v>
      </c>
      <c r="H1378" s="77">
        <v>8.8420559195112762</v>
      </c>
      <c r="I1378" s="76">
        <v>-17.945784637050021</v>
      </c>
      <c r="J1378" s="77">
        <v>11.225853117108681</v>
      </c>
      <c r="K1378" s="135">
        <v>5</v>
      </c>
      <c r="L1378" s="135">
        <v>0.27523058262003408</v>
      </c>
      <c r="M1378" s="135">
        <v>0.86780202700096742</v>
      </c>
      <c r="N1378" s="135">
        <v>0.63978825345002299</v>
      </c>
    </row>
    <row r="1379" spans="1:14" s="78" customFormat="1" x14ac:dyDescent="0.25">
      <c r="A1379" s="76">
        <v>1376</v>
      </c>
      <c r="B1379" s="76">
        <v>56.621486663818359</v>
      </c>
      <c r="C1379" s="76">
        <v>56.621486663818359</v>
      </c>
      <c r="D1379" s="131"/>
      <c r="E1379" s="92"/>
      <c r="F1379" s="76">
        <v>1305.429575201189</v>
      </c>
      <c r="G1379" s="76">
        <v>89.186610554517145</v>
      </c>
      <c r="H1379" s="77">
        <v>3.9874885947486125</v>
      </c>
      <c r="I1379" s="76">
        <v>-43.911905385042843</v>
      </c>
      <c r="J1379" s="77">
        <v>37.191973865101502</v>
      </c>
      <c r="K1379" s="135">
        <v>5</v>
      </c>
      <c r="L1379" s="135">
        <v>0.1241203198796397</v>
      </c>
      <c r="M1379" s="135">
        <v>0.39135136858050401</v>
      </c>
      <c r="N1379" s="135">
        <v>-2.3702060181894491</v>
      </c>
    </row>
    <row r="1380" spans="1:14" s="78" customFormat="1" x14ac:dyDescent="0.25">
      <c r="A1380" s="76">
        <v>1377</v>
      </c>
      <c r="B1380" s="76">
        <v>55.029660415649417</v>
      </c>
      <c r="C1380" s="76">
        <v>55.029660415649417</v>
      </c>
      <c r="D1380" s="131"/>
      <c r="E1380" s="92"/>
      <c r="F1380" s="76">
        <v>1268.7294250394809</v>
      </c>
      <c r="G1380" s="76">
        <v>89.212538915533045</v>
      </c>
      <c r="H1380" s="77">
        <v>0</v>
      </c>
      <c r="I1380" s="76">
        <v>-18.49989568804012</v>
      </c>
      <c r="J1380" s="77">
        <v>11.779964168098781</v>
      </c>
      <c r="K1380" s="135">
        <v>5</v>
      </c>
      <c r="L1380" s="135">
        <v>0</v>
      </c>
      <c r="M1380" s="135">
        <v>0</v>
      </c>
      <c r="N1380" s="135">
        <v>-4.7229692171297364</v>
      </c>
    </row>
    <row r="1381" spans="1:14" s="78" customFormat="1" x14ac:dyDescent="0.25">
      <c r="A1381" s="76">
        <v>1378</v>
      </c>
      <c r="B1381" s="76">
        <v>51.965003585815431</v>
      </c>
      <c r="C1381" s="76">
        <v>51.965003585815431</v>
      </c>
      <c r="D1381" s="131"/>
      <c r="E1381" s="92"/>
      <c r="F1381" s="76">
        <v>1198.072614361565</v>
      </c>
      <c r="G1381" s="76">
        <v>89.234198337703191</v>
      </c>
      <c r="H1381" s="77">
        <v>0</v>
      </c>
      <c r="I1381" s="76">
        <v>-11.086078053864309</v>
      </c>
      <c r="J1381" s="77">
        <v>4.3661465339229748</v>
      </c>
      <c r="K1381" s="135">
        <v>5</v>
      </c>
      <c r="L1381" s="135">
        <v>0</v>
      </c>
      <c r="M1381" s="135">
        <v>0</v>
      </c>
      <c r="N1381" s="135">
        <v>-4.4292857194354953</v>
      </c>
    </row>
    <row r="1382" spans="1:14" s="78" customFormat="1" x14ac:dyDescent="0.25">
      <c r="A1382" s="76">
        <v>1379</v>
      </c>
      <c r="B1382" s="76">
        <v>48.116775894165038</v>
      </c>
      <c r="C1382" s="76">
        <v>48.116775894165038</v>
      </c>
      <c r="D1382" s="131"/>
      <c r="E1382" s="92"/>
      <c r="F1382" s="76">
        <v>1367.41191044824</v>
      </c>
      <c r="G1382" s="76">
        <v>89.237452053662238</v>
      </c>
      <c r="H1382" s="77">
        <v>0</v>
      </c>
      <c r="I1382" s="76">
        <v>0</v>
      </c>
      <c r="J1382" s="77">
        <v>-6.7199315199413396</v>
      </c>
      <c r="K1382" s="135">
        <v>4</v>
      </c>
      <c r="L1382" s="135">
        <v>0</v>
      </c>
      <c r="M1382" s="135">
        <v>0</v>
      </c>
      <c r="N1382" s="135">
        <v>-5.1425472984856393</v>
      </c>
    </row>
    <row r="1383" spans="1:14" s="78" customFormat="1" x14ac:dyDescent="0.25">
      <c r="A1383" s="76">
        <v>1380</v>
      </c>
      <c r="B1383" s="76">
        <v>42.79422035217285</v>
      </c>
      <c r="C1383" s="76">
        <v>42.79422035217285</v>
      </c>
      <c r="D1383" s="131"/>
      <c r="E1383" s="92"/>
      <c r="F1383" s="76">
        <v>1216.152277879529</v>
      </c>
      <c r="G1383" s="76">
        <v>89.145460004938727</v>
      </c>
      <c r="H1383" s="77">
        <v>0</v>
      </c>
      <c r="I1383" s="76">
        <v>-24.538863363940749</v>
      </c>
      <c r="J1383" s="77">
        <v>17.818931843999401</v>
      </c>
      <c r="K1383" s="135">
        <v>4</v>
      </c>
      <c r="L1383" s="135">
        <v>0</v>
      </c>
      <c r="M1383" s="135">
        <v>0</v>
      </c>
      <c r="N1383" s="135">
        <v>-4.5039194793889479</v>
      </c>
    </row>
    <row r="1384" spans="1:14" s="78" customFormat="1" x14ac:dyDescent="0.25">
      <c r="A1384" s="76">
        <v>1381</v>
      </c>
      <c r="B1384" s="76">
        <v>37.225042343139648</v>
      </c>
      <c r="C1384" s="76">
        <v>37.225042343139648</v>
      </c>
      <c r="D1384" s="131"/>
      <c r="E1384" s="92"/>
      <c r="F1384" s="76">
        <v>1435.2649130743</v>
      </c>
      <c r="G1384" s="76">
        <v>89.025347486719397</v>
      </c>
      <c r="H1384" s="77">
        <v>0</v>
      </c>
      <c r="I1384" s="76">
        <v>-12.490194192575389</v>
      </c>
      <c r="J1384" s="77">
        <v>5.7702626726340549</v>
      </c>
      <c r="K1384" s="135">
        <v>3</v>
      </c>
      <c r="L1384" s="135">
        <v>0</v>
      </c>
      <c r="M1384" s="135">
        <v>0</v>
      </c>
      <c r="N1384" s="135">
        <v>-5.437798806275989</v>
      </c>
    </row>
    <row r="1385" spans="1:14" s="78" customFormat="1" x14ac:dyDescent="0.25">
      <c r="A1385" s="76">
        <v>1382</v>
      </c>
      <c r="B1385" s="76">
        <v>31.929681015014651</v>
      </c>
      <c r="C1385" s="76">
        <v>31.929681015014651</v>
      </c>
      <c r="D1385" s="131"/>
      <c r="E1385" s="92"/>
      <c r="F1385" s="76">
        <v>1231.0946599890401</v>
      </c>
      <c r="G1385" s="76">
        <v>88.961682587939151</v>
      </c>
      <c r="H1385" s="77">
        <v>0</v>
      </c>
      <c r="I1385" s="76">
        <v>-7.4985051004765761</v>
      </c>
      <c r="J1385" s="77">
        <v>0.77857358053523651</v>
      </c>
      <c r="K1385" s="135">
        <v>3</v>
      </c>
      <c r="L1385" s="135">
        <v>0</v>
      </c>
      <c r="M1385" s="135">
        <v>0</v>
      </c>
      <c r="N1385" s="135">
        <v>-4.5658664497808088</v>
      </c>
    </row>
    <row r="1386" spans="1:14" s="78" customFormat="1" x14ac:dyDescent="0.25">
      <c r="A1386" s="76">
        <v>1383</v>
      </c>
      <c r="B1386" s="76">
        <v>28.07455310821533</v>
      </c>
      <c r="C1386" s="76">
        <v>28.07455310821533</v>
      </c>
      <c r="D1386" s="131"/>
      <c r="E1386" s="92"/>
      <c r="F1386" s="76">
        <v>1082.4546727181501</v>
      </c>
      <c r="G1386" s="76">
        <v>88.921251254060749</v>
      </c>
      <c r="H1386" s="77">
        <v>0</v>
      </c>
      <c r="I1386" s="76">
        <v>-12.859195395210421</v>
      </c>
      <c r="J1386" s="77">
        <v>6.1392638752690827</v>
      </c>
      <c r="K1386" s="135">
        <v>3</v>
      </c>
      <c r="L1386" s="135">
        <v>0</v>
      </c>
      <c r="M1386" s="135">
        <v>0</v>
      </c>
      <c r="N1386" s="135">
        <v>-3.3851013642732068</v>
      </c>
    </row>
    <row r="1387" spans="1:14" s="78" customFormat="1" x14ac:dyDescent="0.25">
      <c r="A1387" s="76">
        <v>1384</v>
      </c>
      <c r="B1387" s="76">
        <v>29.15797138214111</v>
      </c>
      <c r="C1387" s="76">
        <v>29.15797138214111</v>
      </c>
      <c r="D1387" s="131"/>
      <c r="E1387" s="92"/>
      <c r="F1387" s="76">
        <v>1124.227418613649</v>
      </c>
      <c r="G1387" s="76">
        <v>88.935969464927211</v>
      </c>
      <c r="H1387" s="77">
        <v>27.794654940505342</v>
      </c>
      <c r="I1387" s="76">
        <v>-1.4942801427830119</v>
      </c>
      <c r="J1387" s="77">
        <v>-5.2256513771583277</v>
      </c>
      <c r="K1387" s="135">
        <v>3</v>
      </c>
      <c r="L1387" s="135">
        <v>0.86517650901951382</v>
      </c>
      <c r="M1387" s="135">
        <v>2.7279015329385272</v>
      </c>
      <c r="N1387" s="135">
        <v>12.80484585967152</v>
      </c>
    </row>
    <row r="1388" spans="1:14" s="78" customFormat="1" x14ac:dyDescent="0.25">
      <c r="A1388" s="76">
        <v>1385</v>
      </c>
      <c r="B1388" s="76">
        <v>31.788625717163089</v>
      </c>
      <c r="C1388" s="76">
        <v>31.788625717163089</v>
      </c>
      <c r="D1388" s="131"/>
      <c r="E1388" s="92"/>
      <c r="F1388" s="76">
        <v>1225.6560706130119</v>
      </c>
      <c r="G1388" s="76">
        <v>88.99041709986281</v>
      </c>
      <c r="H1388" s="77">
        <v>37.268023914670067</v>
      </c>
      <c r="I1388" s="76">
        <v>-5.5429845832082476</v>
      </c>
      <c r="J1388" s="77">
        <v>-1.1769469367330909</v>
      </c>
      <c r="K1388" s="135">
        <v>3</v>
      </c>
      <c r="L1388" s="135">
        <v>1.160058252119599</v>
      </c>
      <c r="M1388" s="135">
        <v>3.6576636689330959</v>
      </c>
      <c r="N1388" s="135">
        <v>18.155119084755231</v>
      </c>
    </row>
    <row r="1389" spans="1:14" s="78" customFormat="1" x14ac:dyDescent="0.25">
      <c r="A1389" s="76">
        <v>1386</v>
      </c>
      <c r="B1389" s="76">
        <v>35.003322982788077</v>
      </c>
      <c r="C1389" s="76">
        <v>35.003322982788077</v>
      </c>
      <c r="D1389" s="131"/>
      <c r="E1389" s="92"/>
      <c r="F1389" s="76">
        <v>1349.6033357088099</v>
      </c>
      <c r="G1389" s="76">
        <v>89.131784745891807</v>
      </c>
      <c r="H1389" s="77">
        <v>35.366397883099395</v>
      </c>
      <c r="I1389" s="76">
        <v>-0.18944385229525479</v>
      </c>
      <c r="J1389" s="77">
        <v>-6.530487667646085</v>
      </c>
      <c r="K1389" s="135">
        <v>3</v>
      </c>
      <c r="L1389" s="135">
        <v>1.1008654981538959</v>
      </c>
      <c r="M1389" s="135">
        <v>3.4710289156792342</v>
      </c>
      <c r="N1389" s="135">
        <v>16.850623421875461</v>
      </c>
    </row>
    <row r="1390" spans="1:14" s="78" customFormat="1" x14ac:dyDescent="0.25">
      <c r="A1390" s="76">
        <v>1387</v>
      </c>
      <c r="B1390" s="76">
        <v>36.625473022460938</v>
      </c>
      <c r="C1390" s="76">
        <v>36.625473022460938</v>
      </c>
      <c r="D1390" s="131"/>
      <c r="E1390" s="92"/>
      <c r="F1390" s="76">
        <v>1412.147657733298</v>
      </c>
      <c r="G1390" s="76">
        <v>89.164796914670816</v>
      </c>
      <c r="H1390" s="77">
        <v>22.927415869339256</v>
      </c>
      <c r="I1390" s="76">
        <v>-8.9506935709600721E-2</v>
      </c>
      <c r="J1390" s="77">
        <v>-6.6304245842317391</v>
      </c>
      <c r="K1390" s="135">
        <v>3</v>
      </c>
      <c r="L1390" s="135">
        <v>0.71367180722815948</v>
      </c>
      <c r="M1390" s="135">
        <v>2.2502072081903872</v>
      </c>
      <c r="N1390" s="135">
        <v>9.1547818477637097</v>
      </c>
    </row>
    <row r="1391" spans="1:14" s="78" customFormat="1" x14ac:dyDescent="0.25">
      <c r="A1391" s="76">
        <v>1388</v>
      </c>
      <c r="B1391" s="76">
        <v>37.601191711425777</v>
      </c>
      <c r="C1391" s="76">
        <v>37.601191711425777</v>
      </c>
      <c r="D1391" s="131"/>
      <c r="E1391" s="92"/>
      <c r="F1391" s="76">
        <v>1449.7678916176039</v>
      </c>
      <c r="G1391" s="76">
        <v>89.067883721590732</v>
      </c>
      <c r="H1391" s="77">
        <v>22.731109928410962</v>
      </c>
      <c r="I1391" s="76">
        <v>-8.9506935709600721E-2</v>
      </c>
      <c r="J1391" s="77">
        <v>-6.6304245842317391</v>
      </c>
      <c r="K1391" s="135">
        <v>3</v>
      </c>
      <c r="L1391" s="135">
        <v>0.70756130544155071</v>
      </c>
      <c r="M1391" s="135">
        <v>2.230940796057209</v>
      </c>
      <c r="N1391" s="135">
        <v>8.9109409526760803</v>
      </c>
    </row>
    <row r="1392" spans="1:14" s="78" customFormat="1" x14ac:dyDescent="0.25">
      <c r="A1392" s="76">
        <v>1389</v>
      </c>
      <c r="B1392" s="76">
        <v>38.969652557373053</v>
      </c>
      <c r="C1392" s="76">
        <v>38.969652557373053</v>
      </c>
      <c r="D1392" s="131"/>
      <c r="E1392" s="92"/>
      <c r="F1392" s="76">
        <v>1502.530862818523</v>
      </c>
      <c r="G1392" s="76">
        <v>89.038176885025635</v>
      </c>
      <c r="H1392" s="77">
        <v>34.627210861254596</v>
      </c>
      <c r="I1392" s="76">
        <v>-0.60493631795120173</v>
      </c>
      <c r="J1392" s="77">
        <v>-6.1149952019901379</v>
      </c>
      <c r="K1392" s="135">
        <v>3</v>
      </c>
      <c r="L1392" s="135">
        <v>1.0778564970189251</v>
      </c>
      <c r="M1392" s="135">
        <v>3.3984815351006721</v>
      </c>
      <c r="N1392" s="135">
        <v>16.05774075278045</v>
      </c>
    </row>
    <row r="1393" spans="1:14" s="78" customFormat="1" x14ac:dyDescent="0.25">
      <c r="A1393" s="76">
        <v>1390</v>
      </c>
      <c r="B1393" s="76">
        <v>41.970303726196292</v>
      </c>
      <c r="C1393" s="76">
        <v>41.970303726196292</v>
      </c>
      <c r="D1393" s="131"/>
      <c r="E1393" s="92"/>
      <c r="F1393" s="76">
        <v>1618.2252735672889</v>
      </c>
      <c r="G1393" s="76">
        <v>88.982220975278551</v>
      </c>
      <c r="H1393" s="77">
        <v>56.072169823605066</v>
      </c>
      <c r="I1393" s="76">
        <v>-8.2273856918519535</v>
      </c>
      <c r="J1393" s="77">
        <v>1.507454171910614</v>
      </c>
      <c r="K1393" s="135">
        <v>3</v>
      </c>
      <c r="L1393" s="135">
        <v>1.745383212886684</v>
      </c>
      <c r="M1393" s="135">
        <v>5.503193270231713</v>
      </c>
      <c r="N1393" s="135">
        <v>28.612492063296969</v>
      </c>
    </row>
    <row r="1394" spans="1:14" s="78" customFormat="1" x14ac:dyDescent="0.25">
      <c r="A1394" s="76">
        <v>1391</v>
      </c>
      <c r="B1394" s="76">
        <v>45.700064086914061</v>
      </c>
      <c r="C1394" s="76">
        <v>45.700064086914061</v>
      </c>
      <c r="D1394" s="131"/>
      <c r="E1394" s="92"/>
      <c r="F1394" s="76">
        <v>1762.031535238342</v>
      </c>
      <c r="G1394" s="76">
        <v>89.047575328956299</v>
      </c>
      <c r="H1394" s="77">
        <v>52.881784639790631</v>
      </c>
      <c r="I1394" s="76">
        <v>-41.779781737463161</v>
      </c>
      <c r="J1394" s="77">
        <v>35.05985021752182</v>
      </c>
      <c r="K1394" s="135">
        <v>3</v>
      </c>
      <c r="L1394" s="135">
        <v>1.6460746831830959</v>
      </c>
      <c r="M1394" s="135">
        <v>5.1900734760763019</v>
      </c>
      <c r="N1394" s="135">
        <v>26.417948526591601</v>
      </c>
    </row>
    <row r="1395" spans="1:14" s="78" customFormat="1" x14ac:dyDescent="0.25">
      <c r="A1395" s="76">
        <v>1392</v>
      </c>
      <c r="B1395" s="76">
        <v>48.39417839050293</v>
      </c>
      <c r="C1395" s="76">
        <v>48.39417839050293</v>
      </c>
      <c r="D1395" s="131"/>
      <c r="E1395" s="92"/>
      <c r="F1395" s="76">
        <v>1865.906977369714</v>
      </c>
      <c r="G1395" s="76">
        <v>88.875306980942568</v>
      </c>
      <c r="H1395" s="77">
        <v>62.783418640174247</v>
      </c>
      <c r="I1395" s="76">
        <v>-14.33612932413242</v>
      </c>
      <c r="J1395" s="77">
        <v>7.6161978041910841</v>
      </c>
      <c r="K1395" s="135">
        <v>3</v>
      </c>
      <c r="L1395" s="135">
        <v>1.954287221038947</v>
      </c>
      <c r="M1395" s="135">
        <v>6.1618676079358004</v>
      </c>
      <c r="N1395" s="135">
        <v>32.076953844519373</v>
      </c>
    </row>
    <row r="1396" spans="1:14" s="78" customFormat="1" x14ac:dyDescent="0.25">
      <c r="A1396" s="76">
        <v>1393</v>
      </c>
      <c r="B1396" s="76">
        <v>52.424165725708008</v>
      </c>
      <c r="C1396" s="76">
        <v>52.424165725708008</v>
      </c>
      <c r="D1396" s="131"/>
      <c r="E1396" s="92"/>
      <c r="F1396" s="76">
        <v>1489.821944145235</v>
      </c>
      <c r="G1396" s="76">
        <v>88.876007409881254</v>
      </c>
      <c r="H1396" s="77">
        <v>54.997476512256746</v>
      </c>
      <c r="I1396" s="76">
        <v>-82.958448403949362</v>
      </c>
      <c r="J1396" s="77">
        <v>63.801335754411902</v>
      </c>
      <c r="K1396" s="135">
        <v>4</v>
      </c>
      <c r="L1396" s="135">
        <v>1.711930759191209</v>
      </c>
      <c r="M1396" s="135">
        <v>5.3977176837298808</v>
      </c>
      <c r="N1396" s="135">
        <v>28.135983418538931</v>
      </c>
    </row>
    <row r="1397" spans="1:14" s="78" customFormat="1" x14ac:dyDescent="0.25">
      <c r="A1397" s="76">
        <v>1394</v>
      </c>
      <c r="B1397" s="76">
        <v>53.628555297851562</v>
      </c>
      <c r="C1397" s="76">
        <v>53.628555297851562</v>
      </c>
      <c r="D1397" s="131"/>
      <c r="E1397" s="92"/>
      <c r="F1397" s="76">
        <v>1524.0490222310809</v>
      </c>
      <c r="G1397" s="76">
        <v>88.918396638080125</v>
      </c>
      <c r="H1397" s="77">
        <v>26.319268498981547</v>
      </c>
      <c r="I1397" s="76">
        <v>-0.97885076054141007</v>
      </c>
      <c r="J1397" s="77">
        <v>-5.7410807593999298</v>
      </c>
      <c r="K1397" s="135">
        <v>4</v>
      </c>
      <c r="L1397" s="135">
        <v>0.81925150316264761</v>
      </c>
      <c r="M1397" s="135">
        <v>2.5830999894718278</v>
      </c>
      <c r="N1397" s="135">
        <v>10.892500765949849</v>
      </c>
    </row>
    <row r="1398" spans="1:14" s="78" customFormat="1" x14ac:dyDescent="0.25">
      <c r="A1398" s="76">
        <v>1395</v>
      </c>
      <c r="B1398" s="76">
        <v>54.5414421081543</v>
      </c>
      <c r="C1398" s="76">
        <v>54.5414421081543</v>
      </c>
      <c r="D1398" s="131"/>
      <c r="E1398" s="92"/>
      <c r="F1398" s="76">
        <v>1549.9919968818499</v>
      </c>
      <c r="G1398" s="76">
        <v>88.937906847922889</v>
      </c>
      <c r="H1398" s="77">
        <v>30.159291529838626</v>
      </c>
      <c r="I1398" s="76">
        <v>0</v>
      </c>
      <c r="J1398" s="77">
        <v>-6.7199315199413396</v>
      </c>
      <c r="K1398" s="135">
        <v>4</v>
      </c>
      <c r="L1398" s="135">
        <v>0.93878159725818022</v>
      </c>
      <c r="M1398" s="135">
        <v>2.9599783761550418</v>
      </c>
      <c r="N1398" s="135">
        <v>13.185072890847851</v>
      </c>
    </row>
    <row r="1399" spans="1:14" s="78" customFormat="1" x14ac:dyDescent="0.25">
      <c r="A1399" s="76">
        <v>1396</v>
      </c>
      <c r="B1399" s="76">
        <v>55.120210647583008</v>
      </c>
      <c r="C1399" s="76">
        <v>55.120210647583008</v>
      </c>
      <c r="D1399" s="131"/>
      <c r="E1399" s="92"/>
      <c r="F1399" s="76">
        <v>1270.8170945404479</v>
      </c>
      <c r="G1399" s="76">
        <v>89.017356947623469</v>
      </c>
      <c r="H1399" s="77">
        <v>20.187111756356973</v>
      </c>
      <c r="I1399" s="76">
        <v>-0.35734786307260602</v>
      </c>
      <c r="J1399" s="77">
        <v>-6.3625836568687344</v>
      </c>
      <c r="K1399" s="135">
        <v>5</v>
      </c>
      <c r="L1399" s="135">
        <v>0.62837314994327353</v>
      </c>
      <c r="M1399" s="135">
        <v>1.981260541771142</v>
      </c>
      <c r="N1399" s="135">
        <v>7.9043245329852736</v>
      </c>
    </row>
    <row r="1400" spans="1:14" s="78" customFormat="1" x14ac:dyDescent="0.25">
      <c r="A1400" s="76">
        <v>1397</v>
      </c>
      <c r="B1400" s="76">
        <v>55.102476119995117</v>
      </c>
      <c r="C1400" s="76">
        <v>55.102476119995117</v>
      </c>
      <c r="D1400" s="131"/>
      <c r="E1400" s="92"/>
      <c r="F1400" s="76">
        <v>1270.4082183667631</v>
      </c>
      <c r="G1400" s="76">
        <v>89.106132638112427</v>
      </c>
      <c r="H1400" s="77">
        <v>12.336575518661027</v>
      </c>
      <c r="I1400" s="76">
        <v>0</v>
      </c>
      <c r="J1400" s="77">
        <v>-6.7199315199413396</v>
      </c>
      <c r="K1400" s="135">
        <v>5</v>
      </c>
      <c r="L1400" s="135">
        <v>0.38400603869114591</v>
      </c>
      <c r="M1400" s="135">
        <v>1.210771039993183</v>
      </c>
      <c r="N1400" s="135">
        <v>3.0525942625382592</v>
      </c>
    </row>
    <row r="1401" spans="1:14" s="78" customFormat="1" x14ac:dyDescent="0.25">
      <c r="A1401" s="76">
        <v>1398</v>
      </c>
      <c r="B1401" s="76">
        <v>54.616473388671878</v>
      </c>
      <c r="C1401" s="76">
        <v>54.616473388671878</v>
      </c>
      <c r="D1401" s="131"/>
      <c r="E1401" s="92"/>
      <c r="F1401" s="76">
        <v>1259.203243427394</v>
      </c>
      <c r="G1401" s="76">
        <v>89.128658590723717</v>
      </c>
      <c r="H1401" s="77">
        <v>8.5389556800619957</v>
      </c>
      <c r="I1401" s="76">
        <v>0</v>
      </c>
      <c r="J1401" s="77">
        <v>-6.7199315199413396</v>
      </c>
      <c r="K1401" s="135">
        <v>5</v>
      </c>
      <c r="L1401" s="135">
        <v>0.26579584750239998</v>
      </c>
      <c r="M1401" s="135">
        <v>0.83805430717506735</v>
      </c>
      <c r="N1401" s="135">
        <v>0.70993234210253864</v>
      </c>
    </row>
    <row r="1402" spans="1:14" s="78" customFormat="1" x14ac:dyDescent="0.25">
      <c r="A1402" s="76">
        <v>1399</v>
      </c>
      <c r="B1402" s="76">
        <v>53.926384353637687</v>
      </c>
      <c r="C1402" s="76">
        <v>53.926384353637687</v>
      </c>
      <c r="D1402" s="131"/>
      <c r="E1402" s="92"/>
      <c r="F1402" s="76">
        <v>1243.292982342155</v>
      </c>
      <c r="G1402" s="76">
        <v>89.151184543335006</v>
      </c>
      <c r="H1402" s="77">
        <v>6.6796916723717761</v>
      </c>
      <c r="I1402" s="76">
        <v>-17.105131028103919</v>
      </c>
      <c r="J1402" s="77">
        <v>10.385199508162581</v>
      </c>
      <c r="K1402" s="135">
        <v>5</v>
      </c>
      <c r="L1402" s="135">
        <v>0.20792171497719841</v>
      </c>
      <c r="M1402" s="135">
        <v>0.65557716732310656</v>
      </c>
      <c r="N1402" s="135">
        <v>-0.40320609874683389</v>
      </c>
    </row>
    <row r="1403" spans="1:14" s="78" customFormat="1" x14ac:dyDescent="0.25">
      <c r="A1403" s="76">
        <v>1400</v>
      </c>
      <c r="B1403" s="76">
        <v>52.95527801513672</v>
      </c>
      <c r="C1403" s="76">
        <v>52.95527801513672</v>
      </c>
      <c r="D1403" s="131"/>
      <c r="E1403" s="92"/>
      <c r="F1403" s="76">
        <v>1220.9037621072409</v>
      </c>
      <c r="G1403" s="76">
        <v>89.173710495946295</v>
      </c>
      <c r="H1403" s="77">
        <v>2.7523961206712038</v>
      </c>
      <c r="I1403" s="76">
        <v>-55.809031875777393</v>
      </c>
      <c r="J1403" s="77">
        <v>49.089100355836052</v>
      </c>
      <c r="K1403" s="135">
        <v>5</v>
      </c>
      <c r="L1403" s="135">
        <v>8.5675050552646639E-2</v>
      </c>
      <c r="M1403" s="135">
        <v>0.27013343439249488</v>
      </c>
      <c r="N1403" s="135">
        <v>-2.8094285190739989</v>
      </c>
    </row>
    <row r="1404" spans="1:14" s="78" customFormat="1" x14ac:dyDescent="0.25">
      <c r="A1404" s="76">
        <v>1401</v>
      </c>
      <c r="B1404" s="76">
        <v>51.514027404785153</v>
      </c>
      <c r="C1404" s="76">
        <v>51.514027404785153</v>
      </c>
      <c r="D1404" s="131"/>
      <c r="E1404" s="92"/>
      <c r="F1404" s="76">
        <v>1187.675189653809</v>
      </c>
      <c r="G1404" s="76">
        <v>89.164501675512312</v>
      </c>
      <c r="H1404" s="77">
        <v>0</v>
      </c>
      <c r="I1404" s="76">
        <v>-26.70817733418971</v>
      </c>
      <c r="J1404" s="77">
        <v>19.988245814248369</v>
      </c>
      <c r="K1404" s="135">
        <v>5</v>
      </c>
      <c r="L1404" s="135">
        <v>0</v>
      </c>
      <c r="M1404" s="135">
        <v>0</v>
      </c>
      <c r="N1404" s="135">
        <v>-4.3865211965210156</v>
      </c>
    </row>
    <row r="1405" spans="1:14" s="78" customFormat="1" x14ac:dyDescent="0.25">
      <c r="A1405" s="76">
        <v>1402</v>
      </c>
      <c r="B1405" s="76">
        <v>49.76393280029297</v>
      </c>
      <c r="C1405" s="76">
        <v>49.76393280029297</v>
      </c>
      <c r="D1405" s="131"/>
      <c r="E1405" s="92"/>
      <c r="F1405" s="76">
        <v>1414.221820920432</v>
      </c>
      <c r="G1405" s="76">
        <v>89.148925751693156</v>
      </c>
      <c r="H1405" s="77">
        <v>0</v>
      </c>
      <c r="I1405" s="76">
        <v>-18.06137851941315</v>
      </c>
      <c r="J1405" s="77">
        <v>11.34144699947181</v>
      </c>
      <c r="K1405" s="135">
        <v>4</v>
      </c>
      <c r="L1405" s="135">
        <v>0</v>
      </c>
      <c r="M1405" s="135">
        <v>0</v>
      </c>
      <c r="N1405" s="135">
        <v>-5.3456233421637087</v>
      </c>
    </row>
    <row r="1406" spans="1:14" s="78" customFormat="1" x14ac:dyDescent="0.25">
      <c r="A1406" s="76">
        <v>1403</v>
      </c>
      <c r="B1406" s="76">
        <v>47.99182205200195</v>
      </c>
      <c r="C1406" s="76">
        <v>47.99182205200195</v>
      </c>
      <c r="D1406" s="131"/>
      <c r="E1406" s="92"/>
      <c r="F1406" s="76">
        <v>1363.8608958830521</v>
      </c>
      <c r="G1406" s="76">
        <v>89.012591098436687</v>
      </c>
      <c r="H1406" s="77">
        <v>0</v>
      </c>
      <c r="I1406" s="76">
        <v>-44.261591073104</v>
      </c>
      <c r="J1406" s="77">
        <v>37.54165955316266</v>
      </c>
      <c r="K1406" s="135">
        <v>4</v>
      </c>
      <c r="L1406" s="135">
        <v>0</v>
      </c>
      <c r="M1406" s="135">
        <v>0</v>
      </c>
      <c r="N1406" s="135">
        <v>-4.6647925743087404</v>
      </c>
    </row>
    <row r="1407" spans="1:14" s="78" customFormat="1" x14ac:dyDescent="0.25">
      <c r="A1407" s="76">
        <v>1404</v>
      </c>
      <c r="B1407" s="76">
        <v>46.540343856811518</v>
      </c>
      <c r="C1407" s="76">
        <v>46.540343856811518</v>
      </c>
      <c r="D1407" s="131"/>
      <c r="E1407" s="92"/>
      <c r="F1407" s="76">
        <v>1322.611902471172</v>
      </c>
      <c r="G1407" s="76">
        <v>89.068518003247647</v>
      </c>
      <c r="H1407" s="77">
        <v>0</v>
      </c>
      <c r="I1407" s="76">
        <v>-30.840380754051619</v>
      </c>
      <c r="J1407" s="77">
        <v>24.120449234110271</v>
      </c>
      <c r="K1407" s="135">
        <v>4</v>
      </c>
      <c r="L1407" s="135">
        <v>0</v>
      </c>
      <c r="M1407" s="135">
        <v>0</v>
      </c>
      <c r="N1407" s="135">
        <v>-4.9506637418121171</v>
      </c>
    </row>
    <row r="1408" spans="1:14" s="78" customFormat="1" x14ac:dyDescent="0.25">
      <c r="A1408" s="76">
        <v>1405</v>
      </c>
      <c r="B1408" s="76">
        <v>43.433706665039061</v>
      </c>
      <c r="C1408" s="76">
        <v>43.433706665039061</v>
      </c>
      <c r="D1408" s="131"/>
      <c r="E1408" s="92"/>
      <c r="F1408" s="76">
        <v>1234.325590295666</v>
      </c>
      <c r="G1408" s="76">
        <v>89.059227344928715</v>
      </c>
      <c r="H1408" s="77">
        <v>0</v>
      </c>
      <c r="I1408" s="76">
        <v>-20.770541246844932</v>
      </c>
      <c r="J1408" s="77">
        <v>14.050609726903589</v>
      </c>
      <c r="K1408" s="135">
        <v>4</v>
      </c>
      <c r="L1408" s="135">
        <v>0</v>
      </c>
      <c r="M1408" s="135">
        <v>0</v>
      </c>
      <c r="N1408" s="135">
        <v>-4.5792927260758169</v>
      </c>
    </row>
    <row r="1409" spans="1:14" s="78" customFormat="1" x14ac:dyDescent="0.25">
      <c r="A1409" s="76">
        <v>1406</v>
      </c>
      <c r="B1409" s="76">
        <v>38.788666534423832</v>
      </c>
      <c r="C1409" s="76">
        <v>38.788666534423832</v>
      </c>
      <c r="D1409" s="131"/>
      <c r="E1409" s="92"/>
      <c r="F1409" s="76">
        <v>1495.5526870490669</v>
      </c>
      <c r="G1409" s="76">
        <v>89.028602307221533</v>
      </c>
      <c r="H1409" s="77">
        <v>0</v>
      </c>
      <c r="I1409" s="76">
        <v>-22.79145477635058</v>
      </c>
      <c r="J1409" s="77">
        <v>16.07152325640924</v>
      </c>
      <c r="K1409" s="135">
        <v>3</v>
      </c>
      <c r="L1409" s="135">
        <v>0</v>
      </c>
      <c r="M1409" s="135">
        <v>0</v>
      </c>
      <c r="N1409" s="135">
        <v>-5.7050062538030133</v>
      </c>
    </row>
    <row r="1410" spans="1:14" s="78" customFormat="1" x14ac:dyDescent="0.25">
      <c r="A1410" s="76">
        <v>1407</v>
      </c>
      <c r="B1410" s="76">
        <v>34.195271682739261</v>
      </c>
      <c r="C1410" s="76">
        <v>34.195271682739261</v>
      </c>
      <c r="D1410" s="131"/>
      <c r="E1410" s="92"/>
      <c r="F1410" s="76">
        <v>1318.4477585510081</v>
      </c>
      <c r="G1410" s="76">
        <v>89.019760910203573</v>
      </c>
      <c r="H1410" s="77">
        <v>0</v>
      </c>
      <c r="I1410" s="76">
        <v>-28.716536992855179</v>
      </c>
      <c r="J1410" s="77">
        <v>21.996605472913838</v>
      </c>
      <c r="K1410" s="135">
        <v>3</v>
      </c>
      <c r="L1410" s="135">
        <v>0</v>
      </c>
      <c r="M1410" s="135">
        <v>0</v>
      </c>
      <c r="N1410" s="135">
        <v>-4.9329482246407057</v>
      </c>
    </row>
    <row r="1411" spans="1:14" s="78" customFormat="1" x14ac:dyDescent="0.25">
      <c r="A1411" s="76">
        <v>1408</v>
      </c>
      <c r="B1411" s="76">
        <v>29.512209129333499</v>
      </c>
      <c r="C1411" s="76">
        <v>29.512209129333499</v>
      </c>
      <c r="D1411" s="131"/>
      <c r="E1411" s="92"/>
      <c r="F1411" s="76">
        <v>1137.885563169807</v>
      </c>
      <c r="G1411" s="76">
        <v>88.967780111623412</v>
      </c>
      <c r="H1411" s="77">
        <v>0</v>
      </c>
      <c r="I1411" s="76">
        <v>-111.08565485245001</v>
      </c>
      <c r="J1411" s="77">
        <v>63.801335754411902</v>
      </c>
      <c r="K1411" s="135">
        <v>3</v>
      </c>
      <c r="L1411" s="135">
        <v>0</v>
      </c>
      <c r="M1411" s="135">
        <v>0</v>
      </c>
      <c r="N1411" s="135">
        <v>-4.1832870611371922</v>
      </c>
    </row>
    <row r="1412" spans="1:14" s="78" customFormat="1" x14ac:dyDescent="0.25">
      <c r="A1412" s="76">
        <v>1409</v>
      </c>
      <c r="B1412" s="76">
        <v>28.118673324584961</v>
      </c>
      <c r="C1412" s="76">
        <v>28.118673324584961</v>
      </c>
      <c r="D1412" s="131"/>
      <c r="E1412" s="92"/>
      <c r="F1412" s="76">
        <v>1084.1557909580929</v>
      </c>
      <c r="G1412" s="76">
        <v>88.982416484604926</v>
      </c>
      <c r="H1412" s="77">
        <v>5.2014675623205875</v>
      </c>
      <c r="I1412" s="76">
        <v>-54.616119131116143</v>
      </c>
      <c r="J1412" s="77">
        <v>47.896187611174803</v>
      </c>
      <c r="K1412" s="135">
        <v>3</v>
      </c>
      <c r="L1412" s="135">
        <v>0.16190837975788691</v>
      </c>
      <c r="M1412" s="135">
        <v>0.51049712137661729</v>
      </c>
      <c r="N1412" s="135">
        <v>-0.7232499365700662</v>
      </c>
    </row>
    <row r="1413" spans="1:14" s="78" customFormat="1" x14ac:dyDescent="0.25">
      <c r="A1413" s="76">
        <v>1410</v>
      </c>
      <c r="B1413" s="76">
        <v>27.067996025085449</v>
      </c>
      <c r="C1413" s="76">
        <v>27.067996025085449</v>
      </c>
      <c r="D1413" s="131"/>
      <c r="E1413" s="92"/>
      <c r="F1413" s="76">
        <v>1667.7082034374171</v>
      </c>
      <c r="G1413" s="76">
        <v>89.028867249405565</v>
      </c>
      <c r="H1413" s="77">
        <v>11.480868997941492</v>
      </c>
      <c r="I1413" s="76">
        <v>-28.94232866829207</v>
      </c>
      <c r="J1413" s="77">
        <v>22.22239714835073</v>
      </c>
      <c r="K1413" s="135">
        <v>2</v>
      </c>
      <c r="L1413" s="135">
        <v>0.3573700836153928</v>
      </c>
      <c r="M1413" s="135">
        <v>1.126787873639334</v>
      </c>
      <c r="N1413" s="135">
        <v>0.89625024952721311</v>
      </c>
    </row>
    <row r="1414" spans="1:14" s="78" customFormat="1" x14ac:dyDescent="0.25">
      <c r="A1414" s="76">
        <v>1411</v>
      </c>
      <c r="B1414" s="76">
        <v>27.35381107330322</v>
      </c>
      <c r="C1414" s="76">
        <v>27.35381107330322</v>
      </c>
      <c r="D1414" s="131"/>
      <c r="E1414" s="92"/>
      <c r="F1414" s="76">
        <v>1685.317785622108</v>
      </c>
      <c r="G1414" s="76">
        <v>89.097895296263914</v>
      </c>
      <c r="H1414" s="77">
        <v>17.075968649070379</v>
      </c>
      <c r="I1414" s="76">
        <v>-8.5893737625474529</v>
      </c>
      <c r="J1414" s="77">
        <v>1.869442242606113</v>
      </c>
      <c r="K1414" s="135">
        <v>2</v>
      </c>
      <c r="L1414" s="135">
        <v>0.53153122337919434</v>
      </c>
      <c r="M1414" s="135">
        <v>1.6759179473146</v>
      </c>
      <c r="N1414" s="135">
        <v>4.4302916539580401</v>
      </c>
    </row>
    <row r="1415" spans="1:14" s="78" customFormat="1" x14ac:dyDescent="0.25">
      <c r="A1415" s="76">
        <v>1412</v>
      </c>
      <c r="B1415" s="76">
        <v>27.287122344970701</v>
      </c>
      <c r="C1415" s="76">
        <v>27.287122344970701</v>
      </c>
      <c r="D1415" s="131"/>
      <c r="E1415" s="92"/>
      <c r="F1415" s="76">
        <v>1681.208972423899</v>
      </c>
      <c r="G1415" s="76">
        <v>89.041779520099453</v>
      </c>
      <c r="H1415" s="77">
        <v>10.299853663644159</v>
      </c>
      <c r="I1415" s="76">
        <v>-13.847223627147971</v>
      </c>
      <c r="J1415" s="77">
        <v>7.1272921072066264</v>
      </c>
      <c r="K1415" s="135">
        <v>2</v>
      </c>
      <c r="L1415" s="135">
        <v>0.32060809731935769</v>
      </c>
      <c r="M1415" s="135">
        <v>1.0108773308479351</v>
      </c>
      <c r="N1415" s="135">
        <v>6.6705904858738632E-2</v>
      </c>
    </row>
    <row r="1416" spans="1:14" s="78" customFormat="1" x14ac:dyDescent="0.25">
      <c r="A1416" s="76">
        <v>1413</v>
      </c>
      <c r="B1416" s="76">
        <v>26.607315063476559</v>
      </c>
      <c r="C1416" s="76">
        <v>26.607315063476559</v>
      </c>
      <c r="D1416" s="131"/>
      <c r="E1416" s="92"/>
      <c r="F1416" s="76">
        <v>1639.3248159812281</v>
      </c>
      <c r="G1416" s="76">
        <v>88.984271487244982</v>
      </c>
      <c r="H1416" s="77">
        <v>9.9879466817760072</v>
      </c>
      <c r="I1416" s="76">
        <v>-14.97970717894037</v>
      </c>
      <c r="J1416" s="77">
        <v>8.2597756589990325</v>
      </c>
      <c r="K1416" s="135">
        <v>2</v>
      </c>
      <c r="L1416" s="135">
        <v>0.31089923083804588</v>
      </c>
      <c r="M1416" s="135">
        <v>0.9802652748323587</v>
      </c>
      <c r="N1416" s="135">
        <v>5.6004638076650133E-2</v>
      </c>
    </row>
    <row r="1417" spans="1:14" s="78" customFormat="1" x14ac:dyDescent="0.25">
      <c r="A1417" s="76">
        <v>1414</v>
      </c>
      <c r="B1417" s="76">
        <v>26.405716896057129</v>
      </c>
      <c r="C1417" s="76">
        <v>26.405716896057129</v>
      </c>
      <c r="D1417" s="131"/>
      <c r="E1417" s="92"/>
      <c r="F1417" s="76">
        <v>1626.9039881781</v>
      </c>
      <c r="G1417" s="76">
        <v>89.053299534103331</v>
      </c>
      <c r="H1417" s="77">
        <v>14.149108148425633</v>
      </c>
      <c r="I1417" s="76">
        <v>-14.85593175661748</v>
      </c>
      <c r="J1417" s="77">
        <v>8.1360002366761428</v>
      </c>
      <c r="K1417" s="135">
        <v>2</v>
      </c>
      <c r="L1417" s="135">
        <v>0.44042554296131442</v>
      </c>
      <c r="M1417" s="135">
        <v>1.388661736957024</v>
      </c>
      <c r="N1417" s="135">
        <v>2.8014458817120418</v>
      </c>
    </row>
    <row r="1418" spans="1:14" s="78" customFormat="1" x14ac:dyDescent="0.25">
      <c r="A1418" s="76">
        <v>1415</v>
      </c>
      <c r="B1418" s="76">
        <v>26.793915557861329</v>
      </c>
      <c r="C1418" s="76">
        <v>26.793915557861329</v>
      </c>
      <c r="D1418" s="131"/>
      <c r="E1418" s="92"/>
      <c r="F1418" s="76">
        <v>1650.821610016611</v>
      </c>
      <c r="G1418" s="76">
        <v>88.958102067714904</v>
      </c>
      <c r="H1418" s="77">
        <v>20.895887308826467</v>
      </c>
      <c r="I1418" s="76">
        <v>-15.20870278644164</v>
      </c>
      <c r="J1418" s="77">
        <v>8.4887712665003008</v>
      </c>
      <c r="K1418" s="135">
        <v>2</v>
      </c>
      <c r="L1418" s="135">
        <v>0.65043551982973291</v>
      </c>
      <c r="M1418" s="135">
        <v>2.0508231940231481</v>
      </c>
      <c r="N1418" s="135">
        <v>7.0162760093592844</v>
      </c>
    </row>
    <row r="1419" spans="1:14" s="78" customFormat="1" x14ac:dyDescent="0.25">
      <c r="A1419" s="76">
        <v>1416</v>
      </c>
      <c r="B1419" s="76">
        <v>28.439488410949711</v>
      </c>
      <c r="C1419" s="76">
        <v>28.439488410949711</v>
      </c>
      <c r="D1419" s="131"/>
      <c r="E1419" s="92"/>
      <c r="F1419" s="76">
        <v>1752.2083304781499</v>
      </c>
      <c r="G1419" s="76">
        <v>88.971010881382227</v>
      </c>
      <c r="H1419" s="77">
        <v>29.221103550347856</v>
      </c>
      <c r="I1419" s="76">
        <v>-15.549822086004429</v>
      </c>
      <c r="J1419" s="77">
        <v>8.8298905660630851</v>
      </c>
      <c r="K1419" s="135">
        <v>2</v>
      </c>
      <c r="L1419" s="135">
        <v>0.90957820536008527</v>
      </c>
      <c r="M1419" s="135">
        <v>2.8679000815003488</v>
      </c>
      <c r="N1419" s="135">
        <v>11.87976846444225</v>
      </c>
    </row>
    <row r="1420" spans="1:14" s="78" customFormat="1" x14ac:dyDescent="0.25">
      <c r="A1420" s="76">
        <v>1417</v>
      </c>
      <c r="B1420" s="76">
        <v>30.66068172454834</v>
      </c>
      <c r="C1420" s="76">
        <v>30.66068172454834</v>
      </c>
      <c r="D1420" s="131"/>
      <c r="E1420" s="92"/>
      <c r="F1420" s="76">
        <v>1182.166571753886</v>
      </c>
      <c r="G1420" s="76">
        <v>88.938616540649008</v>
      </c>
      <c r="H1420" s="77">
        <v>31.711175390843909</v>
      </c>
      <c r="I1420" s="76">
        <v>-12.589668459187831</v>
      </c>
      <c r="J1420" s="77">
        <v>5.8697369392464873</v>
      </c>
      <c r="K1420" s="135">
        <v>3</v>
      </c>
      <c r="L1420" s="135">
        <v>0.98708777210158927</v>
      </c>
      <c r="M1420" s="135">
        <v>3.1122877454363111</v>
      </c>
      <c r="N1420" s="135">
        <v>14.992041573102171</v>
      </c>
    </row>
    <row r="1421" spans="1:14" s="78" customFormat="1" x14ac:dyDescent="0.25">
      <c r="A1421" s="76">
        <v>1418</v>
      </c>
      <c r="B1421" s="76">
        <v>33.648235321044922</v>
      </c>
      <c r="C1421" s="76">
        <v>33.648235321044922</v>
      </c>
      <c r="D1421" s="131"/>
      <c r="E1421" s="92"/>
      <c r="F1421" s="76">
        <v>1297.3559868109439</v>
      </c>
      <c r="G1421" s="76">
        <v>88.986954980646161</v>
      </c>
      <c r="H1421" s="77">
        <v>40.702235428926834</v>
      </c>
      <c r="I1421" s="76">
        <v>-10.194552249037111</v>
      </c>
      <c r="J1421" s="77">
        <v>3.4746207290957751</v>
      </c>
      <c r="K1421" s="135">
        <v>3</v>
      </c>
      <c r="L1421" s="135">
        <v>1.266956471777269</v>
      </c>
      <c r="M1421" s="135">
        <v>3.9947137555137302</v>
      </c>
      <c r="N1421" s="135">
        <v>20.058857299197019</v>
      </c>
    </row>
    <row r="1422" spans="1:14" s="78" customFormat="1" x14ac:dyDescent="0.25">
      <c r="A1422" s="76">
        <v>1419</v>
      </c>
      <c r="B1422" s="76">
        <v>36.953857803344732</v>
      </c>
      <c r="C1422" s="76">
        <v>36.953857803344732</v>
      </c>
      <c r="D1422" s="131"/>
      <c r="E1422" s="92"/>
      <c r="F1422" s="76">
        <v>1424.809004083035</v>
      </c>
      <c r="G1422" s="76">
        <v>89.116299025242355</v>
      </c>
      <c r="H1422" s="77">
        <v>43.404185601115088</v>
      </c>
      <c r="I1422" s="76">
        <v>-12.69589852134964</v>
      </c>
      <c r="J1422" s="77">
        <v>5.9759670014083044</v>
      </c>
      <c r="K1422" s="135">
        <v>3</v>
      </c>
      <c r="L1422" s="135">
        <v>1.351061268995378</v>
      </c>
      <c r="M1422" s="135">
        <v>4.2598961811424259</v>
      </c>
      <c r="N1422" s="135">
        <v>21.465660362219431</v>
      </c>
    </row>
    <row r="1423" spans="1:14" s="78" customFormat="1" x14ac:dyDescent="0.25">
      <c r="A1423" s="76">
        <v>1420</v>
      </c>
      <c r="B1423" s="76">
        <v>39.69838180541992</v>
      </c>
      <c r="C1423" s="76">
        <v>39.69838180541992</v>
      </c>
      <c r="D1423" s="131"/>
      <c r="E1423" s="92"/>
      <c r="F1423" s="76">
        <v>1530.628064460672</v>
      </c>
      <c r="G1423" s="76">
        <v>89.185803870161791</v>
      </c>
      <c r="H1423" s="77">
        <v>37.45663032102393</v>
      </c>
      <c r="I1423" s="76">
        <v>-15.549822086004429</v>
      </c>
      <c r="J1423" s="77">
        <v>8.8298905660630851</v>
      </c>
      <c r="K1423" s="135">
        <v>3</v>
      </c>
      <c r="L1423" s="135">
        <v>1.1659290870904679</v>
      </c>
      <c r="M1423" s="135">
        <v>3.6761744115962469</v>
      </c>
      <c r="N1423" s="135">
        <v>17.700257825985279</v>
      </c>
    </row>
    <row r="1424" spans="1:14" s="78" customFormat="1" x14ac:dyDescent="0.25">
      <c r="A1424" s="76">
        <v>1421</v>
      </c>
      <c r="B1424" s="76">
        <v>41.356916427612298</v>
      </c>
      <c r="C1424" s="76">
        <v>41.356916427612298</v>
      </c>
      <c r="D1424" s="131"/>
      <c r="E1424" s="92"/>
      <c r="F1424" s="76">
        <v>1594.575246263955</v>
      </c>
      <c r="G1424" s="76">
        <v>89.082215006354886</v>
      </c>
      <c r="H1424" s="77">
        <v>26.691214200849473</v>
      </c>
      <c r="I1424" s="76">
        <v>-16.14289224622236</v>
      </c>
      <c r="J1424" s="77">
        <v>9.4229607262810156</v>
      </c>
      <c r="K1424" s="135">
        <v>3</v>
      </c>
      <c r="L1424" s="135">
        <v>0.8308292214173163</v>
      </c>
      <c r="M1424" s="135">
        <v>2.619604535128798</v>
      </c>
      <c r="N1424" s="135">
        <v>10.882560631541059</v>
      </c>
    </row>
    <row r="1425" spans="1:14" s="78" customFormat="1" x14ac:dyDescent="0.25">
      <c r="A1425" s="76">
        <v>1422</v>
      </c>
      <c r="B1425" s="76">
        <v>41.461380386352538</v>
      </c>
      <c r="C1425" s="76">
        <v>41.461380386352538</v>
      </c>
      <c r="D1425" s="131"/>
      <c r="E1425" s="92"/>
      <c r="F1425" s="76">
        <v>1598.603004064164</v>
      </c>
      <c r="G1425" s="76">
        <v>88.974469152933565</v>
      </c>
      <c r="H1425" s="77">
        <v>5.7657169463846252</v>
      </c>
      <c r="I1425" s="76">
        <v>-51.195097988070451</v>
      </c>
      <c r="J1425" s="77">
        <v>44.47516646812911</v>
      </c>
      <c r="K1425" s="135">
        <v>3</v>
      </c>
      <c r="L1425" s="135">
        <v>0.1794720197226887</v>
      </c>
      <c r="M1425" s="135">
        <v>0.56587527818563743</v>
      </c>
      <c r="N1425" s="135">
        <v>-2.5080101551314291</v>
      </c>
    </row>
    <row r="1426" spans="1:14" s="78" customFormat="1" x14ac:dyDescent="0.25">
      <c r="A1426" s="76">
        <v>1423</v>
      </c>
      <c r="B1426" s="76">
        <v>39.251630020141597</v>
      </c>
      <c r="C1426" s="76">
        <v>39.251630020141597</v>
      </c>
      <c r="D1426" s="131"/>
      <c r="E1426" s="92"/>
      <c r="F1426" s="76">
        <v>1513.402908439286</v>
      </c>
      <c r="G1426" s="76">
        <v>89.000193441911719</v>
      </c>
      <c r="H1426" s="77">
        <v>0</v>
      </c>
      <c r="I1426" s="76">
        <v>-32.373052837248217</v>
      </c>
      <c r="J1426" s="77">
        <v>25.65312131730688</v>
      </c>
      <c r="K1426" s="135">
        <v>3</v>
      </c>
      <c r="L1426" s="135">
        <v>0</v>
      </c>
      <c r="M1426" s="135">
        <v>0</v>
      </c>
      <c r="N1426" s="135">
        <v>-5.7850320247872506</v>
      </c>
    </row>
    <row r="1427" spans="1:14" s="78" customFormat="1" x14ac:dyDescent="0.25">
      <c r="A1427" s="76">
        <v>1424</v>
      </c>
      <c r="B1427" s="76">
        <v>36.924819564819337</v>
      </c>
      <c r="C1427" s="76">
        <v>36.924819564819337</v>
      </c>
      <c r="D1427" s="131"/>
      <c r="E1427" s="92"/>
      <c r="F1427" s="76">
        <v>1423.68939313649</v>
      </c>
      <c r="G1427" s="76">
        <v>88.974888810705664</v>
      </c>
      <c r="H1427" s="77">
        <v>0</v>
      </c>
      <c r="I1427" s="76">
        <v>-41.780134841837672</v>
      </c>
      <c r="J1427" s="77">
        <v>35.060203321896331</v>
      </c>
      <c r="K1427" s="135">
        <v>3</v>
      </c>
      <c r="L1427" s="135">
        <v>0</v>
      </c>
      <c r="M1427" s="135">
        <v>0</v>
      </c>
      <c r="N1427" s="135">
        <v>-5.3870255805216711</v>
      </c>
    </row>
    <row r="1428" spans="1:14" s="78" customFormat="1" x14ac:dyDescent="0.25">
      <c r="A1428" s="76">
        <v>1425</v>
      </c>
      <c r="B1428" s="76">
        <v>35.694468307495107</v>
      </c>
      <c r="C1428" s="76">
        <v>35.694468307495107</v>
      </c>
      <c r="D1428" s="131"/>
      <c r="E1428" s="92"/>
      <c r="F1428" s="76">
        <v>1376.251435266181</v>
      </c>
      <c r="G1428" s="76">
        <v>88.954992647754395</v>
      </c>
      <c r="H1428" s="77">
        <v>6.4307120747297608</v>
      </c>
      <c r="I1428" s="76">
        <v>-50.552060793190464</v>
      </c>
      <c r="J1428" s="77">
        <v>43.832129273249123</v>
      </c>
      <c r="K1428" s="135">
        <v>3</v>
      </c>
      <c r="L1428" s="135">
        <v>0.2001716169973497</v>
      </c>
      <c r="M1428" s="135">
        <v>0.63114110839264348</v>
      </c>
      <c r="N1428" s="135">
        <v>-1.098834414247895</v>
      </c>
    </row>
    <row r="1429" spans="1:14" s="78" customFormat="1" x14ac:dyDescent="0.25">
      <c r="A1429" s="76">
        <v>1426</v>
      </c>
      <c r="B1429" s="76">
        <v>35.102482986450198</v>
      </c>
      <c r="C1429" s="76">
        <v>35.102482986450198</v>
      </c>
      <c r="D1429" s="131"/>
      <c r="E1429" s="92"/>
      <c r="F1429" s="76">
        <v>1353.426591911574</v>
      </c>
      <c r="G1429" s="76">
        <v>89.023084320972458</v>
      </c>
      <c r="H1429" s="77">
        <v>15.083715172278788</v>
      </c>
      <c r="I1429" s="76">
        <v>-52.604351911267052</v>
      </c>
      <c r="J1429" s="77">
        <v>45.884420391325698</v>
      </c>
      <c r="K1429" s="135">
        <v>3</v>
      </c>
      <c r="L1429" s="135">
        <v>0.46951746887056589</v>
      </c>
      <c r="M1429" s="135">
        <v>1.480388579348894</v>
      </c>
      <c r="N1429" s="135">
        <v>4.4744130405419202</v>
      </c>
    </row>
    <row r="1430" spans="1:14" s="78" customFormat="1" x14ac:dyDescent="0.25">
      <c r="A1430" s="76">
        <v>1427</v>
      </c>
      <c r="B1430" s="76">
        <v>36.16197395324707</v>
      </c>
      <c r="C1430" s="76">
        <v>36.16197395324707</v>
      </c>
      <c r="D1430" s="131"/>
      <c r="E1430" s="92"/>
      <c r="F1430" s="76">
        <v>1394.276786153004</v>
      </c>
      <c r="G1430" s="76">
        <v>89.102643723911584</v>
      </c>
      <c r="H1430" s="77">
        <v>33.945760996941203</v>
      </c>
      <c r="I1430" s="76">
        <v>-72.169816477913017</v>
      </c>
      <c r="J1430" s="77">
        <v>63.801335754411902</v>
      </c>
      <c r="K1430" s="135">
        <v>3</v>
      </c>
      <c r="L1430" s="135">
        <v>1.0566447059051129</v>
      </c>
      <c r="M1430" s="135">
        <v>3.3316007577188231</v>
      </c>
      <c r="N1430" s="135">
        <v>15.910535298601729</v>
      </c>
    </row>
    <row r="1431" spans="1:14" s="78" customFormat="1" x14ac:dyDescent="0.25">
      <c r="A1431" s="76">
        <v>1428</v>
      </c>
      <c r="B1431" s="76">
        <v>38.692221069335943</v>
      </c>
      <c r="C1431" s="76">
        <v>38.692221069335943</v>
      </c>
      <c r="D1431" s="131"/>
      <c r="E1431" s="92"/>
      <c r="F1431" s="76">
        <v>1491.8340937754911</v>
      </c>
      <c r="G1431" s="76">
        <v>89.094632732958132</v>
      </c>
      <c r="H1431" s="77">
        <v>39.294556765208114</v>
      </c>
      <c r="I1431" s="76">
        <v>-1.9749037259705069</v>
      </c>
      <c r="J1431" s="77">
        <v>-4.7450277939708334</v>
      </c>
      <c r="K1431" s="135">
        <v>3</v>
      </c>
      <c r="L1431" s="135">
        <v>1.2231390358456371</v>
      </c>
      <c r="M1431" s="135">
        <v>3.8565573800212918</v>
      </c>
      <c r="N1431" s="135">
        <v>18.899964294763262</v>
      </c>
    </row>
    <row r="1432" spans="1:14" s="78" customFormat="1" x14ac:dyDescent="0.25">
      <c r="A1432" s="76">
        <v>1429</v>
      </c>
      <c r="B1432" s="76">
        <v>40.927332305908202</v>
      </c>
      <c r="C1432" s="76">
        <v>40.927332305908202</v>
      </c>
      <c r="D1432" s="131"/>
      <c r="E1432" s="92"/>
      <c r="F1432" s="76">
        <v>1578.0120141415509</v>
      </c>
      <c r="G1432" s="76">
        <v>89.016447975237199</v>
      </c>
      <c r="H1432" s="77">
        <v>34.953359976733587</v>
      </c>
      <c r="I1432" s="76">
        <v>0</v>
      </c>
      <c r="J1432" s="77">
        <v>-6.7199315199413396</v>
      </c>
      <c r="K1432" s="135">
        <v>3</v>
      </c>
      <c r="L1432" s="135">
        <v>1.088008684687882</v>
      </c>
      <c r="M1432" s="135">
        <v>3.4304913828208932</v>
      </c>
      <c r="N1432" s="135">
        <v>16.04643095222551</v>
      </c>
    </row>
    <row r="1433" spans="1:14" s="78" customFormat="1" x14ac:dyDescent="0.25">
      <c r="A1433" s="76">
        <v>1430</v>
      </c>
      <c r="B1433" s="76">
        <v>42.34172248840332</v>
      </c>
      <c r="C1433" s="76">
        <v>42.34172248840332</v>
      </c>
      <c r="D1433" s="131"/>
      <c r="E1433" s="92"/>
      <c r="F1433" s="76">
        <v>1632.54585680637</v>
      </c>
      <c r="G1433" s="76">
        <v>89.100318534091855</v>
      </c>
      <c r="H1433" s="77">
        <v>22.052691579822032</v>
      </c>
      <c r="I1433" s="76">
        <v>0</v>
      </c>
      <c r="J1433" s="77">
        <v>-6.7199315199413396</v>
      </c>
      <c r="K1433" s="135">
        <v>3</v>
      </c>
      <c r="L1433" s="135">
        <v>0.68644387765756387</v>
      </c>
      <c r="M1433" s="135">
        <v>2.164357546254299</v>
      </c>
      <c r="N1433" s="135">
        <v>7.8231288367427441</v>
      </c>
    </row>
    <row r="1434" spans="1:14" s="78" customFormat="1" x14ac:dyDescent="0.25">
      <c r="A1434" s="76">
        <v>1431</v>
      </c>
      <c r="B1434" s="76">
        <v>42.098767852783197</v>
      </c>
      <c r="C1434" s="76">
        <v>42.098767852783197</v>
      </c>
      <c r="D1434" s="131"/>
      <c r="E1434" s="92"/>
      <c r="F1434" s="76">
        <v>1623.178392271072</v>
      </c>
      <c r="G1434" s="76">
        <v>89.032337249328179</v>
      </c>
      <c r="H1434" s="77">
        <v>7.858033849323852</v>
      </c>
      <c r="I1434" s="76">
        <v>0</v>
      </c>
      <c r="J1434" s="77">
        <v>-6.7199315199413396</v>
      </c>
      <c r="K1434" s="135">
        <v>3</v>
      </c>
      <c r="L1434" s="135">
        <v>0.24460049272306511</v>
      </c>
      <c r="M1434" s="135">
        <v>0.77122535355582433</v>
      </c>
      <c r="N1434" s="135">
        <v>-1.256034625902501</v>
      </c>
    </row>
    <row r="1435" spans="1:14" s="78" customFormat="1" x14ac:dyDescent="0.25">
      <c r="A1435" s="76">
        <v>1432</v>
      </c>
      <c r="B1435" s="76">
        <v>40.748497772216787</v>
      </c>
      <c r="C1435" s="76">
        <v>40.748497772216787</v>
      </c>
      <c r="D1435" s="131"/>
      <c r="E1435" s="92"/>
      <c r="F1435" s="76">
        <v>1571.1167921271001</v>
      </c>
      <c r="G1435" s="76">
        <v>89.082951639406346</v>
      </c>
      <c r="H1435" s="77">
        <v>0</v>
      </c>
      <c r="I1435" s="76">
        <v>0</v>
      </c>
      <c r="J1435" s="77">
        <v>-6.7199315199413396</v>
      </c>
      <c r="K1435" s="135">
        <v>3</v>
      </c>
      <c r="L1435" s="135">
        <v>0</v>
      </c>
      <c r="M1435" s="135">
        <v>0</v>
      </c>
      <c r="N1435" s="135">
        <v>-6.0467061886052393</v>
      </c>
    </row>
    <row r="1436" spans="1:14" s="78" customFormat="1" x14ac:dyDescent="0.25">
      <c r="A1436" s="76">
        <v>1433</v>
      </c>
      <c r="B1436" s="76">
        <v>37.651887512207033</v>
      </c>
      <c r="C1436" s="76">
        <v>37.651887512207033</v>
      </c>
      <c r="D1436" s="131"/>
      <c r="E1436" s="92"/>
      <c r="F1436" s="76">
        <v>1451.722540948311</v>
      </c>
      <c r="G1436" s="76">
        <v>88.984591808225517</v>
      </c>
      <c r="H1436" s="77">
        <v>0</v>
      </c>
      <c r="I1436" s="76">
        <v>0</v>
      </c>
      <c r="J1436" s="77">
        <v>-6.7199315199413396</v>
      </c>
      <c r="K1436" s="135">
        <v>3</v>
      </c>
      <c r="L1436" s="135">
        <v>0</v>
      </c>
      <c r="M1436" s="135">
        <v>0</v>
      </c>
      <c r="N1436" s="135">
        <v>-5.5102781901483118</v>
      </c>
    </row>
    <row r="1437" spans="1:14" s="78" customFormat="1" x14ac:dyDescent="0.25">
      <c r="A1437" s="76">
        <v>1434</v>
      </c>
      <c r="B1437" s="76">
        <v>33.602885437011722</v>
      </c>
      <c r="C1437" s="76">
        <v>33.602885437011722</v>
      </c>
      <c r="D1437" s="131"/>
      <c r="E1437" s="92"/>
      <c r="F1437" s="76">
        <v>1295.6074569700691</v>
      </c>
      <c r="G1437" s="76">
        <v>89.019513489728638</v>
      </c>
      <c r="H1437" s="77">
        <v>0</v>
      </c>
      <c r="I1437" s="76">
        <v>0</v>
      </c>
      <c r="J1437" s="77">
        <v>-6.7199315199413396</v>
      </c>
      <c r="K1437" s="135">
        <v>3</v>
      </c>
      <c r="L1437" s="135">
        <v>0</v>
      </c>
      <c r="M1437" s="135">
        <v>0</v>
      </c>
      <c r="N1437" s="135">
        <v>-4.8361351976847651</v>
      </c>
    </row>
    <row r="1438" spans="1:14" s="78" customFormat="1" x14ac:dyDescent="0.25">
      <c r="A1438" s="76">
        <v>1435</v>
      </c>
      <c r="B1438" s="76">
        <v>28.71691284179688</v>
      </c>
      <c r="C1438" s="76">
        <v>28.71691284179688</v>
      </c>
      <c r="D1438" s="131"/>
      <c r="E1438" s="92"/>
      <c r="F1438" s="76">
        <v>1107.2217738186071</v>
      </c>
      <c r="G1438" s="76">
        <v>89.055095852130819</v>
      </c>
      <c r="H1438" s="77">
        <v>0</v>
      </c>
      <c r="I1438" s="76">
        <v>0</v>
      </c>
      <c r="J1438" s="77">
        <v>-6.7199315199413396</v>
      </c>
      <c r="K1438" s="135">
        <v>3</v>
      </c>
      <c r="L1438" s="135">
        <v>0</v>
      </c>
      <c r="M1438" s="135">
        <v>0</v>
      </c>
      <c r="N1438" s="135">
        <v>-4.0593651391531207</v>
      </c>
    </row>
    <row r="1439" spans="1:14" s="78" customFormat="1" x14ac:dyDescent="0.25">
      <c r="A1439" s="76">
        <v>1436</v>
      </c>
      <c r="B1439" s="76">
        <v>23.46831912994385</v>
      </c>
      <c r="C1439" s="76">
        <v>23.46831912994385</v>
      </c>
      <c r="D1439" s="131"/>
      <c r="E1439" s="92"/>
      <c r="F1439" s="76">
        <v>1445.925597802767</v>
      </c>
      <c r="G1439" s="76">
        <v>88.958142233307939</v>
      </c>
      <c r="H1439" s="77">
        <v>0</v>
      </c>
      <c r="I1439" s="76">
        <v>0</v>
      </c>
      <c r="J1439" s="77">
        <v>-6.7199315199413396</v>
      </c>
      <c r="K1439" s="135">
        <v>2</v>
      </c>
      <c r="L1439" s="135">
        <v>0</v>
      </c>
      <c r="M1439" s="135">
        <v>0</v>
      </c>
      <c r="N1439" s="135">
        <v>-5.4847091445526841</v>
      </c>
    </row>
    <row r="1440" spans="1:14" s="78" customFormat="1" x14ac:dyDescent="0.25">
      <c r="A1440" s="76">
        <v>1437</v>
      </c>
      <c r="B1440" s="76">
        <v>19.924146270751951</v>
      </c>
      <c r="C1440" s="76">
        <v>19.924146270751951</v>
      </c>
      <c r="D1440" s="131"/>
      <c r="E1440" s="92"/>
      <c r="F1440" s="76">
        <v>1227.562696234553</v>
      </c>
      <c r="G1440" s="76">
        <v>88.99306391481106</v>
      </c>
      <c r="H1440" s="77">
        <v>2.2779798432969267</v>
      </c>
      <c r="I1440" s="76">
        <v>0</v>
      </c>
      <c r="J1440" s="77">
        <v>-6.7199315199413396</v>
      </c>
      <c r="K1440" s="135">
        <v>2</v>
      </c>
      <c r="L1440" s="135">
        <v>7.0907685404229065E-2</v>
      </c>
      <c r="M1440" s="135">
        <v>0.22357193207953421</v>
      </c>
      <c r="N1440" s="135">
        <v>-3.1401903437503331</v>
      </c>
    </row>
    <row r="1441" spans="1:14" s="78" customFormat="1" x14ac:dyDescent="0.25">
      <c r="A1441" s="76">
        <v>1438</v>
      </c>
      <c r="B1441" s="76">
        <v>20.283776664733889</v>
      </c>
      <c r="C1441" s="76">
        <v>20.283776664733889</v>
      </c>
      <c r="D1441" s="131"/>
      <c r="E1441" s="92"/>
      <c r="F1441" s="76">
        <v>1249.7201754100799</v>
      </c>
      <c r="G1441" s="76">
        <v>89.064577925465258</v>
      </c>
      <c r="H1441" s="77">
        <v>17.370710993593224</v>
      </c>
      <c r="I1441" s="76">
        <v>0</v>
      </c>
      <c r="J1441" s="77">
        <v>-6.7199315199413396</v>
      </c>
      <c r="K1441" s="135">
        <v>2</v>
      </c>
      <c r="L1441" s="135">
        <v>0.54070579860742951</v>
      </c>
      <c r="M1441" s="135">
        <v>1.7048453830092249</v>
      </c>
      <c r="N1441" s="135">
        <v>6.2422983081618666</v>
      </c>
    </row>
    <row r="1442" spans="1:14" s="78" customFormat="1" x14ac:dyDescent="0.25">
      <c r="A1442" s="76">
        <v>1439</v>
      </c>
      <c r="B1442" s="76">
        <v>21.53552589416504</v>
      </c>
      <c r="C1442" s="76">
        <v>21.53552589416504</v>
      </c>
      <c r="D1442" s="131"/>
      <c r="E1442" s="92"/>
      <c r="F1442" s="76">
        <v>1326.842709957305</v>
      </c>
      <c r="G1442" s="76">
        <v>89.057032776044565</v>
      </c>
      <c r="H1442" s="77">
        <v>13.672098868168838</v>
      </c>
      <c r="I1442" s="76">
        <v>0</v>
      </c>
      <c r="J1442" s="77">
        <v>-6.7199315199413396</v>
      </c>
      <c r="K1442" s="135">
        <v>2</v>
      </c>
      <c r="L1442" s="135">
        <v>0.42557746426611692</v>
      </c>
      <c r="M1442" s="135">
        <v>1.341845744831067</v>
      </c>
      <c r="N1442" s="135">
        <v>3.685661381538301</v>
      </c>
    </row>
    <row r="1443" spans="1:14" s="78" customFormat="1" x14ac:dyDescent="0.25">
      <c r="A1443" s="76">
        <v>1440</v>
      </c>
      <c r="B1443" s="76">
        <v>21.679231452941899</v>
      </c>
      <c r="C1443" s="76">
        <v>21.679231452941899</v>
      </c>
      <c r="D1443" s="131"/>
      <c r="E1443" s="92"/>
      <c r="F1443" s="76">
        <v>1335.696669409258</v>
      </c>
      <c r="G1443" s="76">
        <v>89.06615382152853</v>
      </c>
      <c r="H1443" s="77">
        <v>13.515007991777326</v>
      </c>
      <c r="I1443" s="76">
        <v>0</v>
      </c>
      <c r="J1443" s="77">
        <v>-6.7199315199413396</v>
      </c>
      <c r="K1443" s="135">
        <v>2</v>
      </c>
      <c r="L1443" s="135">
        <v>0.42068762712562552</v>
      </c>
      <c r="M1443" s="135">
        <v>1.3264280883270969</v>
      </c>
      <c r="N1443" s="135">
        <v>3.555061430965504</v>
      </c>
    </row>
    <row r="1444" spans="1:14" s="78" customFormat="1" x14ac:dyDescent="0.25">
      <c r="A1444" s="76">
        <v>1441</v>
      </c>
      <c r="B1444" s="76">
        <v>22.550546455383301</v>
      </c>
      <c r="C1444" s="76">
        <v>22.550546455383301</v>
      </c>
      <c r="D1444" s="131"/>
      <c r="E1444" s="92"/>
      <c r="F1444" s="76">
        <v>1389.379962993421</v>
      </c>
      <c r="G1444" s="76">
        <v>89.045718150552631</v>
      </c>
      <c r="H1444" s="77">
        <v>13.772395389440739</v>
      </c>
      <c r="I1444" s="76">
        <v>0</v>
      </c>
      <c r="J1444" s="77">
        <v>-6.7199315199413396</v>
      </c>
      <c r="K1444" s="135">
        <v>2</v>
      </c>
      <c r="L1444" s="135">
        <v>0.42869943841282121</v>
      </c>
      <c r="M1444" s="135">
        <v>1.3516893293156249</v>
      </c>
      <c r="N1444" s="135">
        <v>3.518638728025806</v>
      </c>
    </row>
    <row r="1445" spans="1:14" s="78" customFormat="1" x14ac:dyDescent="0.25">
      <c r="A1445" s="76">
        <v>1442</v>
      </c>
      <c r="B1445" s="76">
        <v>22.060635948181151</v>
      </c>
      <c r="C1445" s="76">
        <v>22.060635948181151</v>
      </c>
      <c r="D1445" s="131"/>
      <c r="E1445" s="92"/>
      <c r="F1445" s="76">
        <v>1359.195690354471</v>
      </c>
      <c r="G1445" s="76">
        <v>89.045824330078389</v>
      </c>
      <c r="H1445" s="77">
        <v>4.4232899353888504</v>
      </c>
      <c r="I1445" s="76">
        <v>0</v>
      </c>
      <c r="J1445" s="77">
        <v>-6.7199315199413396</v>
      </c>
      <c r="K1445" s="135">
        <v>2</v>
      </c>
      <c r="L1445" s="135">
        <v>0.13768570082530041</v>
      </c>
      <c r="M1445" s="135">
        <v>0.43412301470217202</v>
      </c>
      <c r="N1445" s="135">
        <v>-2.316916922430599</v>
      </c>
    </row>
    <row r="1446" spans="1:14" s="78" customFormat="1" x14ac:dyDescent="0.25">
      <c r="A1446" s="76">
        <v>1443</v>
      </c>
      <c r="B1446" s="76">
        <v>20.682193946838382</v>
      </c>
      <c r="C1446" s="76">
        <v>20.682193946838382</v>
      </c>
      <c r="D1446" s="131"/>
      <c r="E1446" s="92"/>
      <c r="F1446" s="76">
        <v>1274.2673849316541</v>
      </c>
      <c r="G1446" s="76">
        <v>89.030799556424398</v>
      </c>
      <c r="H1446" s="77">
        <v>3.0975650636440513</v>
      </c>
      <c r="I1446" s="76">
        <v>0</v>
      </c>
      <c r="J1446" s="77">
        <v>-6.7199315199413396</v>
      </c>
      <c r="K1446" s="135">
        <v>2</v>
      </c>
      <c r="L1446" s="135">
        <v>9.6419276798391643E-2</v>
      </c>
      <c r="M1446" s="135">
        <v>0.30400997974532878</v>
      </c>
      <c r="N1446" s="135">
        <v>-2.810379191190286</v>
      </c>
    </row>
    <row r="1447" spans="1:14" s="78" customFormat="1" x14ac:dyDescent="0.25">
      <c r="A1447" s="76">
        <v>1444</v>
      </c>
      <c r="B1447" s="76">
        <v>19.340471267700199</v>
      </c>
      <c r="C1447" s="76">
        <v>19.340471267700199</v>
      </c>
      <c r="D1447" s="131"/>
      <c r="E1447" s="92"/>
      <c r="F1447" s="76">
        <v>1191.6014233782739</v>
      </c>
      <c r="G1447" s="76">
        <v>89.102313567078596</v>
      </c>
      <c r="H1447" s="77">
        <v>2.3784755747896789</v>
      </c>
      <c r="I1447" s="76">
        <v>0</v>
      </c>
      <c r="J1447" s="77">
        <v>-6.7199315199413396</v>
      </c>
      <c r="K1447" s="135">
        <v>2</v>
      </c>
      <c r="L1447" s="135">
        <v>7.403586045552478E-2</v>
      </c>
      <c r="M1447" s="135">
        <v>0.23343506801626959</v>
      </c>
      <c r="N1447" s="135">
        <v>-2.9273201691528299</v>
      </c>
    </row>
    <row r="1448" spans="1:14" s="78" customFormat="1" x14ac:dyDescent="0.25">
      <c r="A1448" s="76">
        <v>1445</v>
      </c>
      <c r="B1448" s="76">
        <v>18.124936866760251</v>
      </c>
      <c r="C1448" s="76">
        <v>18.124936866760251</v>
      </c>
      <c r="D1448" s="131"/>
      <c r="E1448" s="92"/>
      <c r="F1448" s="76">
        <v>1116.71014993013</v>
      </c>
      <c r="G1448" s="76">
        <v>89.128225902971053</v>
      </c>
      <c r="H1448" s="77">
        <v>6.6940686993995788</v>
      </c>
      <c r="I1448" s="76">
        <v>0</v>
      </c>
      <c r="J1448" s="77">
        <v>-6.7199315199413396</v>
      </c>
      <c r="K1448" s="135">
        <v>2</v>
      </c>
      <c r="L1448" s="135">
        <v>0.2083692350518537</v>
      </c>
      <c r="M1448" s="135">
        <v>0.65698819811849474</v>
      </c>
      <c r="N1448" s="135">
        <v>8.7160795379270753E-2</v>
      </c>
    </row>
    <row r="1449" spans="1:14" s="78" customFormat="1" x14ac:dyDescent="0.25">
      <c r="A1449" s="76">
        <v>1446</v>
      </c>
      <c r="B1449" s="76">
        <v>18.48690299987793</v>
      </c>
      <c r="C1449" s="76">
        <v>18.48690299987793</v>
      </c>
      <c r="D1449" s="131"/>
      <c r="E1449" s="92"/>
      <c r="F1449" s="76">
        <v>1139.011538219364</v>
      </c>
      <c r="G1449" s="76">
        <v>89.148399437446486</v>
      </c>
      <c r="H1449" s="77">
        <v>11.144209110182143</v>
      </c>
      <c r="I1449" s="76">
        <v>0</v>
      </c>
      <c r="J1449" s="77">
        <v>-6.7199315199413396</v>
      </c>
      <c r="K1449" s="135">
        <v>2</v>
      </c>
      <c r="L1449" s="135">
        <v>0.346890722492112</v>
      </c>
      <c r="M1449" s="135">
        <v>1.0937464480176291</v>
      </c>
      <c r="N1449" s="135">
        <v>2.7693598358798148</v>
      </c>
    </row>
    <row r="1450" spans="1:14" s="78" customFormat="1" x14ac:dyDescent="0.25">
      <c r="A1450" s="76">
        <v>1447</v>
      </c>
      <c r="B1450" s="76">
        <v>18.443396377563481</v>
      </c>
      <c r="C1450" s="76">
        <v>18.443396377563481</v>
      </c>
      <c r="D1450" s="131"/>
      <c r="E1450" s="92"/>
      <c r="F1450" s="76">
        <v>1136.331016511351</v>
      </c>
      <c r="G1450" s="76">
        <v>89.180038482531884</v>
      </c>
      <c r="H1450" s="77">
        <v>6.5845983450359027</v>
      </c>
      <c r="I1450" s="76">
        <v>0</v>
      </c>
      <c r="J1450" s="77">
        <v>-6.7199315199413396</v>
      </c>
      <c r="K1450" s="135">
        <v>2</v>
      </c>
      <c r="L1450" s="135">
        <v>0.20496170294784941</v>
      </c>
      <c r="M1450" s="135">
        <v>0.64624424939456915</v>
      </c>
      <c r="N1450" s="135">
        <v>-5.4147196637394902E-2</v>
      </c>
    </row>
    <row r="1451" spans="1:14" s="78" customFormat="1" x14ac:dyDescent="0.25">
      <c r="A1451" s="76">
        <v>1448</v>
      </c>
      <c r="B1451" s="76">
        <v>17.778300476074222</v>
      </c>
      <c r="C1451" s="76">
        <v>17.778300476074222</v>
      </c>
      <c r="D1451" s="131"/>
      <c r="E1451" s="92"/>
      <c r="F1451" s="76">
        <v>1095.353254804932</v>
      </c>
      <c r="G1451" s="76">
        <v>89.200212017007317</v>
      </c>
      <c r="H1451" s="77">
        <v>4.7674527323986675</v>
      </c>
      <c r="I1451" s="76">
        <v>0</v>
      </c>
      <c r="J1451" s="77">
        <v>-6.7199315199413396</v>
      </c>
      <c r="K1451" s="135">
        <v>2</v>
      </c>
      <c r="L1451" s="135">
        <v>0.14839860832095761</v>
      </c>
      <c r="M1451" s="135">
        <v>0.46790081203597939</v>
      </c>
      <c r="N1451" s="135">
        <v>-1.0369850230378721</v>
      </c>
    </row>
    <row r="1452" spans="1:14" s="78" customFormat="1" x14ac:dyDescent="0.25">
      <c r="A1452" s="76">
        <v>1449</v>
      </c>
      <c r="B1452" s="76">
        <v>16.344593811035161</v>
      </c>
      <c r="C1452" s="76">
        <v>16.344593811035161</v>
      </c>
      <c r="D1452" s="131"/>
      <c r="E1452" s="92"/>
      <c r="F1452" s="76">
        <v>1007.019993473259</v>
      </c>
      <c r="G1452" s="76">
        <v>89.22038555148275</v>
      </c>
      <c r="H1452" s="77">
        <v>0</v>
      </c>
      <c r="I1452" s="76">
        <v>0</v>
      </c>
      <c r="J1452" s="77">
        <v>-6.7199315199413396</v>
      </c>
      <c r="K1452" s="135">
        <v>2</v>
      </c>
      <c r="L1452" s="135">
        <v>0</v>
      </c>
      <c r="M1452" s="135">
        <v>0</v>
      </c>
      <c r="N1452" s="135">
        <v>-3.6606792151578742</v>
      </c>
    </row>
    <row r="1453" spans="1:14" s="78" customFormat="1" x14ac:dyDescent="0.25">
      <c r="A1453" s="76">
        <v>1450</v>
      </c>
      <c r="B1453" s="76">
        <v>12.43827972412109</v>
      </c>
      <c r="C1453" s="76">
        <v>12.43827972412109</v>
      </c>
      <c r="D1453" s="131"/>
      <c r="E1453" s="92"/>
      <c r="F1453" s="76">
        <v>1481.4374644659979</v>
      </c>
      <c r="G1453" s="76">
        <v>89.208742475027947</v>
      </c>
      <c r="H1453" s="77">
        <v>0</v>
      </c>
      <c r="I1453" s="76">
        <v>0</v>
      </c>
      <c r="J1453" s="77">
        <v>-6.7199315199413396</v>
      </c>
      <c r="K1453" s="135">
        <v>1</v>
      </c>
      <c r="L1453" s="135">
        <v>0</v>
      </c>
      <c r="M1453" s="135">
        <v>0</v>
      </c>
      <c r="N1453" s="135">
        <v>-5.642022602270897</v>
      </c>
    </row>
    <row r="1454" spans="1:14" s="78" customFormat="1" x14ac:dyDescent="0.25">
      <c r="A1454" s="76">
        <v>1451</v>
      </c>
      <c r="B1454" s="76">
        <v>7.4102553844451906</v>
      </c>
      <c r="C1454" s="76">
        <v>7.4102553844451906</v>
      </c>
      <c r="D1454" s="131"/>
      <c r="E1454" s="92"/>
      <c r="F1454" s="76">
        <v>882.58426335991589</v>
      </c>
      <c r="G1454" s="76">
        <v>89.112601875082419</v>
      </c>
      <c r="H1454" s="77">
        <v>2.1831837959618107E-2</v>
      </c>
      <c r="I1454" s="76">
        <v>0</v>
      </c>
      <c r="J1454" s="77">
        <v>-6.7199315199413396</v>
      </c>
      <c r="K1454" s="135">
        <v>1</v>
      </c>
      <c r="L1454" s="135">
        <v>6.7956926940855502E-4</v>
      </c>
      <c r="M1454" s="135">
        <v>2.1426819064451741E-3</v>
      </c>
      <c r="N1454" s="135">
        <v>-3.17786871054847</v>
      </c>
    </row>
    <row r="1455" spans="1:14" s="78" customFormat="1" x14ac:dyDescent="0.25">
      <c r="A1455" s="76">
        <v>1452</v>
      </c>
      <c r="B1455" s="76">
        <v>3.5355535507202149</v>
      </c>
      <c r="C1455" s="76">
        <v>3.5355535507202149</v>
      </c>
      <c r="D1455" s="131"/>
      <c r="E1455" s="92"/>
      <c r="F1455" s="76">
        <v>800</v>
      </c>
      <c r="G1455" s="76">
        <v>89.100958798627616</v>
      </c>
      <c r="H1455" s="77">
        <v>2.3729762004551671</v>
      </c>
      <c r="I1455" s="76">
        <v>0</v>
      </c>
      <c r="J1455" s="77">
        <v>-6.7199315199413396</v>
      </c>
      <c r="K1455" s="135">
        <v>1</v>
      </c>
      <c r="L1455" s="135">
        <v>7.3864679000000003E-2</v>
      </c>
      <c r="M1455" s="135">
        <v>0.23289533288700001</v>
      </c>
      <c r="N1455" s="135">
        <v>-1.4721673326167941</v>
      </c>
    </row>
    <row r="1456" spans="1:14" s="78" customFormat="1" x14ac:dyDescent="0.25">
      <c r="A1456" s="76">
        <v>1453</v>
      </c>
      <c r="B1456" s="76">
        <v>0.87537091821432111</v>
      </c>
      <c r="C1456" s="76">
        <v>0.87537091821432111</v>
      </c>
      <c r="D1456" s="131"/>
      <c r="E1456" s="92"/>
      <c r="F1456" s="76">
        <v>800</v>
      </c>
      <c r="G1456" s="76">
        <v>89.111147796316914</v>
      </c>
      <c r="H1456" s="77">
        <v>2.3729762004551671</v>
      </c>
      <c r="I1456" s="76">
        <v>0</v>
      </c>
      <c r="J1456" s="77">
        <v>-6.7199315199413396</v>
      </c>
      <c r="K1456" s="135">
        <v>0</v>
      </c>
      <c r="L1456" s="135">
        <v>7.3864679000000003E-2</v>
      </c>
      <c r="M1456" s="135">
        <v>0.23289533288700001</v>
      </c>
      <c r="N1456" s="135">
        <v>0.32209693722190308</v>
      </c>
    </row>
    <row r="1457" spans="1:14" s="78" customFormat="1" x14ac:dyDescent="0.25">
      <c r="A1457" s="76">
        <v>1454</v>
      </c>
      <c r="B1457" s="76">
        <v>5.5099639669060708E-2</v>
      </c>
      <c r="C1457" s="76">
        <v>5.5099639669060708E-2</v>
      </c>
      <c r="D1457" s="131"/>
      <c r="E1457" s="92"/>
      <c r="F1457" s="76">
        <v>0</v>
      </c>
      <c r="G1457" s="76">
        <v>89.127305241802546</v>
      </c>
      <c r="H1457" s="77">
        <v>0</v>
      </c>
      <c r="I1457" s="76">
        <v>0</v>
      </c>
      <c r="J1457" s="77">
        <v>-3.1029485636939911</v>
      </c>
      <c r="K1457" s="135">
        <v>0</v>
      </c>
      <c r="L1457" s="135">
        <v>0</v>
      </c>
      <c r="M1457" s="135">
        <v>0</v>
      </c>
      <c r="N1457" s="135">
        <v>0.28020903517403922</v>
      </c>
    </row>
    <row r="1458" spans="1:14" s="78" customFormat="1" x14ac:dyDescent="0.25">
      <c r="A1458" s="76">
        <v>1455</v>
      </c>
      <c r="B1458" s="76">
        <v>5.1296245306730274E-3</v>
      </c>
      <c r="C1458" s="76">
        <v>5.1296245306730274E-3</v>
      </c>
      <c r="D1458" s="131"/>
      <c r="E1458" s="92"/>
      <c r="F1458" s="76">
        <v>0</v>
      </c>
      <c r="G1458" s="76">
        <v>89.162009786871678</v>
      </c>
      <c r="H1458" s="77">
        <v>0</v>
      </c>
      <c r="I1458" s="76">
        <v>0</v>
      </c>
      <c r="J1458" s="77">
        <v>-3.1029485636939911</v>
      </c>
      <c r="K1458" s="135">
        <v>0</v>
      </c>
      <c r="L1458" s="135">
        <v>0</v>
      </c>
      <c r="M1458" s="135">
        <v>0</v>
      </c>
      <c r="N1458" s="135">
        <v>0</v>
      </c>
    </row>
    <row r="1459" spans="1:14" s="78" customFormat="1" x14ac:dyDescent="0.25">
      <c r="A1459" s="76">
        <v>1456</v>
      </c>
      <c r="B1459" s="76">
        <v>0</v>
      </c>
      <c r="C1459" s="76">
        <v>0</v>
      </c>
      <c r="D1459" s="131"/>
      <c r="E1459" s="92"/>
      <c r="F1459" s="76">
        <v>0</v>
      </c>
      <c r="G1459" s="76">
        <v>89.170697061116755</v>
      </c>
      <c r="H1459" s="77">
        <v>0</v>
      </c>
      <c r="I1459" s="76">
        <v>0</v>
      </c>
      <c r="J1459" s="77">
        <v>-3.1029485636939911</v>
      </c>
      <c r="K1459" s="135">
        <v>0</v>
      </c>
      <c r="L1459" s="135">
        <v>0</v>
      </c>
      <c r="M1459" s="135">
        <v>0</v>
      </c>
      <c r="N1459" s="135">
        <v>0</v>
      </c>
    </row>
    <row r="1460" spans="1:14" s="78" customFormat="1" x14ac:dyDescent="0.25">
      <c r="A1460" s="76">
        <v>1457</v>
      </c>
      <c r="B1460" s="76">
        <v>0</v>
      </c>
      <c r="C1460" s="76">
        <v>0</v>
      </c>
      <c r="D1460" s="131"/>
      <c r="E1460" s="92"/>
      <c r="F1460" s="76">
        <v>0</v>
      </c>
      <c r="G1460" s="76">
        <v>89.231585225493319</v>
      </c>
      <c r="H1460" s="77">
        <v>0</v>
      </c>
      <c r="I1460" s="76">
        <v>0</v>
      </c>
      <c r="J1460" s="77">
        <v>-3.1029485636939911</v>
      </c>
      <c r="K1460" s="135">
        <v>0</v>
      </c>
      <c r="L1460" s="135">
        <v>0</v>
      </c>
      <c r="M1460" s="135">
        <v>0</v>
      </c>
      <c r="N1460" s="135">
        <v>0</v>
      </c>
    </row>
    <row r="1461" spans="1:14" s="78" customFormat="1" x14ac:dyDescent="0.25">
      <c r="A1461" s="76">
        <v>1458</v>
      </c>
      <c r="B1461" s="76">
        <v>0</v>
      </c>
      <c r="C1461" s="76">
        <v>0</v>
      </c>
      <c r="D1461" s="131"/>
      <c r="E1461" s="92"/>
      <c r="F1461" s="76">
        <v>0</v>
      </c>
      <c r="G1461" s="76">
        <v>89.240272499738396</v>
      </c>
      <c r="H1461" s="77">
        <v>0</v>
      </c>
      <c r="I1461" s="76">
        <v>0</v>
      </c>
      <c r="J1461" s="77">
        <v>-3.1029485636939911</v>
      </c>
      <c r="K1461" s="135">
        <v>0</v>
      </c>
      <c r="L1461" s="135">
        <v>0</v>
      </c>
      <c r="M1461" s="135">
        <v>0</v>
      </c>
      <c r="N1461" s="135">
        <v>0</v>
      </c>
    </row>
    <row r="1462" spans="1:14" s="78" customFormat="1" x14ac:dyDescent="0.25">
      <c r="A1462" s="76">
        <v>1459</v>
      </c>
      <c r="B1462" s="76">
        <v>0</v>
      </c>
      <c r="C1462" s="76">
        <v>0</v>
      </c>
      <c r="D1462" s="131"/>
      <c r="E1462" s="92"/>
      <c r="F1462" s="76">
        <v>0</v>
      </c>
      <c r="G1462" s="76">
        <v>89.248959773983472</v>
      </c>
      <c r="H1462" s="77">
        <v>0</v>
      </c>
      <c r="I1462" s="76">
        <v>0</v>
      </c>
      <c r="J1462" s="77">
        <v>-3.1029485636939911</v>
      </c>
      <c r="K1462" s="135">
        <v>0</v>
      </c>
      <c r="L1462" s="135">
        <v>0</v>
      </c>
      <c r="M1462" s="135">
        <v>0</v>
      </c>
      <c r="N1462" s="135">
        <v>0</v>
      </c>
    </row>
    <row r="1463" spans="1:14" s="78" customFormat="1" x14ac:dyDescent="0.25">
      <c r="A1463" s="76">
        <v>1460</v>
      </c>
      <c r="B1463" s="76">
        <v>0</v>
      </c>
      <c r="C1463" s="76">
        <v>0</v>
      </c>
      <c r="D1463" s="131"/>
      <c r="E1463" s="92"/>
      <c r="F1463" s="76">
        <v>0</v>
      </c>
      <c r="G1463" s="76">
        <v>89.257647048228549</v>
      </c>
      <c r="H1463" s="77">
        <v>0</v>
      </c>
      <c r="I1463" s="76">
        <v>0</v>
      </c>
      <c r="J1463" s="77">
        <v>-3.1029485636939911</v>
      </c>
      <c r="K1463" s="135">
        <v>0</v>
      </c>
      <c r="L1463" s="135">
        <v>0</v>
      </c>
      <c r="M1463" s="135">
        <v>0</v>
      </c>
      <c r="N1463" s="135">
        <v>0</v>
      </c>
    </row>
    <row r="1464" spans="1:14" s="78" customFormat="1" x14ac:dyDescent="0.25">
      <c r="A1464" s="76">
        <v>1461</v>
      </c>
      <c r="B1464" s="76">
        <v>0</v>
      </c>
      <c r="C1464" s="76">
        <v>0</v>
      </c>
      <c r="D1464" s="131"/>
      <c r="E1464" s="92"/>
      <c r="F1464" s="76">
        <v>0</v>
      </c>
      <c r="G1464" s="76">
        <v>89.266334322473625</v>
      </c>
      <c r="H1464" s="77">
        <v>0</v>
      </c>
      <c r="I1464" s="76">
        <v>0</v>
      </c>
      <c r="J1464" s="77">
        <v>-3.1029485636939911</v>
      </c>
      <c r="K1464" s="135">
        <v>0</v>
      </c>
      <c r="L1464" s="135">
        <v>0</v>
      </c>
      <c r="M1464" s="135">
        <v>0</v>
      </c>
      <c r="N1464" s="135">
        <v>0</v>
      </c>
    </row>
    <row r="1465" spans="1:14" s="78" customFormat="1" x14ac:dyDescent="0.25">
      <c r="A1465" s="76">
        <v>1462</v>
      </c>
      <c r="B1465" s="76">
        <v>0</v>
      </c>
      <c r="C1465" s="76">
        <v>0</v>
      </c>
      <c r="D1465" s="131"/>
      <c r="E1465" s="92"/>
      <c r="F1465" s="76">
        <v>0</v>
      </c>
      <c r="G1465" s="76">
        <v>89.275021596718702</v>
      </c>
      <c r="H1465" s="77">
        <v>0</v>
      </c>
      <c r="I1465" s="76">
        <v>0</v>
      </c>
      <c r="J1465" s="77">
        <v>-3.1029485636939911</v>
      </c>
      <c r="K1465" s="135">
        <v>0</v>
      </c>
      <c r="L1465" s="135">
        <v>0</v>
      </c>
      <c r="M1465" s="135">
        <v>0</v>
      </c>
      <c r="N1465" s="135">
        <v>0</v>
      </c>
    </row>
    <row r="1466" spans="1:14" s="78" customFormat="1" x14ac:dyDescent="0.25">
      <c r="A1466" s="76">
        <v>1463</v>
      </c>
      <c r="B1466" s="76">
        <v>0</v>
      </c>
      <c r="C1466" s="76">
        <v>0</v>
      </c>
      <c r="D1466" s="131"/>
      <c r="E1466" s="92"/>
      <c r="F1466" s="76">
        <v>0</v>
      </c>
      <c r="G1466" s="76">
        <v>89.283708870963778</v>
      </c>
      <c r="H1466" s="77">
        <v>0</v>
      </c>
      <c r="I1466" s="76">
        <v>0</v>
      </c>
      <c r="J1466" s="77">
        <v>-3.1029485636939911</v>
      </c>
      <c r="K1466" s="135">
        <v>0</v>
      </c>
      <c r="L1466" s="135">
        <v>0</v>
      </c>
      <c r="M1466" s="135">
        <v>0</v>
      </c>
      <c r="N1466" s="135">
        <v>0</v>
      </c>
    </row>
    <row r="1467" spans="1:14" s="78" customFormat="1" x14ac:dyDescent="0.25">
      <c r="A1467" s="76">
        <v>1464</v>
      </c>
      <c r="B1467" s="76">
        <v>0</v>
      </c>
      <c r="C1467" s="76">
        <v>0</v>
      </c>
      <c r="D1467" s="131"/>
      <c r="E1467" s="92"/>
      <c r="F1467" s="76">
        <v>0</v>
      </c>
      <c r="G1467" s="76">
        <v>89.292396145208855</v>
      </c>
      <c r="H1467" s="77">
        <v>0</v>
      </c>
      <c r="I1467" s="76">
        <v>0</v>
      </c>
      <c r="J1467" s="77">
        <v>-3.1029485636939911</v>
      </c>
      <c r="K1467" s="135">
        <v>0</v>
      </c>
      <c r="L1467" s="135">
        <v>0</v>
      </c>
      <c r="M1467" s="135">
        <v>0</v>
      </c>
      <c r="N1467" s="135">
        <v>0</v>
      </c>
    </row>
    <row r="1468" spans="1:14" s="78" customFormat="1" x14ac:dyDescent="0.25">
      <c r="A1468" s="76">
        <v>1465</v>
      </c>
      <c r="B1468" s="76">
        <v>0</v>
      </c>
      <c r="C1468" s="76">
        <v>0</v>
      </c>
      <c r="D1468" s="131"/>
      <c r="E1468" s="92"/>
      <c r="F1468" s="76">
        <v>0</v>
      </c>
      <c r="G1468" s="76">
        <v>89.301083419453931</v>
      </c>
      <c r="H1468" s="77">
        <v>0</v>
      </c>
      <c r="I1468" s="76">
        <v>0</v>
      </c>
      <c r="J1468" s="77">
        <v>-3.1029485636939911</v>
      </c>
      <c r="K1468" s="135">
        <v>0</v>
      </c>
      <c r="L1468" s="135">
        <v>0</v>
      </c>
      <c r="M1468" s="135">
        <v>0</v>
      </c>
      <c r="N1468" s="135">
        <v>0</v>
      </c>
    </row>
    <row r="1469" spans="1:14" s="78" customFormat="1" x14ac:dyDescent="0.25">
      <c r="A1469" s="76">
        <v>1466</v>
      </c>
      <c r="B1469" s="76">
        <v>0</v>
      </c>
      <c r="C1469" s="76">
        <v>0</v>
      </c>
      <c r="D1469" s="131"/>
      <c r="E1469" s="92"/>
      <c r="F1469" s="76">
        <v>0</v>
      </c>
      <c r="G1469" s="76">
        <v>89.309770693699008</v>
      </c>
      <c r="H1469" s="77">
        <v>0</v>
      </c>
      <c r="I1469" s="76">
        <v>0</v>
      </c>
      <c r="J1469" s="77">
        <v>-3.1029485636939911</v>
      </c>
      <c r="K1469" s="135">
        <v>0</v>
      </c>
      <c r="L1469" s="135">
        <v>0</v>
      </c>
      <c r="M1469" s="135">
        <v>0</v>
      </c>
      <c r="N1469" s="135">
        <v>0</v>
      </c>
    </row>
    <row r="1470" spans="1:14" s="78" customFormat="1" x14ac:dyDescent="0.25">
      <c r="A1470" s="76">
        <v>1467</v>
      </c>
      <c r="B1470" s="76">
        <v>0</v>
      </c>
      <c r="C1470" s="76">
        <v>0</v>
      </c>
      <c r="D1470" s="131"/>
      <c r="E1470" s="92"/>
      <c r="F1470" s="76">
        <v>0</v>
      </c>
      <c r="G1470" s="76">
        <v>89.318457967944084</v>
      </c>
      <c r="H1470" s="77">
        <v>0</v>
      </c>
      <c r="I1470" s="76">
        <v>0</v>
      </c>
      <c r="J1470" s="77">
        <v>-3.1029485636939911</v>
      </c>
      <c r="K1470" s="135">
        <v>0</v>
      </c>
      <c r="L1470" s="135">
        <v>0</v>
      </c>
      <c r="M1470" s="135">
        <v>0</v>
      </c>
      <c r="N1470" s="135">
        <v>0</v>
      </c>
    </row>
    <row r="1471" spans="1:14" s="78" customFormat="1" x14ac:dyDescent="0.25">
      <c r="A1471" s="76">
        <v>1468</v>
      </c>
      <c r="B1471" s="76">
        <v>0</v>
      </c>
      <c r="C1471" s="76">
        <v>0</v>
      </c>
      <c r="D1471" s="131"/>
      <c r="E1471" s="92"/>
      <c r="F1471" s="76">
        <v>0</v>
      </c>
      <c r="G1471" s="76">
        <v>89.327145242189161</v>
      </c>
      <c r="H1471" s="77">
        <v>0</v>
      </c>
      <c r="I1471" s="76">
        <v>0</v>
      </c>
      <c r="J1471" s="77">
        <v>-3.1029485636939911</v>
      </c>
      <c r="K1471" s="135">
        <v>0</v>
      </c>
      <c r="L1471" s="135">
        <v>0</v>
      </c>
      <c r="M1471" s="135">
        <v>0</v>
      </c>
      <c r="N1471" s="135">
        <v>0</v>
      </c>
    </row>
    <row r="1472" spans="1:14" s="78" customFormat="1" x14ac:dyDescent="0.25">
      <c r="A1472" s="76">
        <v>1469</v>
      </c>
      <c r="B1472" s="76">
        <v>0</v>
      </c>
      <c r="C1472" s="76">
        <v>0</v>
      </c>
      <c r="D1472" s="131"/>
      <c r="E1472" s="92"/>
      <c r="F1472" s="76">
        <v>0</v>
      </c>
      <c r="G1472" s="76">
        <v>89.335832516434238</v>
      </c>
      <c r="H1472" s="77">
        <v>0</v>
      </c>
      <c r="I1472" s="76">
        <v>0</v>
      </c>
      <c r="J1472" s="77">
        <v>-3.1029485636939911</v>
      </c>
      <c r="K1472" s="135">
        <v>0</v>
      </c>
      <c r="L1472" s="135">
        <v>0</v>
      </c>
      <c r="M1472" s="135">
        <v>0</v>
      </c>
      <c r="N1472" s="135">
        <v>0</v>
      </c>
    </row>
    <row r="1473" spans="1:14" s="78" customFormat="1" x14ac:dyDescent="0.25">
      <c r="A1473" s="76">
        <v>1470</v>
      </c>
      <c r="B1473" s="76">
        <v>0</v>
      </c>
      <c r="C1473" s="76">
        <v>0</v>
      </c>
      <c r="D1473" s="131"/>
      <c r="E1473" s="92"/>
      <c r="F1473" s="76">
        <v>0</v>
      </c>
      <c r="G1473" s="76">
        <v>89.344519790679314</v>
      </c>
      <c r="H1473" s="77">
        <v>0</v>
      </c>
      <c r="I1473" s="76">
        <v>0</v>
      </c>
      <c r="J1473" s="77">
        <v>-3.1029485636939911</v>
      </c>
      <c r="K1473" s="135">
        <v>0</v>
      </c>
      <c r="L1473" s="135">
        <v>0</v>
      </c>
      <c r="M1473" s="135">
        <v>0</v>
      </c>
      <c r="N1473" s="135">
        <v>0</v>
      </c>
    </row>
    <row r="1474" spans="1:14" s="78" customFormat="1" x14ac:dyDescent="0.25">
      <c r="A1474" s="76">
        <v>1471</v>
      </c>
      <c r="B1474" s="76">
        <v>0</v>
      </c>
      <c r="C1474" s="76">
        <v>0</v>
      </c>
      <c r="D1474" s="131"/>
      <c r="E1474" s="92"/>
      <c r="F1474" s="76">
        <v>0</v>
      </c>
      <c r="G1474" s="76">
        <v>89.353207064924391</v>
      </c>
      <c r="H1474" s="77">
        <v>0</v>
      </c>
      <c r="I1474" s="76">
        <v>0</v>
      </c>
      <c r="J1474" s="77">
        <v>-3.1029485636939911</v>
      </c>
      <c r="K1474" s="135">
        <v>0</v>
      </c>
      <c r="L1474" s="135">
        <v>0</v>
      </c>
      <c r="M1474" s="135">
        <v>0</v>
      </c>
      <c r="N1474" s="135">
        <v>0</v>
      </c>
    </row>
    <row r="1475" spans="1:14" s="78" customFormat="1" x14ac:dyDescent="0.25">
      <c r="A1475" s="76">
        <v>1472</v>
      </c>
      <c r="B1475" s="76">
        <v>0</v>
      </c>
      <c r="C1475" s="76">
        <v>0</v>
      </c>
      <c r="D1475" s="131"/>
      <c r="E1475" s="92"/>
      <c r="F1475" s="76">
        <v>0</v>
      </c>
      <c r="G1475" s="76">
        <v>89.361894339169467</v>
      </c>
      <c r="H1475" s="77">
        <v>0</v>
      </c>
      <c r="I1475" s="76">
        <v>0</v>
      </c>
      <c r="J1475" s="77">
        <v>-3.1029485636939911</v>
      </c>
      <c r="K1475" s="135">
        <v>0</v>
      </c>
      <c r="L1475" s="135">
        <v>0</v>
      </c>
      <c r="M1475" s="135">
        <v>0</v>
      </c>
      <c r="N1475" s="135">
        <v>0</v>
      </c>
    </row>
    <row r="1476" spans="1:14" s="78" customFormat="1" x14ac:dyDescent="0.25">
      <c r="A1476" s="76">
        <v>1473</v>
      </c>
      <c r="B1476" s="76">
        <v>0</v>
      </c>
      <c r="C1476" s="76">
        <v>0</v>
      </c>
      <c r="D1476" s="131"/>
      <c r="E1476" s="92"/>
      <c r="F1476" s="76">
        <v>0</v>
      </c>
      <c r="G1476" s="76">
        <v>89.370581613414544</v>
      </c>
      <c r="H1476" s="77">
        <v>0</v>
      </c>
      <c r="I1476" s="76">
        <v>0</v>
      </c>
      <c r="J1476" s="77">
        <v>-3.1029485636939911</v>
      </c>
      <c r="K1476" s="135">
        <v>0</v>
      </c>
      <c r="L1476" s="135">
        <v>0</v>
      </c>
      <c r="M1476" s="135">
        <v>0</v>
      </c>
      <c r="N1476" s="135">
        <v>0</v>
      </c>
    </row>
    <row r="1477" spans="1:14" s="78" customFormat="1" x14ac:dyDescent="0.25">
      <c r="A1477" s="76">
        <v>1474</v>
      </c>
      <c r="B1477" s="76">
        <v>2.717099920846522E-3</v>
      </c>
      <c r="C1477" s="76">
        <v>2.717099920846522E-3</v>
      </c>
      <c r="D1477" s="131"/>
      <c r="E1477" s="92"/>
      <c r="F1477" s="76">
        <v>0</v>
      </c>
      <c r="G1477" s="76">
        <v>89.37926888765962</v>
      </c>
      <c r="H1477" s="77">
        <v>0</v>
      </c>
      <c r="I1477" s="76">
        <v>0</v>
      </c>
      <c r="J1477" s="77">
        <v>-3.1029485636939911</v>
      </c>
      <c r="K1477" s="135">
        <v>0</v>
      </c>
      <c r="L1477" s="135">
        <v>0</v>
      </c>
      <c r="M1477" s="135">
        <v>0</v>
      </c>
      <c r="N1477" s="135">
        <v>0</v>
      </c>
    </row>
    <row r="1478" spans="1:14" s="78" customFormat="1" x14ac:dyDescent="0.25">
      <c r="A1478" s="76">
        <v>1475</v>
      </c>
      <c r="B1478" s="76">
        <v>0</v>
      </c>
      <c r="C1478" s="76">
        <v>0</v>
      </c>
      <c r="D1478" s="131"/>
      <c r="E1478" s="92"/>
      <c r="F1478" s="76">
        <v>0</v>
      </c>
      <c r="G1478" s="76">
        <v>89.387956161904697</v>
      </c>
      <c r="H1478" s="77">
        <v>0</v>
      </c>
      <c r="I1478" s="76">
        <v>0</v>
      </c>
      <c r="J1478" s="77">
        <v>-3.1029485636939911</v>
      </c>
      <c r="K1478" s="135">
        <v>0</v>
      </c>
      <c r="L1478" s="135">
        <v>0</v>
      </c>
      <c r="M1478" s="135">
        <v>0</v>
      </c>
      <c r="N1478" s="135">
        <v>0</v>
      </c>
    </row>
    <row r="1479" spans="1:14" s="78" customFormat="1" x14ac:dyDescent="0.25">
      <c r="A1479" s="76">
        <v>1476</v>
      </c>
      <c r="B1479" s="76">
        <v>0</v>
      </c>
      <c r="C1479" s="76">
        <v>0</v>
      </c>
      <c r="D1479" s="131"/>
      <c r="E1479" s="92"/>
      <c r="F1479" s="76">
        <v>0</v>
      </c>
      <c r="G1479" s="76">
        <v>89.396643436149773</v>
      </c>
      <c r="H1479" s="77">
        <v>0</v>
      </c>
      <c r="I1479" s="76">
        <v>0</v>
      </c>
      <c r="J1479" s="77">
        <v>-3.1029485636939911</v>
      </c>
      <c r="K1479" s="135">
        <v>0</v>
      </c>
      <c r="L1479" s="135">
        <v>0</v>
      </c>
      <c r="M1479" s="135">
        <v>0</v>
      </c>
      <c r="N1479" s="135">
        <v>0</v>
      </c>
    </row>
    <row r="1480" spans="1:14" s="78" customFormat="1" x14ac:dyDescent="0.25">
      <c r="A1480" s="76">
        <v>1477</v>
      </c>
      <c r="B1480" s="76">
        <v>0</v>
      </c>
      <c r="C1480" s="76">
        <v>0</v>
      </c>
      <c r="D1480" s="131"/>
      <c r="E1480" s="92"/>
      <c r="F1480" s="76">
        <v>0</v>
      </c>
      <c r="G1480" s="76">
        <v>89.424491849181479</v>
      </c>
      <c r="H1480" s="77">
        <v>0</v>
      </c>
      <c r="I1480" s="76">
        <v>0</v>
      </c>
      <c r="J1480" s="77">
        <v>-3.1029485636939911</v>
      </c>
      <c r="K1480" s="135">
        <v>0</v>
      </c>
      <c r="L1480" s="135">
        <v>0</v>
      </c>
      <c r="M1480" s="135">
        <v>0</v>
      </c>
      <c r="N1480" s="135">
        <v>0</v>
      </c>
    </row>
    <row r="1481" spans="1:14" s="78" customFormat="1" x14ac:dyDescent="0.25">
      <c r="A1481" s="76">
        <v>1478</v>
      </c>
      <c r="B1481" s="76">
        <v>0</v>
      </c>
      <c r="C1481" s="76">
        <v>0</v>
      </c>
      <c r="D1481" s="131"/>
      <c r="E1481" s="92"/>
      <c r="F1481" s="76">
        <v>0</v>
      </c>
      <c r="G1481" s="76">
        <v>89.433179123426555</v>
      </c>
      <c r="H1481" s="77">
        <v>0</v>
      </c>
      <c r="I1481" s="76">
        <v>0</v>
      </c>
      <c r="J1481" s="77">
        <v>-3.1029485636939911</v>
      </c>
      <c r="K1481" s="135">
        <v>1</v>
      </c>
      <c r="L1481" s="135">
        <v>0</v>
      </c>
      <c r="M1481" s="135">
        <v>0</v>
      </c>
      <c r="N1481" s="135">
        <v>0.28020903517403922</v>
      </c>
    </row>
    <row r="1482" spans="1:14" s="78" customFormat="1" x14ac:dyDescent="0.25">
      <c r="A1482" s="76">
        <v>1479</v>
      </c>
      <c r="B1482" s="76">
        <v>0</v>
      </c>
      <c r="C1482" s="76">
        <v>0</v>
      </c>
      <c r="D1482" s="131"/>
      <c r="E1482" s="92"/>
      <c r="F1482" s="76">
        <v>800</v>
      </c>
      <c r="G1482" s="76">
        <v>89.444707388670921</v>
      </c>
      <c r="H1482" s="77">
        <v>2.3729762004551671</v>
      </c>
      <c r="I1482" s="76">
        <v>0</v>
      </c>
      <c r="J1482" s="77">
        <v>-6.7199315199413396</v>
      </c>
      <c r="K1482" s="135">
        <v>1</v>
      </c>
      <c r="L1482" s="135">
        <v>7.3864679000000003E-2</v>
      </c>
      <c r="M1482" s="135">
        <v>0.23289533288700001</v>
      </c>
      <c r="N1482" s="135">
        <v>0.32209693722190308</v>
      </c>
    </row>
    <row r="1483" spans="1:14" s="78" customFormat="1" x14ac:dyDescent="0.25">
      <c r="A1483" s="76">
        <v>1480</v>
      </c>
      <c r="B1483" s="76">
        <v>0.74661370180547237</v>
      </c>
      <c r="C1483" s="76">
        <v>0.74661370180547237</v>
      </c>
      <c r="D1483" s="131"/>
      <c r="E1483" s="92"/>
      <c r="F1483" s="76">
        <v>800</v>
      </c>
      <c r="G1483" s="76">
        <v>89.476346433756319</v>
      </c>
      <c r="H1483" s="77">
        <v>2.3729762004551671</v>
      </c>
      <c r="I1483" s="76">
        <v>0</v>
      </c>
      <c r="J1483" s="77">
        <v>-6.7199315199413396</v>
      </c>
      <c r="K1483" s="135">
        <v>1</v>
      </c>
      <c r="L1483" s="135">
        <v>7.3864679000000003E-2</v>
      </c>
      <c r="M1483" s="135">
        <v>0.23289533288700001</v>
      </c>
      <c r="N1483" s="135">
        <v>0.23868433889088761</v>
      </c>
    </row>
    <row r="1484" spans="1:14" s="78" customFormat="1" x14ac:dyDescent="0.25">
      <c r="A1484" s="76">
        <v>1481</v>
      </c>
      <c r="B1484" s="76">
        <v>2.247539222240448</v>
      </c>
      <c r="C1484" s="76">
        <v>2.247539222240448</v>
      </c>
      <c r="D1484" s="131"/>
      <c r="E1484" s="92"/>
      <c r="F1484" s="76">
        <v>800</v>
      </c>
      <c r="G1484" s="76">
        <v>89.463967241937382</v>
      </c>
      <c r="H1484" s="77">
        <v>2.3729762004551671</v>
      </c>
      <c r="I1484" s="76">
        <v>0</v>
      </c>
      <c r="J1484" s="77">
        <v>-6.7199315199413396</v>
      </c>
      <c r="K1484" s="135">
        <v>1</v>
      </c>
      <c r="L1484" s="135">
        <v>7.3864679000000003E-2</v>
      </c>
      <c r="M1484" s="135">
        <v>0.23289533288700001</v>
      </c>
      <c r="N1484" s="135">
        <v>0.86303157907317174</v>
      </c>
    </row>
    <row r="1485" spans="1:14" s="78" customFormat="1" x14ac:dyDescent="0.25">
      <c r="A1485" s="76">
        <v>1482</v>
      </c>
      <c r="B1485" s="76">
        <v>4.2360694408416748</v>
      </c>
      <c r="C1485" s="76">
        <v>4.2360694408416748</v>
      </c>
      <c r="D1485" s="131"/>
      <c r="E1485" s="92"/>
      <c r="F1485" s="76">
        <v>800</v>
      </c>
      <c r="G1485" s="76">
        <v>89.449664511135182</v>
      </c>
      <c r="H1485" s="77">
        <v>2.3729762004551671</v>
      </c>
      <c r="I1485" s="76">
        <v>0</v>
      </c>
      <c r="J1485" s="77">
        <v>-6.7199315199413396</v>
      </c>
      <c r="K1485" s="135">
        <v>1</v>
      </c>
      <c r="L1485" s="135">
        <v>7.3864679000000003E-2</v>
      </c>
      <c r="M1485" s="135">
        <v>0.23289533288700001</v>
      </c>
      <c r="N1485" s="135">
        <v>1.80263649575201</v>
      </c>
    </row>
    <row r="1486" spans="1:14" s="78" customFormat="1" x14ac:dyDescent="0.25">
      <c r="A1486" s="76">
        <v>1483</v>
      </c>
      <c r="B1486" s="76">
        <v>6.3569518566131604</v>
      </c>
      <c r="C1486" s="76">
        <v>6.3569518566131604</v>
      </c>
      <c r="D1486" s="131"/>
      <c r="E1486" s="92"/>
      <c r="F1486" s="76">
        <v>800</v>
      </c>
      <c r="G1486" s="76">
        <v>89.435361780332983</v>
      </c>
      <c r="H1486" s="77">
        <v>2.3729762004551671</v>
      </c>
      <c r="I1486" s="76">
        <v>0</v>
      </c>
      <c r="J1486" s="77">
        <v>-6.7199315199413396</v>
      </c>
      <c r="K1486" s="135">
        <v>1</v>
      </c>
      <c r="L1486" s="135">
        <v>7.3864679000000003E-2</v>
      </c>
      <c r="M1486" s="135">
        <v>0.23289533288700001</v>
      </c>
      <c r="N1486" s="135">
        <v>2.7558983794315508</v>
      </c>
    </row>
    <row r="1487" spans="1:14" s="78" customFormat="1" x14ac:dyDescent="0.25">
      <c r="A1487" s="76">
        <v>1484</v>
      </c>
      <c r="B1487" s="76">
        <v>8.0688169479370124</v>
      </c>
      <c r="C1487" s="76">
        <v>8.0688169479370124</v>
      </c>
      <c r="D1487" s="131"/>
      <c r="E1487" s="92"/>
      <c r="F1487" s="76">
        <v>961.02097602863864</v>
      </c>
      <c r="G1487" s="76">
        <v>89.421059049530783</v>
      </c>
      <c r="H1487" s="77">
        <v>8.8777104166593155</v>
      </c>
      <c r="I1487" s="76">
        <v>0</v>
      </c>
      <c r="J1487" s="77">
        <v>-6.7199315199413396</v>
      </c>
      <c r="K1487" s="135">
        <v>1</v>
      </c>
      <c r="L1487" s="135">
        <v>0.2763404159113419</v>
      </c>
      <c r="M1487" s="135">
        <v>0.871301331368461</v>
      </c>
      <c r="N1487" s="135">
        <v>1.9729776346307299</v>
      </c>
    </row>
    <row r="1488" spans="1:14" s="78" customFormat="1" x14ac:dyDescent="0.25">
      <c r="A1488" s="76">
        <v>1485</v>
      </c>
      <c r="B1488" s="76">
        <v>8.4564404487609863</v>
      </c>
      <c r="C1488" s="76">
        <v>8.4564404487609863</v>
      </c>
      <c r="D1488" s="131"/>
      <c r="E1488" s="92"/>
      <c r="F1488" s="76">
        <v>1007.188130085682</v>
      </c>
      <c r="G1488" s="76">
        <v>89.435384490007507</v>
      </c>
      <c r="H1488" s="77">
        <v>8.8060216615695737</v>
      </c>
      <c r="I1488" s="76">
        <v>0</v>
      </c>
      <c r="J1488" s="77">
        <v>-6.7199315199413396</v>
      </c>
      <c r="K1488" s="135">
        <v>1</v>
      </c>
      <c r="L1488" s="135">
        <v>0.27410892834665512</v>
      </c>
      <c r="M1488" s="135">
        <v>0.86426545107700359</v>
      </c>
      <c r="N1488" s="135">
        <v>1.777034931721698</v>
      </c>
    </row>
    <row r="1489" spans="1:14" s="78" customFormat="1" x14ac:dyDescent="0.25">
      <c r="A1489" s="76">
        <v>1486</v>
      </c>
      <c r="B1489" s="76">
        <v>9.7754595756530769</v>
      </c>
      <c r="C1489" s="76">
        <v>9.7754595756530769</v>
      </c>
      <c r="D1489" s="131"/>
      <c r="E1489" s="92"/>
      <c r="F1489" s="76">
        <v>1164.2873748579129</v>
      </c>
      <c r="G1489" s="76">
        <v>89.45431664353427</v>
      </c>
      <c r="H1489" s="77">
        <v>12.614413156778259</v>
      </c>
      <c r="I1489" s="76">
        <v>0</v>
      </c>
      <c r="J1489" s="77">
        <v>-6.7199315199413396</v>
      </c>
      <c r="K1489" s="135">
        <v>1</v>
      </c>
      <c r="L1489" s="135">
        <v>0.39265441365154841</v>
      </c>
      <c r="M1489" s="135">
        <v>1.238039366243332</v>
      </c>
      <c r="N1489" s="135">
        <v>3.5911614478263609</v>
      </c>
    </row>
    <row r="1490" spans="1:14" s="78" customFormat="1" x14ac:dyDescent="0.25">
      <c r="A1490" s="76">
        <v>1487</v>
      </c>
      <c r="B1490" s="76">
        <v>11.20643548965454</v>
      </c>
      <c r="C1490" s="76">
        <v>11.20643548965454</v>
      </c>
      <c r="D1490" s="131"/>
      <c r="E1490" s="92"/>
      <c r="F1490" s="76">
        <v>1334.7210181566079</v>
      </c>
      <c r="G1490" s="76">
        <v>89.427850386553416</v>
      </c>
      <c r="H1490" s="77">
        <v>12.868973088227317</v>
      </c>
      <c r="I1490" s="76">
        <v>0</v>
      </c>
      <c r="J1490" s="77">
        <v>-6.7199315199413396</v>
      </c>
      <c r="K1490" s="135">
        <v>1</v>
      </c>
      <c r="L1490" s="135">
        <v>0.40057821314820591</v>
      </c>
      <c r="M1490" s="135">
        <v>1.2630231060562931</v>
      </c>
      <c r="N1490" s="135">
        <v>3.1529258280920711</v>
      </c>
    </row>
    <row r="1491" spans="1:14" s="78" customFormat="1" x14ac:dyDescent="0.25">
      <c r="A1491" s="76">
        <v>1488</v>
      </c>
      <c r="B1491" s="76">
        <v>12.13302879333496</v>
      </c>
      <c r="C1491" s="76">
        <v>12.13302879333496</v>
      </c>
      <c r="D1491" s="131"/>
      <c r="E1491" s="92"/>
      <c r="F1491" s="76">
        <v>1445.081137469047</v>
      </c>
      <c r="G1491" s="76">
        <v>89.42076001321179</v>
      </c>
      <c r="H1491" s="77">
        <v>14.345765137082317</v>
      </c>
      <c r="I1491" s="76">
        <v>0</v>
      </c>
      <c r="J1491" s="77">
        <v>-6.7199315199413396</v>
      </c>
      <c r="K1491" s="135">
        <v>1</v>
      </c>
      <c r="L1491" s="135">
        <v>0.44654697196572091</v>
      </c>
      <c r="M1491" s="135">
        <v>1.4079626026079179</v>
      </c>
      <c r="N1491" s="135">
        <v>3.669398568135064</v>
      </c>
    </row>
    <row r="1492" spans="1:14" s="78" customFormat="1" x14ac:dyDescent="0.25">
      <c r="A1492" s="76">
        <v>1489</v>
      </c>
      <c r="B1492" s="76">
        <v>14.17809829711914</v>
      </c>
      <c r="C1492" s="76">
        <v>14.17809829711914</v>
      </c>
      <c r="D1492" s="131"/>
      <c r="E1492" s="92"/>
      <c r="F1492" s="76">
        <v>1688.6552206654151</v>
      </c>
      <c r="G1492" s="76">
        <v>89.338497071684344</v>
      </c>
      <c r="H1492" s="77">
        <v>23.689848145301724</v>
      </c>
      <c r="I1492" s="76">
        <v>0</v>
      </c>
      <c r="J1492" s="77">
        <v>-6.7199315199413396</v>
      </c>
      <c r="K1492" s="135">
        <v>1</v>
      </c>
      <c r="L1492" s="135">
        <v>0.73740437366199252</v>
      </c>
      <c r="M1492" s="135">
        <v>2.3250359901562621</v>
      </c>
      <c r="N1492" s="135">
        <v>8.6372545711108479</v>
      </c>
    </row>
    <row r="1493" spans="1:14" s="78" customFormat="1" x14ac:dyDescent="0.25">
      <c r="A1493" s="76">
        <v>1490</v>
      </c>
      <c r="B1493" s="76">
        <v>17.63282051086426</v>
      </c>
      <c r="C1493" s="76">
        <v>17.63282051086426</v>
      </c>
      <c r="D1493" s="131"/>
      <c r="E1493" s="92"/>
      <c r="F1493" s="76">
        <v>1086.3899709625821</v>
      </c>
      <c r="G1493" s="76">
        <v>89.298626149718189</v>
      </c>
      <c r="H1493" s="77">
        <v>21.300132210209206</v>
      </c>
      <c r="I1493" s="76">
        <v>0</v>
      </c>
      <c r="J1493" s="77">
        <v>-6.7199315199413396</v>
      </c>
      <c r="K1493" s="135">
        <v>2</v>
      </c>
      <c r="L1493" s="135">
        <v>0.66301862954330493</v>
      </c>
      <c r="M1493" s="135">
        <v>2.0904977389500399</v>
      </c>
      <c r="N1493" s="135">
        <v>9.0641832319249005</v>
      </c>
    </row>
    <row r="1494" spans="1:14" s="78" customFormat="1" x14ac:dyDescent="0.25">
      <c r="A1494" s="76">
        <v>1491</v>
      </c>
      <c r="B1494" s="76">
        <v>19.780615234374999</v>
      </c>
      <c r="C1494" s="76">
        <v>19.780615234374999</v>
      </c>
      <c r="D1494" s="131"/>
      <c r="E1494" s="92"/>
      <c r="F1494" s="76">
        <v>1218.7194894233839</v>
      </c>
      <c r="G1494" s="76">
        <v>89.288261660834877</v>
      </c>
      <c r="H1494" s="77">
        <v>22.675112154754196</v>
      </c>
      <c r="I1494" s="76">
        <v>0</v>
      </c>
      <c r="J1494" s="77">
        <v>-6.7199315199413396</v>
      </c>
      <c r="K1494" s="135">
        <v>2</v>
      </c>
      <c r="L1494" s="135">
        <v>0.70581823799103083</v>
      </c>
      <c r="M1494" s="135">
        <v>2.2254449043857201</v>
      </c>
      <c r="N1494" s="135">
        <v>9.5600640678402886</v>
      </c>
    </row>
    <row r="1495" spans="1:14" s="78" customFormat="1" x14ac:dyDescent="0.25">
      <c r="A1495" s="76">
        <v>1492</v>
      </c>
      <c r="B1495" s="76">
        <v>23.554453277587889</v>
      </c>
      <c r="C1495" s="76">
        <v>23.554453277587889</v>
      </c>
      <c r="D1495" s="131"/>
      <c r="E1495" s="92"/>
      <c r="F1495" s="76">
        <v>1451.232478463196</v>
      </c>
      <c r="G1495" s="76">
        <v>89.284736285871617</v>
      </c>
      <c r="H1495" s="77">
        <v>39.725482774326238</v>
      </c>
      <c r="I1495" s="76">
        <v>0</v>
      </c>
      <c r="J1495" s="77">
        <v>-6.7199315199413396</v>
      </c>
      <c r="K1495" s="135">
        <v>2</v>
      </c>
      <c r="L1495" s="135">
        <v>1.236552660192209</v>
      </c>
      <c r="M1495" s="135">
        <v>3.8988505375860329</v>
      </c>
      <c r="N1495" s="135">
        <v>19.243012770876138</v>
      </c>
    </row>
    <row r="1496" spans="1:14" s="78" customFormat="1" x14ac:dyDescent="0.25">
      <c r="A1496" s="76">
        <v>1493</v>
      </c>
      <c r="B1496" s="76">
        <v>28.065311622619632</v>
      </c>
      <c r="C1496" s="76">
        <v>28.065311622619632</v>
      </c>
      <c r="D1496" s="131"/>
      <c r="E1496" s="92"/>
      <c r="F1496" s="76">
        <v>1729.1546216311549</v>
      </c>
      <c r="G1496" s="76">
        <v>89.316636769966564</v>
      </c>
      <c r="H1496" s="77">
        <v>38.692274729484154</v>
      </c>
      <c r="I1496" s="76">
        <v>0</v>
      </c>
      <c r="J1496" s="77">
        <v>-6.7199315199413396</v>
      </c>
      <c r="K1496" s="135">
        <v>2</v>
      </c>
      <c r="L1496" s="135">
        <v>1.204391536722939</v>
      </c>
      <c r="M1496" s="135">
        <v>3.7974465152874268</v>
      </c>
      <c r="N1496" s="135">
        <v>17.87152090647416</v>
      </c>
    </row>
    <row r="1497" spans="1:14" s="78" customFormat="1" x14ac:dyDescent="0.25">
      <c r="A1497" s="76">
        <v>1494</v>
      </c>
      <c r="B1497" s="76">
        <v>30.764197921752931</v>
      </c>
      <c r="C1497" s="76">
        <v>30.764197921752931</v>
      </c>
      <c r="D1497" s="131"/>
      <c r="E1497" s="92"/>
      <c r="F1497" s="76">
        <v>1186.157787248366</v>
      </c>
      <c r="G1497" s="76">
        <v>89.265256752395388</v>
      </c>
      <c r="H1497" s="77">
        <v>33.89059077046555</v>
      </c>
      <c r="I1497" s="76">
        <v>0</v>
      </c>
      <c r="J1497" s="77">
        <v>-6.7199315199413396</v>
      </c>
      <c r="K1497" s="135">
        <v>3</v>
      </c>
      <c r="L1497" s="135">
        <v>1.0549273978814591</v>
      </c>
      <c r="M1497" s="135">
        <v>3.326186085520241</v>
      </c>
      <c r="N1497" s="135">
        <v>16.25188205180822</v>
      </c>
    </row>
    <row r="1498" spans="1:14" s="78" customFormat="1" x14ac:dyDescent="0.25">
      <c r="A1498" s="76">
        <v>1495</v>
      </c>
      <c r="B1498" s="76">
        <v>34.090474700927743</v>
      </c>
      <c r="C1498" s="76">
        <v>34.090474700927743</v>
      </c>
      <c r="D1498" s="131"/>
      <c r="E1498" s="92"/>
      <c r="F1498" s="76">
        <v>1314.4071605685081</v>
      </c>
      <c r="G1498" s="76">
        <v>89.343001204854119</v>
      </c>
      <c r="H1498" s="77">
        <v>38.021905543386168</v>
      </c>
      <c r="I1498" s="76">
        <v>0</v>
      </c>
      <c r="J1498" s="77">
        <v>-6.7199315199413396</v>
      </c>
      <c r="K1498" s="135">
        <v>3</v>
      </c>
      <c r="L1498" s="135">
        <v>1.183524658777378</v>
      </c>
      <c r="M1498" s="135">
        <v>3.7316532491250709</v>
      </c>
      <c r="N1498" s="135">
        <v>18.475718296748351</v>
      </c>
    </row>
    <row r="1499" spans="1:14" s="78" customFormat="1" x14ac:dyDescent="0.25">
      <c r="A1499" s="76">
        <v>1496</v>
      </c>
      <c r="B1499" s="76">
        <v>36.529384231567377</v>
      </c>
      <c r="C1499" s="76">
        <v>36.529384231567377</v>
      </c>
      <c r="D1499" s="131"/>
      <c r="E1499" s="92"/>
      <c r="F1499" s="76">
        <v>1408.4428165449931</v>
      </c>
      <c r="G1499" s="76">
        <v>89.432752347855455</v>
      </c>
      <c r="H1499" s="77">
        <v>36.304319110631269</v>
      </c>
      <c r="I1499" s="76">
        <v>0</v>
      </c>
      <c r="J1499" s="77">
        <v>-6.7199315199413396</v>
      </c>
      <c r="K1499" s="135">
        <v>3</v>
      </c>
      <c r="L1499" s="135">
        <v>1.1300605867458671</v>
      </c>
      <c r="M1499" s="135">
        <v>3.5630810300097169</v>
      </c>
      <c r="N1499" s="135">
        <v>17.290667724044539</v>
      </c>
    </row>
    <row r="1500" spans="1:14" s="78" customFormat="1" x14ac:dyDescent="0.25">
      <c r="A1500" s="76">
        <v>1497</v>
      </c>
      <c r="B1500" s="76">
        <v>39.746691513061521</v>
      </c>
      <c r="C1500" s="76">
        <v>39.746691513061521</v>
      </c>
      <c r="D1500" s="131"/>
      <c r="E1500" s="92"/>
      <c r="F1500" s="76">
        <v>1532.49071454713</v>
      </c>
      <c r="G1500" s="76">
        <v>89.44169596136345</v>
      </c>
      <c r="H1500" s="77">
        <v>54.72902558687629</v>
      </c>
      <c r="I1500" s="76">
        <v>0</v>
      </c>
      <c r="J1500" s="77">
        <v>-6.7199315199413396</v>
      </c>
      <c r="K1500" s="135">
        <v>3</v>
      </c>
      <c r="L1500" s="135">
        <v>1.703574568586905</v>
      </c>
      <c r="M1500" s="135">
        <v>5.3713706147545102</v>
      </c>
      <c r="N1500" s="135">
        <v>27.940273742490611</v>
      </c>
    </row>
    <row r="1501" spans="1:14" s="78" customFormat="1" x14ac:dyDescent="0.25">
      <c r="A1501" s="76">
        <v>1498</v>
      </c>
      <c r="B1501" s="76">
        <v>43.530216217041023</v>
      </c>
      <c r="C1501" s="76">
        <v>43.530216217041023</v>
      </c>
      <c r="D1501" s="131"/>
      <c r="E1501" s="92"/>
      <c r="F1501" s="76">
        <v>1678.3699376065599</v>
      </c>
      <c r="G1501" s="76">
        <v>89.380147279955935</v>
      </c>
      <c r="H1501" s="77">
        <v>45.00039956162</v>
      </c>
      <c r="I1501" s="76">
        <v>0</v>
      </c>
      <c r="J1501" s="77">
        <v>-6.7199315199413396</v>
      </c>
      <c r="K1501" s="135">
        <v>3</v>
      </c>
      <c r="L1501" s="135">
        <v>1.400747326438937</v>
      </c>
      <c r="M1501" s="135">
        <v>4.416556320261968</v>
      </c>
      <c r="N1501" s="135">
        <v>21.88284550093956</v>
      </c>
    </row>
    <row r="1502" spans="1:14" s="78" customFormat="1" x14ac:dyDescent="0.25">
      <c r="A1502" s="76">
        <v>1499</v>
      </c>
      <c r="B1502" s="76">
        <v>45.167808532714837</v>
      </c>
      <c r="C1502" s="76">
        <v>45.167808532714837</v>
      </c>
      <c r="D1502" s="131"/>
      <c r="E1502" s="92"/>
      <c r="F1502" s="76">
        <v>1283.606355761041</v>
      </c>
      <c r="G1502" s="76">
        <v>89.233308293700276</v>
      </c>
      <c r="H1502" s="77">
        <v>34.370936122294836</v>
      </c>
      <c r="I1502" s="76">
        <v>0</v>
      </c>
      <c r="J1502" s="77">
        <v>-6.7199315199413396</v>
      </c>
      <c r="K1502" s="135">
        <v>4</v>
      </c>
      <c r="L1502" s="135">
        <v>1.0698793199509711</v>
      </c>
      <c r="M1502" s="135">
        <v>3.373329495805411</v>
      </c>
      <c r="N1502" s="135">
        <v>16.382766282503599</v>
      </c>
    </row>
    <row r="1503" spans="1:14" s="78" customFormat="1" x14ac:dyDescent="0.25">
      <c r="A1503" s="76">
        <v>1500</v>
      </c>
      <c r="B1503" s="76">
        <v>47.443668746948241</v>
      </c>
      <c r="C1503" s="76">
        <v>47.443668746948241</v>
      </c>
      <c r="D1503" s="131"/>
      <c r="E1503" s="92"/>
      <c r="F1503" s="76">
        <v>1348.283140637549</v>
      </c>
      <c r="G1503" s="76">
        <v>89.259933057529878</v>
      </c>
      <c r="H1503" s="77">
        <v>39.785851176443664</v>
      </c>
      <c r="I1503" s="76">
        <v>0</v>
      </c>
      <c r="J1503" s="77">
        <v>-6.7199315199413396</v>
      </c>
      <c r="K1503" s="135">
        <v>4</v>
      </c>
      <c r="L1503" s="135">
        <v>1.2384317741265549</v>
      </c>
      <c r="M1503" s="135">
        <v>3.9047753838210282</v>
      </c>
      <c r="N1503" s="135">
        <v>19.45806841665091</v>
      </c>
    </row>
    <row r="1504" spans="1:14" s="78" customFormat="1" x14ac:dyDescent="0.25">
      <c r="A1504" s="76">
        <v>1501</v>
      </c>
      <c r="B1504" s="76">
        <v>49.008555221557607</v>
      </c>
      <c r="C1504" s="76">
        <v>49.008555221557607</v>
      </c>
      <c r="D1504" s="131"/>
      <c r="E1504" s="92"/>
      <c r="F1504" s="76">
        <v>1392.7550397645171</v>
      </c>
      <c r="G1504" s="76">
        <v>89.28023628532145</v>
      </c>
      <c r="H1504" s="77">
        <v>34.634876257135318</v>
      </c>
      <c r="I1504" s="76">
        <v>0</v>
      </c>
      <c r="J1504" s="77">
        <v>-6.7199315199413396</v>
      </c>
      <c r="K1504" s="135">
        <v>4</v>
      </c>
      <c r="L1504" s="135">
        <v>1.0780951011844571</v>
      </c>
      <c r="M1504" s="135">
        <v>3.399233854034593</v>
      </c>
      <c r="N1504" s="135">
        <v>16.32653040460302</v>
      </c>
    </row>
    <row r="1505" spans="1:14" s="78" customFormat="1" x14ac:dyDescent="0.25">
      <c r="A1505" s="76">
        <v>1502</v>
      </c>
      <c r="B1505" s="76">
        <v>50.683753967285163</v>
      </c>
      <c r="C1505" s="76">
        <v>50.683753967285163</v>
      </c>
      <c r="D1505" s="131"/>
      <c r="E1505" s="92"/>
      <c r="F1505" s="76">
        <v>1440.3618603527091</v>
      </c>
      <c r="G1505" s="76">
        <v>89.278724124324711</v>
      </c>
      <c r="H1505" s="77">
        <v>35.464065267151945</v>
      </c>
      <c r="I1505" s="76">
        <v>0</v>
      </c>
      <c r="J1505" s="77">
        <v>-6.7199315199413396</v>
      </c>
      <c r="K1505" s="135">
        <v>4</v>
      </c>
      <c r="L1505" s="135">
        <v>1.1039056339843469</v>
      </c>
      <c r="M1505" s="135">
        <v>3.4806144639526462</v>
      </c>
      <c r="N1505" s="135">
        <v>16.71709650026942</v>
      </c>
    </row>
    <row r="1506" spans="1:14" s="78" customFormat="1" x14ac:dyDescent="0.25">
      <c r="A1506" s="76">
        <v>1503</v>
      </c>
      <c r="B1506" s="76">
        <v>51.831898498535153</v>
      </c>
      <c r="C1506" s="76">
        <v>51.831898498535153</v>
      </c>
      <c r="D1506" s="131"/>
      <c r="E1506" s="92"/>
      <c r="F1506" s="76">
        <v>1472.990532531421</v>
      </c>
      <c r="G1506" s="76">
        <v>89.254930518895364</v>
      </c>
      <c r="H1506" s="77">
        <v>28.691286413086946</v>
      </c>
      <c r="I1506" s="76">
        <v>0</v>
      </c>
      <c r="J1506" s="77">
        <v>-6.7199315199413396</v>
      </c>
      <c r="K1506" s="135">
        <v>4</v>
      </c>
      <c r="L1506" s="135">
        <v>0.89308635315989493</v>
      </c>
      <c r="M1506" s="135">
        <v>2.8159012715131491</v>
      </c>
      <c r="N1506" s="135">
        <v>12.517120808784041</v>
      </c>
    </row>
    <row r="1507" spans="1:14" s="78" customFormat="1" x14ac:dyDescent="0.25">
      <c r="A1507" s="76">
        <v>1504</v>
      </c>
      <c r="B1507" s="76">
        <v>52.48631401062012</v>
      </c>
      <c r="C1507" s="76">
        <v>52.48631401062012</v>
      </c>
      <c r="D1507" s="131"/>
      <c r="E1507" s="92"/>
      <c r="F1507" s="76">
        <v>1491.588112044549</v>
      </c>
      <c r="G1507" s="76">
        <v>89.206339069903592</v>
      </c>
      <c r="H1507" s="77">
        <v>20.136900297492506</v>
      </c>
      <c r="I1507" s="76">
        <v>0</v>
      </c>
      <c r="J1507" s="77">
        <v>-6.7199315199413396</v>
      </c>
      <c r="K1507" s="135">
        <v>4</v>
      </c>
      <c r="L1507" s="135">
        <v>0.62681019567072993</v>
      </c>
      <c r="M1507" s="135">
        <v>1.976332546949811</v>
      </c>
      <c r="N1507" s="135">
        <v>7.1464860452896772</v>
      </c>
    </row>
    <row r="1508" spans="1:14" s="78" customFormat="1" x14ac:dyDescent="0.25">
      <c r="A1508" s="76">
        <v>1505</v>
      </c>
      <c r="B1508" s="76">
        <v>52.52864303588867</v>
      </c>
      <c r="C1508" s="76">
        <v>52.52864303588867</v>
      </c>
      <c r="D1508" s="131"/>
      <c r="E1508" s="92"/>
      <c r="F1508" s="76">
        <v>1492.791044124561</v>
      </c>
      <c r="G1508" s="76">
        <v>89.145630323549128</v>
      </c>
      <c r="H1508" s="77">
        <v>20.448444031368521</v>
      </c>
      <c r="I1508" s="76">
        <v>0</v>
      </c>
      <c r="J1508" s="77">
        <v>-6.7199315199413396</v>
      </c>
      <c r="K1508" s="135">
        <v>4</v>
      </c>
      <c r="L1508" s="135">
        <v>0.63650775517124214</v>
      </c>
      <c r="M1508" s="135">
        <v>2.006908952054927</v>
      </c>
      <c r="N1508" s="135">
        <v>7.3375995858158509</v>
      </c>
    </row>
    <row r="1509" spans="1:14" s="78" customFormat="1" x14ac:dyDescent="0.25">
      <c r="A1509" s="76">
        <v>1506</v>
      </c>
      <c r="B1509" s="76">
        <v>53.120232009887687</v>
      </c>
      <c r="C1509" s="76">
        <v>53.120232009887687</v>
      </c>
      <c r="D1509" s="131"/>
      <c r="E1509" s="92"/>
      <c r="F1509" s="76">
        <v>1509.603180725639</v>
      </c>
      <c r="G1509" s="76">
        <v>89.094987454991696</v>
      </c>
      <c r="H1509" s="77">
        <v>26.159475269941527</v>
      </c>
      <c r="I1509" s="76">
        <v>0</v>
      </c>
      <c r="J1509" s="77">
        <v>-6.7199315199413396</v>
      </c>
      <c r="K1509" s="135">
        <v>4</v>
      </c>
      <c r="L1509" s="135">
        <v>0.81427754869687996</v>
      </c>
      <c r="M1509" s="135">
        <v>2.5674171110412631</v>
      </c>
      <c r="N1509" s="135">
        <v>10.84097971778958</v>
      </c>
    </row>
    <row r="1510" spans="1:14" s="78" customFormat="1" x14ac:dyDescent="0.25">
      <c r="A1510" s="76">
        <v>1507</v>
      </c>
      <c r="B1510" s="76">
        <v>53.627853393554688</v>
      </c>
      <c r="C1510" s="76">
        <v>53.627853393554688</v>
      </c>
      <c r="D1510" s="131"/>
      <c r="E1510" s="92"/>
      <c r="F1510" s="76">
        <v>1524.0290750862921</v>
      </c>
      <c r="G1510" s="76">
        <v>88.978090559748509</v>
      </c>
      <c r="H1510" s="77">
        <v>22.886810845146062</v>
      </c>
      <c r="I1510" s="76">
        <v>0</v>
      </c>
      <c r="J1510" s="77">
        <v>-6.7199315199413396</v>
      </c>
      <c r="K1510" s="135">
        <v>4</v>
      </c>
      <c r="L1510" s="135">
        <v>0.71240787669348227</v>
      </c>
      <c r="M1510" s="135">
        <v>2.246222035214549</v>
      </c>
      <c r="N1510" s="135">
        <v>8.7535454246147548</v>
      </c>
    </row>
    <row r="1511" spans="1:14" s="78" customFormat="1" x14ac:dyDescent="0.25">
      <c r="A1511" s="76">
        <v>1508</v>
      </c>
      <c r="B1511" s="76">
        <v>54.045515823364248</v>
      </c>
      <c r="C1511" s="76">
        <v>54.045515823364248</v>
      </c>
      <c r="D1511" s="131"/>
      <c r="E1511" s="92"/>
      <c r="F1511" s="76">
        <v>1535.898460980404</v>
      </c>
      <c r="G1511" s="76">
        <v>89.010307661149909</v>
      </c>
      <c r="H1511" s="77">
        <v>25.09188720677588</v>
      </c>
      <c r="I1511" s="76">
        <v>0</v>
      </c>
      <c r="J1511" s="77">
        <v>-6.7199315199413396</v>
      </c>
      <c r="K1511" s="135">
        <v>4</v>
      </c>
      <c r="L1511" s="135">
        <v>0.7810462632019658</v>
      </c>
      <c r="M1511" s="135">
        <v>2.462638867875798</v>
      </c>
      <c r="N1511" s="135">
        <v>10.089085021489311</v>
      </c>
    </row>
    <row r="1512" spans="1:14" s="78" customFormat="1" x14ac:dyDescent="0.25">
      <c r="A1512" s="76">
        <v>1509</v>
      </c>
      <c r="B1512" s="76">
        <v>54.680368804931639</v>
      </c>
      <c r="C1512" s="76">
        <v>54.680368804931639</v>
      </c>
      <c r="D1512" s="131"/>
      <c r="E1512" s="92"/>
      <c r="F1512" s="76">
        <v>1553.940100559254</v>
      </c>
      <c r="G1512" s="76">
        <v>89.04181938434327</v>
      </c>
      <c r="H1512" s="77">
        <v>26.314336273809364</v>
      </c>
      <c r="I1512" s="76">
        <v>0</v>
      </c>
      <c r="J1512" s="77">
        <v>-6.7199315199413396</v>
      </c>
      <c r="K1512" s="135">
        <v>4</v>
      </c>
      <c r="L1512" s="135">
        <v>0.81909797560976749</v>
      </c>
      <c r="M1512" s="135">
        <v>2.5826159170975971</v>
      </c>
      <c r="N1512" s="135">
        <v>10.78879725826812</v>
      </c>
    </row>
    <row r="1513" spans="1:14" s="78" customFormat="1" x14ac:dyDescent="0.25">
      <c r="A1513" s="76">
        <v>1510</v>
      </c>
      <c r="B1513" s="76">
        <v>55.241245269775391</v>
      </c>
      <c r="C1513" s="76">
        <v>55.241245269775391</v>
      </c>
      <c r="D1513" s="131"/>
      <c r="E1513" s="92"/>
      <c r="F1513" s="76">
        <v>1569.879430326577</v>
      </c>
      <c r="G1513" s="76">
        <v>88.972257043679818</v>
      </c>
      <c r="H1513" s="77">
        <v>27.178781531312708</v>
      </c>
      <c r="I1513" s="76">
        <v>0</v>
      </c>
      <c r="J1513" s="77">
        <v>-6.7199315199413396</v>
      </c>
      <c r="K1513" s="135">
        <v>4</v>
      </c>
      <c r="L1513" s="135">
        <v>0.84600594520773864</v>
      </c>
      <c r="M1513" s="135">
        <v>2.66745674524</v>
      </c>
      <c r="N1513" s="135">
        <v>11.272499581793531</v>
      </c>
    </row>
    <row r="1514" spans="1:14" s="78" customFormat="1" x14ac:dyDescent="0.25">
      <c r="A1514" s="76">
        <v>1511</v>
      </c>
      <c r="B1514" s="76">
        <v>56.044987869262698</v>
      </c>
      <c r="C1514" s="76">
        <v>56.044987869262698</v>
      </c>
      <c r="D1514" s="131"/>
      <c r="E1514" s="92"/>
      <c r="F1514" s="76">
        <v>1292.138179640541</v>
      </c>
      <c r="G1514" s="76">
        <v>89.045248133260614</v>
      </c>
      <c r="H1514" s="77">
        <v>30.255746496762498</v>
      </c>
      <c r="I1514" s="76">
        <v>0</v>
      </c>
      <c r="J1514" s="77">
        <v>-6.7199315199413396</v>
      </c>
      <c r="K1514" s="135">
        <v>5</v>
      </c>
      <c r="L1514" s="135">
        <v>0.94178399364480248</v>
      </c>
      <c r="M1514" s="135">
        <v>2.9694449319620619</v>
      </c>
      <c r="N1514" s="135">
        <v>13.928735301889169</v>
      </c>
    </row>
    <row r="1515" spans="1:14" s="78" customFormat="1" x14ac:dyDescent="0.25">
      <c r="A1515" s="76">
        <v>1512</v>
      </c>
      <c r="B1515" s="76">
        <v>57.063745498657227</v>
      </c>
      <c r="C1515" s="76">
        <v>57.063745498657227</v>
      </c>
      <c r="D1515" s="131"/>
      <c r="E1515" s="92"/>
      <c r="F1515" s="76">
        <v>1315.62601822856</v>
      </c>
      <c r="G1515" s="76">
        <v>89.092825986689363</v>
      </c>
      <c r="H1515" s="77">
        <v>32.477590893753536</v>
      </c>
      <c r="I1515" s="76">
        <v>0</v>
      </c>
      <c r="J1515" s="77">
        <v>-6.7199315199413396</v>
      </c>
      <c r="K1515" s="135">
        <v>5</v>
      </c>
      <c r="L1515" s="135">
        <v>1.010944326201114</v>
      </c>
      <c r="M1515" s="135">
        <v>3.1875074605121121</v>
      </c>
      <c r="N1515" s="135">
        <v>15.202324047987799</v>
      </c>
    </row>
    <row r="1516" spans="1:14" s="78" customFormat="1" x14ac:dyDescent="0.25">
      <c r="A1516" s="76">
        <v>1513</v>
      </c>
      <c r="B1516" s="76">
        <v>58.112239074707027</v>
      </c>
      <c r="C1516" s="76">
        <v>58.112239074707027</v>
      </c>
      <c r="D1516" s="131"/>
      <c r="E1516" s="92"/>
      <c r="F1516" s="76">
        <v>1339.799430200424</v>
      </c>
      <c r="G1516" s="76">
        <v>89.149939551892032</v>
      </c>
      <c r="H1516" s="77">
        <v>33.125436038356028</v>
      </c>
      <c r="I1516" s="76">
        <v>0</v>
      </c>
      <c r="J1516" s="77">
        <v>-6.7199315199413396</v>
      </c>
      <c r="K1516" s="135">
        <v>5</v>
      </c>
      <c r="L1516" s="135">
        <v>1.0311100883518649</v>
      </c>
      <c r="M1516" s="135">
        <v>3.2510901085734298</v>
      </c>
      <c r="N1516" s="135">
        <v>15.538048932643971</v>
      </c>
    </row>
    <row r="1517" spans="1:14" s="78" customFormat="1" x14ac:dyDescent="0.25">
      <c r="A1517" s="76">
        <v>1514</v>
      </c>
      <c r="B1517" s="76">
        <v>59.359534835815431</v>
      </c>
      <c r="C1517" s="76">
        <v>59.359534835815431</v>
      </c>
      <c r="D1517" s="131"/>
      <c r="E1517" s="92"/>
      <c r="F1517" s="76">
        <v>1368.5563009841519</v>
      </c>
      <c r="G1517" s="76">
        <v>89.178130348360256</v>
      </c>
      <c r="H1517" s="77">
        <v>43.311391221783154</v>
      </c>
      <c r="I1517" s="76">
        <v>0</v>
      </c>
      <c r="J1517" s="77">
        <v>-6.7199315199413396</v>
      </c>
      <c r="K1517" s="135">
        <v>5</v>
      </c>
      <c r="L1517" s="135">
        <v>1.348172817336637</v>
      </c>
      <c r="M1517" s="135">
        <v>4.2507888930624169</v>
      </c>
      <c r="N1517" s="135">
        <v>21.48935031874835</v>
      </c>
    </row>
    <row r="1518" spans="1:14" s="78" customFormat="1" x14ac:dyDescent="0.25">
      <c r="A1518" s="76">
        <v>1515</v>
      </c>
      <c r="B1518" s="76">
        <v>61.591788864135737</v>
      </c>
      <c r="C1518" s="76">
        <v>61.591788864135737</v>
      </c>
      <c r="D1518" s="131"/>
      <c r="E1518" s="92"/>
      <c r="F1518" s="76">
        <v>1420.0217534056519</v>
      </c>
      <c r="G1518" s="76">
        <v>89.159235083759057</v>
      </c>
      <c r="H1518" s="77">
        <v>51.353401441030933</v>
      </c>
      <c r="I1518" s="76">
        <v>0</v>
      </c>
      <c r="J1518" s="77">
        <v>-6.7199315199413396</v>
      </c>
      <c r="K1518" s="135">
        <v>5</v>
      </c>
      <c r="L1518" s="135">
        <v>1.598500023840232</v>
      </c>
      <c r="M1518" s="135">
        <v>5.0400705751682526</v>
      </c>
      <c r="N1518" s="135">
        <v>26.091087003075678</v>
      </c>
    </row>
    <row r="1519" spans="1:14" s="78" customFormat="1" x14ac:dyDescent="0.25">
      <c r="A1519" s="76">
        <v>1516</v>
      </c>
      <c r="B1519" s="76">
        <v>64.857546615600583</v>
      </c>
      <c r="C1519" s="76">
        <v>64.857546615600583</v>
      </c>
      <c r="D1519" s="131"/>
      <c r="E1519" s="92"/>
      <c r="F1519" s="76">
        <v>1495.3150211277971</v>
      </c>
      <c r="G1519" s="76">
        <v>89.123657087689381</v>
      </c>
      <c r="H1519" s="77">
        <v>55.284675509276525</v>
      </c>
      <c r="I1519" s="76">
        <v>0</v>
      </c>
      <c r="J1519" s="77">
        <v>-6.7199315199413396</v>
      </c>
      <c r="K1519" s="135">
        <v>5</v>
      </c>
      <c r="L1519" s="135">
        <v>1.720870529307706</v>
      </c>
      <c r="M1519" s="135">
        <v>5.4259047789071966</v>
      </c>
      <c r="N1519" s="135">
        <v>28.297142000391379</v>
      </c>
    </row>
    <row r="1520" spans="1:14" s="78" customFormat="1" x14ac:dyDescent="0.25">
      <c r="A1520" s="76">
        <v>1517</v>
      </c>
      <c r="B1520" s="76">
        <v>67.926721954345709</v>
      </c>
      <c r="C1520" s="76">
        <v>67.926721954345709</v>
      </c>
      <c r="D1520" s="131"/>
      <c r="E1520" s="92"/>
      <c r="F1520" s="76">
        <v>1566.0760077204759</v>
      </c>
      <c r="G1520" s="76">
        <v>89.21414106511773</v>
      </c>
      <c r="H1520" s="77">
        <v>52.227244506884198</v>
      </c>
      <c r="I1520" s="76">
        <v>0</v>
      </c>
      <c r="J1520" s="77">
        <v>-6.7199315199413396</v>
      </c>
      <c r="K1520" s="135">
        <v>5</v>
      </c>
      <c r="L1520" s="135">
        <v>1.625700523172356</v>
      </c>
      <c r="M1520" s="135">
        <v>5.1258337495624389</v>
      </c>
      <c r="N1520" s="135">
        <v>26.434893660985399</v>
      </c>
    </row>
    <row r="1521" spans="1:14" s="78" customFormat="1" x14ac:dyDescent="0.25">
      <c r="A1521" s="76">
        <v>1518</v>
      </c>
      <c r="B1521" s="76">
        <v>68.631758117675787</v>
      </c>
      <c r="C1521" s="76">
        <v>68.631758117675787</v>
      </c>
      <c r="D1521" s="131"/>
      <c r="E1521" s="92"/>
      <c r="F1521" s="76">
        <v>1582.330880445066</v>
      </c>
      <c r="G1521" s="76">
        <v>89.091715701829969</v>
      </c>
      <c r="H1521" s="77">
        <v>37.069767678082691</v>
      </c>
      <c r="I1521" s="76">
        <v>0</v>
      </c>
      <c r="J1521" s="77">
        <v>-6.7199315199413396</v>
      </c>
      <c r="K1521" s="135">
        <v>5</v>
      </c>
      <c r="L1521" s="135">
        <v>1.1538870426180181</v>
      </c>
      <c r="M1521" s="135">
        <v>3.63820584537461</v>
      </c>
      <c r="N1521" s="135">
        <v>17.32707345433068</v>
      </c>
    </row>
    <row r="1522" spans="1:14" s="78" customFormat="1" x14ac:dyDescent="0.25">
      <c r="A1522" s="76">
        <v>1519</v>
      </c>
      <c r="B1522" s="76">
        <v>70.171346282958979</v>
      </c>
      <c r="C1522" s="76">
        <v>70.171346282958979</v>
      </c>
      <c r="D1522" s="131"/>
      <c r="E1522" s="92"/>
      <c r="F1522" s="76">
        <v>1617.826662046906</v>
      </c>
      <c r="G1522" s="76">
        <v>89.07013210305135</v>
      </c>
      <c r="H1522" s="77">
        <v>54.294765132972202</v>
      </c>
      <c r="I1522" s="76">
        <v>0</v>
      </c>
      <c r="J1522" s="77">
        <v>-6.7199315199413396</v>
      </c>
      <c r="K1522" s="135">
        <v>5</v>
      </c>
      <c r="L1522" s="135">
        <v>1.6900571515037219</v>
      </c>
      <c r="M1522" s="135">
        <v>5.3287501986912336</v>
      </c>
      <c r="N1522" s="135">
        <v>27.568534611124399</v>
      </c>
    </row>
    <row r="1523" spans="1:14" s="78" customFormat="1" x14ac:dyDescent="0.25">
      <c r="A1523" s="76">
        <v>1520</v>
      </c>
      <c r="B1523" s="76">
        <v>71.58285293579101</v>
      </c>
      <c r="C1523" s="76">
        <v>71.58285293579101</v>
      </c>
      <c r="D1523" s="131"/>
      <c r="E1523" s="92"/>
      <c r="F1523" s="76">
        <v>1385.842170272947</v>
      </c>
      <c r="G1523" s="76">
        <v>88.92962398532795</v>
      </c>
      <c r="H1523" s="77">
        <v>44.476563307307806</v>
      </c>
      <c r="I1523" s="76">
        <v>0</v>
      </c>
      <c r="J1523" s="77">
        <v>-6.7199315199413396</v>
      </c>
      <c r="K1523" s="135">
        <v>6</v>
      </c>
      <c r="L1523" s="135">
        <v>1.384441643825723</v>
      </c>
      <c r="M1523" s="135">
        <v>4.3651445029825036</v>
      </c>
      <c r="N1523" s="135">
        <v>22.146387281184619</v>
      </c>
    </row>
    <row r="1524" spans="1:14" s="78" customFormat="1" x14ac:dyDescent="0.25">
      <c r="A1524" s="76">
        <v>1521</v>
      </c>
      <c r="B1524" s="76">
        <v>72.558281707763669</v>
      </c>
      <c r="C1524" s="76">
        <v>72.558281707763669</v>
      </c>
      <c r="D1524" s="131"/>
      <c r="E1524" s="92"/>
      <c r="F1524" s="76">
        <v>1404.7264459179789</v>
      </c>
      <c r="G1524" s="76">
        <v>88.968586133221223</v>
      </c>
      <c r="H1524" s="77">
        <v>37.206209077789197</v>
      </c>
      <c r="I1524" s="76">
        <v>0</v>
      </c>
      <c r="J1524" s="77">
        <v>-6.7199315199413396</v>
      </c>
      <c r="K1524" s="135">
        <v>6</v>
      </c>
      <c r="L1524" s="135">
        <v>1.1581341143710759</v>
      </c>
      <c r="M1524" s="135">
        <v>3.6515968626120019</v>
      </c>
      <c r="N1524" s="135">
        <v>17.835891302637421</v>
      </c>
    </row>
    <row r="1525" spans="1:14" s="78" customFormat="1" x14ac:dyDescent="0.25">
      <c r="A1525" s="76">
        <v>1522</v>
      </c>
      <c r="B1525" s="76">
        <v>73.120081329345709</v>
      </c>
      <c r="C1525" s="76">
        <v>73.120081329345709</v>
      </c>
      <c r="D1525" s="131"/>
      <c r="E1525" s="92"/>
      <c r="F1525" s="76">
        <v>1415.602871973952</v>
      </c>
      <c r="G1525" s="76">
        <v>89.107426271895292</v>
      </c>
      <c r="H1525" s="77">
        <v>31.626257563833128</v>
      </c>
      <c r="I1525" s="76">
        <v>0</v>
      </c>
      <c r="J1525" s="77">
        <v>-6.7199315199413396</v>
      </c>
      <c r="K1525" s="135">
        <v>6</v>
      </c>
      <c r="L1525" s="135">
        <v>0.98444449736822881</v>
      </c>
      <c r="M1525" s="135">
        <v>3.1039535002020249</v>
      </c>
      <c r="N1525" s="135">
        <v>14.463128819300319</v>
      </c>
    </row>
    <row r="1526" spans="1:14" s="78" customFormat="1" x14ac:dyDescent="0.25">
      <c r="A1526" s="76">
        <v>1523</v>
      </c>
      <c r="B1526" s="76">
        <v>73.497238159179688</v>
      </c>
      <c r="C1526" s="76">
        <v>73.497238159179688</v>
      </c>
      <c r="D1526" s="131"/>
      <c r="E1526" s="92"/>
      <c r="F1526" s="76">
        <v>1422.904618386033</v>
      </c>
      <c r="G1526" s="76">
        <v>89.069180605879595</v>
      </c>
      <c r="H1526" s="77">
        <v>30.035776385745088</v>
      </c>
      <c r="I1526" s="76">
        <v>0</v>
      </c>
      <c r="J1526" s="77">
        <v>-6.7199315199413396</v>
      </c>
      <c r="K1526" s="135">
        <v>6</v>
      </c>
      <c r="L1526" s="135">
        <v>0.93493688677673592</v>
      </c>
      <c r="M1526" s="135">
        <v>2.9478560040070478</v>
      </c>
      <c r="N1526" s="135">
        <v>13.47979799278008</v>
      </c>
    </row>
    <row r="1527" spans="1:14" s="78" customFormat="1" x14ac:dyDescent="0.25">
      <c r="A1527" s="76">
        <v>1524</v>
      </c>
      <c r="B1527" s="76">
        <v>73.778305053710938</v>
      </c>
      <c r="C1527" s="76">
        <v>73.778305053710938</v>
      </c>
      <c r="D1527" s="131"/>
      <c r="E1527" s="92"/>
      <c r="F1527" s="76">
        <v>1428.346066150883</v>
      </c>
      <c r="G1527" s="76">
        <v>89.076708193115095</v>
      </c>
      <c r="H1527" s="77">
        <v>27.773292317660324</v>
      </c>
      <c r="I1527" s="76">
        <v>0</v>
      </c>
      <c r="J1527" s="77">
        <v>-6.7199315199413396</v>
      </c>
      <c r="K1527" s="135">
        <v>6</v>
      </c>
      <c r="L1527" s="135">
        <v>0.8645115452163612</v>
      </c>
      <c r="M1527" s="135">
        <v>2.7258049020671868</v>
      </c>
      <c r="N1527" s="135">
        <v>12.08506482774772</v>
      </c>
    </row>
    <row r="1528" spans="1:14" s="78" customFormat="1" x14ac:dyDescent="0.25">
      <c r="A1528" s="76">
        <v>1525</v>
      </c>
      <c r="B1528" s="76">
        <v>73.805121612548831</v>
      </c>
      <c r="C1528" s="76">
        <v>73.805121612548831</v>
      </c>
      <c r="D1528" s="131"/>
      <c r="E1528" s="92"/>
      <c r="F1528" s="76">
        <v>1428.865234032226</v>
      </c>
      <c r="G1528" s="76">
        <v>89.052509637295827</v>
      </c>
      <c r="H1528" s="77">
        <v>19.862209519658052</v>
      </c>
      <c r="I1528" s="76">
        <v>0</v>
      </c>
      <c r="J1528" s="77">
        <v>-6.7199315199413396</v>
      </c>
      <c r="K1528" s="135">
        <v>6</v>
      </c>
      <c r="L1528" s="135">
        <v>0.61825977442119939</v>
      </c>
      <c r="M1528" s="135">
        <v>1.9493730687500419</v>
      </c>
      <c r="N1528" s="135">
        <v>7.196099533235448</v>
      </c>
    </row>
    <row r="1529" spans="1:14" s="78" customFormat="1" x14ac:dyDescent="0.25">
      <c r="A1529" s="76">
        <v>1526</v>
      </c>
      <c r="B1529" s="76">
        <v>73.227995300292974</v>
      </c>
      <c r="C1529" s="76">
        <v>73.227995300292974</v>
      </c>
      <c r="D1529" s="131"/>
      <c r="E1529" s="92"/>
      <c r="F1529" s="76">
        <v>1417.6920836436029</v>
      </c>
      <c r="G1529" s="76">
        <v>89.033671822543695</v>
      </c>
      <c r="H1529" s="77">
        <v>8.1146352693450279</v>
      </c>
      <c r="I1529" s="76">
        <v>0</v>
      </c>
      <c r="J1529" s="77">
        <v>-6.7199315199413396</v>
      </c>
      <c r="K1529" s="135">
        <v>6</v>
      </c>
      <c r="L1529" s="135">
        <v>0.25258783853680428</v>
      </c>
      <c r="M1529" s="135">
        <v>0.79640945490654402</v>
      </c>
      <c r="N1529" s="135">
        <v>-0.1913393116499931</v>
      </c>
    </row>
    <row r="1530" spans="1:14" s="78" customFormat="1" x14ac:dyDescent="0.25">
      <c r="A1530" s="76">
        <v>1527</v>
      </c>
      <c r="B1530" s="76">
        <v>72.068627166748044</v>
      </c>
      <c r="C1530" s="76">
        <v>72.068627166748044</v>
      </c>
      <c r="D1530" s="131"/>
      <c r="E1530" s="92"/>
      <c r="F1530" s="76">
        <v>1395.2467467445781</v>
      </c>
      <c r="G1530" s="76">
        <v>89.055973542309175</v>
      </c>
      <c r="H1530" s="77">
        <v>4.0014516584317263</v>
      </c>
      <c r="I1530" s="76">
        <v>0</v>
      </c>
      <c r="J1530" s="77">
        <v>-6.7199315199413396</v>
      </c>
      <c r="K1530" s="135">
        <v>6</v>
      </c>
      <c r="L1530" s="135">
        <v>0.1245549543343013</v>
      </c>
      <c r="M1530" s="135">
        <v>0.39272177101605199</v>
      </c>
      <c r="N1530" s="135">
        <v>-2.7437742611162812</v>
      </c>
    </row>
    <row r="1531" spans="1:14" s="78" customFormat="1" x14ac:dyDescent="0.25">
      <c r="A1531" s="76">
        <v>1528</v>
      </c>
      <c r="B1531" s="76">
        <v>70.927011871337896</v>
      </c>
      <c r="C1531" s="76">
        <v>70.927011871337896</v>
      </c>
      <c r="D1531" s="131"/>
      <c r="E1531" s="92"/>
      <c r="F1531" s="76">
        <v>1373.1451043299189</v>
      </c>
      <c r="G1531" s="76">
        <v>89.056101371511147</v>
      </c>
      <c r="H1531" s="77">
        <v>0</v>
      </c>
      <c r="I1531" s="76">
        <v>0</v>
      </c>
      <c r="J1531" s="77">
        <v>-6.7199315199413396</v>
      </c>
      <c r="K1531" s="135">
        <v>6</v>
      </c>
      <c r="L1531" s="135">
        <v>0</v>
      </c>
      <c r="M1531" s="135">
        <v>0</v>
      </c>
      <c r="N1531" s="135">
        <v>-3.3317852103390191</v>
      </c>
    </row>
    <row r="1532" spans="1:14" s="78" customFormat="1" x14ac:dyDescent="0.25">
      <c r="A1532" s="76">
        <v>1529</v>
      </c>
      <c r="B1532" s="76">
        <v>69.445576477050778</v>
      </c>
      <c r="C1532" s="76">
        <v>69.445576477050778</v>
      </c>
      <c r="D1532" s="131"/>
      <c r="E1532" s="92"/>
      <c r="F1532" s="76">
        <v>1344.4645536430171</v>
      </c>
      <c r="G1532" s="76">
        <v>89.038740204844743</v>
      </c>
      <c r="H1532" s="77">
        <v>0</v>
      </c>
      <c r="I1532" s="76">
        <v>0</v>
      </c>
      <c r="J1532" s="77">
        <v>-6.7199315199413396</v>
      </c>
      <c r="K1532" s="135">
        <v>6</v>
      </c>
      <c r="L1532" s="135">
        <v>0</v>
      </c>
      <c r="M1532" s="135">
        <v>0</v>
      </c>
      <c r="N1532" s="135">
        <v>-5.0439641306830278</v>
      </c>
    </row>
    <row r="1533" spans="1:14" s="78" customFormat="1" x14ac:dyDescent="0.25">
      <c r="A1533" s="76">
        <v>1530</v>
      </c>
      <c r="B1533" s="76">
        <v>67.364263916015631</v>
      </c>
      <c r="C1533" s="76">
        <v>67.364263916015631</v>
      </c>
      <c r="D1533" s="131"/>
      <c r="E1533" s="92"/>
      <c r="F1533" s="76">
        <v>1304.170396616493</v>
      </c>
      <c r="G1533" s="76">
        <v>88.98966912838722</v>
      </c>
      <c r="H1533" s="77">
        <v>0</v>
      </c>
      <c r="I1533" s="76">
        <v>0</v>
      </c>
      <c r="J1533" s="77">
        <v>-6.7199315199413396</v>
      </c>
      <c r="K1533" s="135">
        <v>6</v>
      </c>
      <c r="L1533" s="135">
        <v>0</v>
      </c>
      <c r="M1533" s="135">
        <v>0</v>
      </c>
      <c r="N1533" s="135">
        <v>-4.8723605446829508</v>
      </c>
    </row>
    <row r="1534" spans="1:14" s="78" customFormat="1" x14ac:dyDescent="0.25">
      <c r="A1534" s="76">
        <v>1531</v>
      </c>
      <c r="B1534" s="76">
        <v>64.897943496704102</v>
      </c>
      <c r="C1534" s="76">
        <v>64.897943496704102</v>
      </c>
      <c r="D1534" s="131"/>
      <c r="E1534" s="92"/>
      <c r="F1534" s="76">
        <v>1256.422497471526</v>
      </c>
      <c r="G1534" s="76">
        <v>89.05457780718325</v>
      </c>
      <c r="H1534" s="77">
        <v>0</v>
      </c>
      <c r="I1534" s="76">
        <v>0</v>
      </c>
      <c r="J1534" s="77">
        <v>-6.7199315199413396</v>
      </c>
      <c r="K1534" s="135">
        <v>6</v>
      </c>
      <c r="L1534" s="135">
        <v>0</v>
      </c>
      <c r="M1534" s="135">
        <v>0</v>
      </c>
      <c r="N1534" s="135">
        <v>-4.6714232203527528</v>
      </c>
    </row>
    <row r="1535" spans="1:14" s="78" customFormat="1" x14ac:dyDescent="0.25">
      <c r="A1535" s="76">
        <v>1532</v>
      </c>
      <c r="B1535" s="76">
        <v>62.772010040283213</v>
      </c>
      <c r="C1535" s="76">
        <v>62.772010040283213</v>
      </c>
      <c r="D1535" s="131"/>
      <c r="E1535" s="92"/>
      <c r="F1535" s="76">
        <v>1215.2644810713559</v>
      </c>
      <c r="G1535" s="76">
        <v>89.069175532211872</v>
      </c>
      <c r="H1535" s="77">
        <v>0</v>
      </c>
      <c r="I1535" s="76">
        <v>0</v>
      </c>
      <c r="J1535" s="77">
        <v>-6.7199315199413396</v>
      </c>
      <c r="K1535" s="135">
        <v>6</v>
      </c>
      <c r="L1535" s="135">
        <v>0</v>
      </c>
      <c r="M1535" s="135">
        <v>0</v>
      </c>
      <c r="N1535" s="135">
        <v>-4.5002464768279413</v>
      </c>
    </row>
    <row r="1536" spans="1:14" s="78" customFormat="1" x14ac:dyDescent="0.25">
      <c r="A1536" s="76">
        <v>1533</v>
      </c>
      <c r="B1536" s="76">
        <v>61.665362548828128</v>
      </c>
      <c r="C1536" s="76">
        <v>61.665362548828128</v>
      </c>
      <c r="D1536" s="131"/>
      <c r="E1536" s="92"/>
      <c r="F1536" s="76">
        <v>1193.839814431416</v>
      </c>
      <c r="G1536" s="76">
        <v>89.055952026528587</v>
      </c>
      <c r="H1536" s="77">
        <v>4.4075588447987881</v>
      </c>
      <c r="I1536" s="76">
        <v>0</v>
      </c>
      <c r="J1536" s="77">
        <v>-6.7199315199413396</v>
      </c>
      <c r="K1536" s="135">
        <v>6</v>
      </c>
      <c r="L1536" s="135">
        <v>0.13719603221567339</v>
      </c>
      <c r="M1536" s="135">
        <v>0.43257908957601832</v>
      </c>
      <c r="N1536" s="135">
        <v>-1.646972450883488</v>
      </c>
    </row>
    <row r="1537" spans="1:14" s="78" customFormat="1" x14ac:dyDescent="0.25">
      <c r="A1537" s="76">
        <v>1534</v>
      </c>
      <c r="B1537" s="76">
        <v>60.804177474975589</v>
      </c>
      <c r="C1537" s="76">
        <v>60.804177474975589</v>
      </c>
      <c r="D1537" s="131"/>
      <c r="E1537" s="92"/>
      <c r="F1537" s="76">
        <v>1401.8630779318059</v>
      </c>
      <c r="G1537" s="76">
        <v>89.076123341892924</v>
      </c>
      <c r="H1537" s="77">
        <v>12.08313041511561</v>
      </c>
      <c r="I1537" s="76">
        <v>0</v>
      </c>
      <c r="J1537" s="77">
        <v>-6.7199315199413396</v>
      </c>
      <c r="K1537" s="135">
        <v>5</v>
      </c>
      <c r="L1537" s="135">
        <v>0.37611694093537701</v>
      </c>
      <c r="M1537" s="135">
        <v>1.1858967147692441</v>
      </c>
      <c r="N1537" s="135">
        <v>2.4027395014103439</v>
      </c>
    </row>
    <row r="1538" spans="1:14" s="78" customFormat="1" x14ac:dyDescent="0.25">
      <c r="A1538" s="76">
        <v>1535</v>
      </c>
      <c r="B1538" s="76">
        <v>60.723841857910159</v>
      </c>
      <c r="C1538" s="76">
        <v>60.723841857910159</v>
      </c>
      <c r="D1538" s="131"/>
      <c r="E1538" s="92"/>
      <c r="F1538" s="76">
        <v>1400.010910201172</v>
      </c>
      <c r="G1538" s="76">
        <v>89.057305242906267</v>
      </c>
      <c r="H1538" s="77">
        <v>18.734465561573678</v>
      </c>
      <c r="I1538" s="76">
        <v>0</v>
      </c>
      <c r="J1538" s="77">
        <v>-6.7199315199413396</v>
      </c>
      <c r="K1538" s="135">
        <v>5</v>
      </c>
      <c r="L1538" s="135">
        <v>0.58315598979743721</v>
      </c>
      <c r="M1538" s="135">
        <v>1.8386908358313201</v>
      </c>
      <c r="N1538" s="135">
        <v>6.592166874425315</v>
      </c>
    </row>
    <row r="1539" spans="1:14" s="78" customFormat="1" x14ac:dyDescent="0.25">
      <c r="A1539" s="76">
        <v>1536</v>
      </c>
      <c r="B1539" s="76">
        <v>60.687341308593751</v>
      </c>
      <c r="C1539" s="76">
        <v>60.687341308593751</v>
      </c>
      <c r="D1539" s="131"/>
      <c r="E1539" s="92"/>
      <c r="F1539" s="76">
        <v>1399.169376370179</v>
      </c>
      <c r="G1539" s="76">
        <v>89.032595694629293</v>
      </c>
      <c r="H1539" s="77">
        <v>21.210995771019192</v>
      </c>
      <c r="I1539" s="76">
        <v>0</v>
      </c>
      <c r="J1539" s="77">
        <v>-6.7199315199413396</v>
      </c>
      <c r="K1539" s="135">
        <v>5</v>
      </c>
      <c r="L1539" s="135">
        <v>0.66024404020409855</v>
      </c>
      <c r="M1539" s="135">
        <v>2.081749458763523</v>
      </c>
      <c r="N1539" s="135">
        <v>8.1345003656593065</v>
      </c>
    </row>
    <row r="1540" spans="1:14" s="78" customFormat="1" x14ac:dyDescent="0.25">
      <c r="A1540" s="76">
        <v>1537</v>
      </c>
      <c r="B1540" s="76">
        <v>61.230152130126953</v>
      </c>
      <c r="C1540" s="76">
        <v>61.230152130126953</v>
      </c>
      <c r="D1540" s="131"/>
      <c r="E1540" s="92"/>
      <c r="F1540" s="76">
        <v>1411.684083099374</v>
      </c>
      <c r="G1540" s="76">
        <v>89.082484149057038</v>
      </c>
      <c r="H1540" s="77">
        <v>33.208070918356327</v>
      </c>
      <c r="I1540" s="76">
        <v>0</v>
      </c>
      <c r="J1540" s="77">
        <v>-6.7199315199413396</v>
      </c>
      <c r="K1540" s="135">
        <v>5</v>
      </c>
      <c r="L1540" s="135">
        <v>1.033682300784613</v>
      </c>
      <c r="M1540" s="135">
        <v>3.2592002943738838</v>
      </c>
      <c r="N1540" s="135">
        <v>15.42721930336533</v>
      </c>
    </row>
    <row r="1541" spans="1:14" s="78" customFormat="1" x14ac:dyDescent="0.25">
      <c r="A1541" s="76">
        <v>1538</v>
      </c>
      <c r="B1541" s="76">
        <v>62.579121398925778</v>
      </c>
      <c r="C1541" s="76">
        <v>62.579121398925778</v>
      </c>
      <c r="D1541" s="131"/>
      <c r="E1541" s="92"/>
      <c r="F1541" s="76">
        <v>1442.7850746714089</v>
      </c>
      <c r="G1541" s="76">
        <v>89.046069370881114</v>
      </c>
      <c r="H1541" s="77">
        <v>49.994602707085569</v>
      </c>
      <c r="I1541" s="76">
        <v>0</v>
      </c>
      <c r="J1541" s="77">
        <v>-6.7199315199413396</v>
      </c>
      <c r="K1541" s="135">
        <v>5</v>
      </c>
      <c r="L1541" s="135">
        <v>1.5562040950866149</v>
      </c>
      <c r="M1541" s="135">
        <v>4.9067115118080977</v>
      </c>
      <c r="N1541" s="135">
        <v>25.287444202268091</v>
      </c>
    </row>
    <row r="1542" spans="1:14" s="78" customFormat="1" x14ac:dyDescent="0.25">
      <c r="A1542" s="76">
        <v>1539</v>
      </c>
      <c r="B1542" s="76">
        <v>65.033146286010748</v>
      </c>
      <c r="C1542" s="76">
        <v>65.033146286010748</v>
      </c>
      <c r="D1542" s="131"/>
      <c r="E1542" s="92"/>
      <c r="F1542" s="76">
        <v>1848.151650913039</v>
      </c>
      <c r="G1542" s="76">
        <v>88.961959899583462</v>
      </c>
      <c r="H1542" s="77">
        <v>73.211012432351097</v>
      </c>
      <c r="I1542" s="76">
        <v>0</v>
      </c>
      <c r="J1542" s="77">
        <v>-6.7199315199413396</v>
      </c>
      <c r="K1542" s="135">
        <v>4</v>
      </c>
      <c r="L1542" s="135">
        <v>2.2788715417977459</v>
      </c>
      <c r="M1542" s="135">
        <v>7.1852819712882932</v>
      </c>
      <c r="N1542" s="135">
        <v>38.26446521969509</v>
      </c>
    </row>
    <row r="1543" spans="1:14" s="78" customFormat="1" x14ac:dyDescent="0.25">
      <c r="A1543" s="76">
        <v>1540</v>
      </c>
      <c r="B1543" s="76">
        <v>68.335034942626947</v>
      </c>
      <c r="C1543" s="76">
        <v>68.335034942626947</v>
      </c>
      <c r="D1543" s="131"/>
      <c r="E1543" s="92"/>
      <c r="F1543" s="76">
        <v>1941.986738408551</v>
      </c>
      <c r="G1543" s="76">
        <v>89.098380151368261</v>
      </c>
      <c r="H1543" s="77">
        <v>78.991990342454699</v>
      </c>
      <c r="I1543" s="76">
        <v>0</v>
      </c>
      <c r="J1543" s="77">
        <v>-6.7199315199413396</v>
      </c>
      <c r="K1543" s="135">
        <v>4</v>
      </c>
      <c r="L1543" s="135">
        <v>2.4588185962831588</v>
      </c>
      <c r="M1543" s="135">
        <v>7.7526550340807994</v>
      </c>
      <c r="N1543" s="135">
        <v>41.451471818323242</v>
      </c>
    </row>
    <row r="1544" spans="1:14" s="78" customFormat="1" x14ac:dyDescent="0.25">
      <c r="A1544" s="76">
        <v>1541</v>
      </c>
      <c r="B1544" s="76">
        <v>71.589367675781247</v>
      </c>
      <c r="C1544" s="76">
        <v>71.589367675781247</v>
      </c>
      <c r="D1544" s="131"/>
      <c r="E1544" s="92"/>
      <c r="F1544" s="76">
        <v>2034.4703526404089</v>
      </c>
      <c r="G1544" s="76">
        <v>89.032473353363912</v>
      </c>
      <c r="H1544" s="77">
        <v>84.011393677456567</v>
      </c>
      <c r="I1544" s="76">
        <v>0</v>
      </c>
      <c r="J1544" s="77">
        <v>-6.7199315199413396</v>
      </c>
      <c r="K1544" s="135">
        <v>4</v>
      </c>
      <c r="L1544" s="135">
        <v>2.6150597823685171</v>
      </c>
      <c r="M1544" s="135">
        <v>8.2452834938079338</v>
      </c>
      <c r="N1544" s="135">
        <v>44.161539639008737</v>
      </c>
    </row>
    <row r="1545" spans="1:14" s="78" customFormat="1" x14ac:dyDescent="0.25">
      <c r="A1545" s="76">
        <v>1542</v>
      </c>
      <c r="B1545" s="76">
        <v>74.744742584228518</v>
      </c>
      <c r="C1545" s="76">
        <v>74.744742584228518</v>
      </c>
      <c r="D1545" s="131"/>
      <c r="E1545" s="92"/>
      <c r="F1545" s="76">
        <v>2124.141723000525</v>
      </c>
      <c r="G1545" s="76">
        <v>89.017863081347741</v>
      </c>
      <c r="H1545" s="77">
        <v>88.917128679674349</v>
      </c>
      <c r="I1545" s="76">
        <v>0</v>
      </c>
      <c r="J1545" s="77">
        <v>-6.7199315199413396</v>
      </c>
      <c r="K1545" s="135">
        <v>4</v>
      </c>
      <c r="L1545" s="135">
        <v>2.7677627640201559</v>
      </c>
      <c r="M1545" s="135">
        <v>8.7267559949555533</v>
      </c>
      <c r="N1545" s="135">
        <v>46.770949396837111</v>
      </c>
    </row>
    <row r="1546" spans="1:14" s="78" customFormat="1" x14ac:dyDescent="0.25">
      <c r="A1546" s="76">
        <v>1543</v>
      </c>
      <c r="B1546" s="76">
        <v>78.112228393554687</v>
      </c>
      <c r="C1546" s="76">
        <v>78.112228393554687</v>
      </c>
      <c r="D1546" s="131"/>
      <c r="E1546" s="92"/>
      <c r="F1546" s="76">
        <v>2219.840990425806</v>
      </c>
      <c r="G1546" s="76">
        <v>89.011085029424578</v>
      </c>
      <c r="H1546" s="77">
        <v>94.203113369643134</v>
      </c>
      <c r="I1546" s="76">
        <v>0</v>
      </c>
      <c r="J1546" s="77">
        <v>-6.7199315199413396</v>
      </c>
      <c r="K1546" s="135">
        <v>4</v>
      </c>
      <c r="L1546" s="135">
        <v>2.9323019457652428</v>
      </c>
      <c r="M1546" s="135">
        <v>9.2455480349978103</v>
      </c>
      <c r="N1546" s="135">
        <v>49.533075638983448</v>
      </c>
    </row>
    <row r="1547" spans="1:14" s="78" customFormat="1" x14ac:dyDescent="0.25">
      <c r="A1547" s="76">
        <v>1544</v>
      </c>
      <c r="B1547" s="76">
        <v>81.75570373535156</v>
      </c>
      <c r="C1547" s="76">
        <v>81.75570373535156</v>
      </c>
      <c r="D1547" s="131"/>
      <c r="E1547" s="92"/>
      <c r="F1547" s="76">
        <v>2323.383496863808</v>
      </c>
      <c r="G1547" s="76">
        <v>88.833923035552488</v>
      </c>
      <c r="H1547" s="77">
        <v>100</v>
      </c>
      <c r="I1547" s="76">
        <v>0</v>
      </c>
      <c r="J1547" s="77">
        <v>-6.7199315199413396</v>
      </c>
      <c r="K1547" s="135">
        <v>4</v>
      </c>
      <c r="L1547" s="135">
        <v>3.1127441980173178</v>
      </c>
      <c r="M1547" s="135">
        <v>9.8144824563486051</v>
      </c>
      <c r="N1547" s="135">
        <v>52.496822246035528</v>
      </c>
    </row>
    <row r="1548" spans="1:14" s="78" customFormat="1" x14ac:dyDescent="0.25">
      <c r="A1548" s="76">
        <v>1545</v>
      </c>
      <c r="B1548" s="76">
        <v>84.651611328125</v>
      </c>
      <c r="C1548" s="76">
        <v>84.651611328125</v>
      </c>
      <c r="D1548" s="131"/>
      <c r="E1548" s="92"/>
      <c r="F1548" s="76">
        <v>1951.6745943512151</v>
      </c>
      <c r="G1548" s="76">
        <v>88.664775157674185</v>
      </c>
      <c r="H1548" s="77">
        <v>73.184397044776659</v>
      </c>
      <c r="I1548" s="76">
        <v>0</v>
      </c>
      <c r="J1548" s="77">
        <v>-6.7199315199413396</v>
      </c>
      <c r="K1548" s="135">
        <v>5</v>
      </c>
      <c r="L1548" s="135">
        <v>2.278043072865243</v>
      </c>
      <c r="M1548" s="135">
        <v>7.1826698087441097</v>
      </c>
      <c r="N1548" s="135">
        <v>38.023946268876877</v>
      </c>
    </row>
    <row r="1549" spans="1:14" s="78" customFormat="1" x14ac:dyDescent="0.25">
      <c r="A1549" s="76">
        <v>1546</v>
      </c>
      <c r="B1549" s="76">
        <v>86.045912933349612</v>
      </c>
      <c r="C1549" s="76">
        <v>86.045912933349612</v>
      </c>
      <c r="D1549" s="131"/>
      <c r="E1549" s="92"/>
      <c r="F1549" s="76">
        <v>1983.8207399128389</v>
      </c>
      <c r="G1549" s="76">
        <v>88.732818861914737</v>
      </c>
      <c r="H1549" s="77">
        <v>74.036065411734114</v>
      </c>
      <c r="I1549" s="76">
        <v>0</v>
      </c>
      <c r="J1549" s="77">
        <v>-6.7199315199413396</v>
      </c>
      <c r="K1549" s="135">
        <v>5</v>
      </c>
      <c r="L1549" s="135">
        <v>2.30455333054406</v>
      </c>
      <c r="M1549" s="135">
        <v>7.2662566512054196</v>
      </c>
      <c r="N1549" s="135">
        <v>38.441299012149003</v>
      </c>
    </row>
    <row r="1550" spans="1:14" s="78" customFormat="1" x14ac:dyDescent="0.25">
      <c r="A1550" s="76">
        <v>1547</v>
      </c>
      <c r="B1550" s="76">
        <v>88.3717041015625</v>
      </c>
      <c r="C1550" s="76">
        <v>88.3717041015625</v>
      </c>
      <c r="D1550" s="131"/>
      <c r="E1550" s="92"/>
      <c r="F1550" s="76">
        <v>2037.4427261166561</v>
      </c>
      <c r="G1550" s="76">
        <v>88.811666062597652</v>
      </c>
      <c r="H1550" s="77">
        <v>79.144462708538668</v>
      </c>
      <c r="I1550" s="76">
        <v>0</v>
      </c>
      <c r="J1550" s="77">
        <v>-6.7199315199413396</v>
      </c>
      <c r="K1550" s="135">
        <v>5</v>
      </c>
      <c r="L1550" s="135">
        <v>2.4635646710120169</v>
      </c>
      <c r="M1550" s="135">
        <v>7.7676194077008898</v>
      </c>
      <c r="N1550" s="135">
        <v>41.302793012189539</v>
      </c>
    </row>
    <row r="1551" spans="1:14" s="78" customFormat="1" x14ac:dyDescent="0.25">
      <c r="A1551" s="76">
        <v>1548</v>
      </c>
      <c r="B1551" s="76">
        <v>89.519231414794916</v>
      </c>
      <c r="C1551" s="76">
        <v>89.519231414794916</v>
      </c>
      <c r="D1551" s="131"/>
      <c r="E1551" s="92"/>
      <c r="F1551" s="76">
        <v>1733.089990927373</v>
      </c>
      <c r="G1551" s="76">
        <v>88.714285330353462</v>
      </c>
      <c r="H1551" s="77">
        <v>53.29530094133802</v>
      </c>
      <c r="I1551" s="76">
        <v>0</v>
      </c>
      <c r="J1551" s="77">
        <v>-6.7199315199413396</v>
      </c>
      <c r="K1551" s="135">
        <v>6</v>
      </c>
      <c r="L1551" s="135">
        <v>1.658946387867368</v>
      </c>
      <c r="M1551" s="135">
        <v>5.2306579609458117</v>
      </c>
      <c r="N1551" s="135">
        <v>26.739095438065391</v>
      </c>
    </row>
    <row r="1552" spans="1:14" s="78" customFormat="1" x14ac:dyDescent="0.25">
      <c r="A1552" s="76">
        <v>1549</v>
      </c>
      <c r="B1552" s="76">
        <v>90.401790618896484</v>
      </c>
      <c r="C1552" s="76">
        <v>90.401790618896484</v>
      </c>
      <c r="D1552" s="131"/>
      <c r="E1552" s="92"/>
      <c r="F1552" s="76">
        <v>1750.176314154859</v>
      </c>
      <c r="G1552" s="76">
        <v>88.665181351467098</v>
      </c>
      <c r="H1552" s="77">
        <v>52.463371367272835</v>
      </c>
      <c r="I1552" s="76">
        <v>0</v>
      </c>
      <c r="J1552" s="77">
        <v>-6.7199315199413396</v>
      </c>
      <c r="K1552" s="135">
        <v>6</v>
      </c>
      <c r="L1552" s="135">
        <v>1.633050548319064</v>
      </c>
      <c r="M1552" s="135">
        <v>5.1490083788500094</v>
      </c>
      <c r="N1552" s="135">
        <v>26.19715450454099</v>
      </c>
    </row>
    <row r="1553" spans="1:14" s="78" customFormat="1" x14ac:dyDescent="0.25">
      <c r="A1553" s="76">
        <v>1550</v>
      </c>
      <c r="B1553" s="76">
        <v>90.952306365966791</v>
      </c>
      <c r="C1553" s="76">
        <v>90.952306365966791</v>
      </c>
      <c r="D1553" s="131"/>
      <c r="E1553" s="92"/>
      <c r="F1553" s="76">
        <v>1760.8342846938881</v>
      </c>
      <c r="G1553" s="76">
        <v>88.611095724140114</v>
      </c>
      <c r="H1553" s="77">
        <v>43.145026978385211</v>
      </c>
      <c r="I1553" s="76">
        <v>0</v>
      </c>
      <c r="J1553" s="77">
        <v>-6.7199315199413396</v>
      </c>
      <c r="K1553" s="135">
        <v>6</v>
      </c>
      <c r="L1553" s="135">
        <v>1.342994324002692</v>
      </c>
      <c r="M1553" s="135">
        <v>4.2344611035804869</v>
      </c>
      <c r="N1553" s="135">
        <v>20.506940415735752</v>
      </c>
    </row>
    <row r="1554" spans="1:14" s="78" customFormat="1" x14ac:dyDescent="0.25">
      <c r="A1554" s="76">
        <v>1551</v>
      </c>
      <c r="B1554" s="76">
        <v>91.272106170654297</v>
      </c>
      <c r="C1554" s="76">
        <v>91.272106170654297</v>
      </c>
      <c r="D1554" s="131"/>
      <c r="E1554" s="92"/>
      <c r="F1554" s="76">
        <v>1767.0256005915451</v>
      </c>
      <c r="G1554" s="76">
        <v>88.676030884553313</v>
      </c>
      <c r="H1554" s="77">
        <v>45.311816175603425</v>
      </c>
      <c r="I1554" s="76">
        <v>0</v>
      </c>
      <c r="J1554" s="77">
        <v>-6.7199315199413396</v>
      </c>
      <c r="K1554" s="135">
        <v>6</v>
      </c>
      <c r="L1554" s="135">
        <v>1.4104409290223681</v>
      </c>
      <c r="M1554" s="135">
        <v>4.4471202492075257</v>
      </c>
      <c r="N1554" s="135">
        <v>21.813935714073381</v>
      </c>
    </row>
    <row r="1555" spans="1:14" s="78" customFormat="1" x14ac:dyDescent="0.25">
      <c r="A1555" s="76">
        <v>1552</v>
      </c>
      <c r="B1555" s="76">
        <v>91.867759704589844</v>
      </c>
      <c r="C1555" s="76">
        <v>91.867759704589844</v>
      </c>
      <c r="D1555" s="131"/>
      <c r="E1555" s="92"/>
      <c r="F1555" s="76">
        <v>1778.557437509814</v>
      </c>
      <c r="G1555" s="76">
        <v>88.681584409643023</v>
      </c>
      <c r="H1555" s="77">
        <v>51.212266751536653</v>
      </c>
      <c r="I1555" s="76">
        <v>0</v>
      </c>
      <c r="J1555" s="77">
        <v>-6.7199315199413396</v>
      </c>
      <c r="K1555" s="135">
        <v>6</v>
      </c>
      <c r="L1555" s="135">
        <v>1.594106861981609</v>
      </c>
      <c r="M1555" s="135">
        <v>5.0262189358280116</v>
      </c>
      <c r="N1555" s="135">
        <v>25.36622352010826</v>
      </c>
    </row>
    <row r="1556" spans="1:14" s="78" customFormat="1" x14ac:dyDescent="0.25">
      <c r="A1556" s="76">
        <v>1553</v>
      </c>
      <c r="B1556" s="76">
        <v>92.5089714050293</v>
      </c>
      <c r="C1556" s="76">
        <v>92.5089714050293</v>
      </c>
      <c r="D1556" s="131"/>
      <c r="E1556" s="92"/>
      <c r="F1556" s="76">
        <v>1790.971279346189</v>
      </c>
      <c r="G1556" s="76">
        <v>88.654424440686498</v>
      </c>
      <c r="H1556" s="77">
        <v>50.829473925683509</v>
      </c>
      <c r="I1556" s="76">
        <v>0</v>
      </c>
      <c r="J1556" s="77">
        <v>-6.7199315199413396</v>
      </c>
      <c r="K1556" s="135">
        <v>6</v>
      </c>
      <c r="L1556" s="135">
        <v>1.5821915005044389</v>
      </c>
      <c r="M1556" s="135">
        <v>4.9886498010904949</v>
      </c>
      <c r="N1556" s="135">
        <v>25.098939510336219</v>
      </c>
    </row>
    <row r="1557" spans="1:14" s="78" customFormat="1" x14ac:dyDescent="0.25">
      <c r="A1557" s="76">
        <v>1554</v>
      </c>
      <c r="B1557" s="76">
        <v>93.172589111328122</v>
      </c>
      <c r="C1557" s="76">
        <v>93.172589111328122</v>
      </c>
      <c r="D1557" s="131"/>
      <c r="E1557" s="92"/>
      <c r="F1557" s="76">
        <v>1803.8189008730051</v>
      </c>
      <c r="G1557" s="76">
        <v>88.643170113077645</v>
      </c>
      <c r="H1557" s="77">
        <v>54.760970620046578</v>
      </c>
      <c r="I1557" s="76">
        <v>0</v>
      </c>
      <c r="J1557" s="77">
        <v>-6.7199315199413396</v>
      </c>
      <c r="K1557" s="135">
        <v>6</v>
      </c>
      <c r="L1557" s="135">
        <v>1.7045689357534679</v>
      </c>
      <c r="M1557" s="135">
        <v>5.3745058544306854</v>
      </c>
      <c r="N1557" s="135">
        <v>27.436714915464961</v>
      </c>
    </row>
    <row r="1558" spans="1:14" s="78" customFormat="1" x14ac:dyDescent="0.25">
      <c r="A1558" s="76">
        <v>1555</v>
      </c>
      <c r="B1558" s="76">
        <v>94.022099304199216</v>
      </c>
      <c r="C1558" s="76">
        <v>94.022099304199216</v>
      </c>
      <c r="D1558" s="131"/>
      <c r="E1558" s="92"/>
      <c r="F1558" s="76">
        <v>1820.265396102993</v>
      </c>
      <c r="G1558" s="76">
        <v>88.631915785468792</v>
      </c>
      <c r="H1558" s="77">
        <v>58.242685120066604</v>
      </c>
      <c r="I1558" s="76">
        <v>0</v>
      </c>
      <c r="J1558" s="77">
        <v>-6.7199315199413396</v>
      </c>
      <c r="K1558" s="135">
        <v>6</v>
      </c>
      <c r="L1558" s="135">
        <v>1.8129458018443689</v>
      </c>
      <c r="M1558" s="135">
        <v>5.7162181132152936</v>
      </c>
      <c r="N1558" s="135">
        <v>29.482863837094602</v>
      </c>
    </row>
    <row r="1559" spans="1:14" s="78" customFormat="1" x14ac:dyDescent="0.25">
      <c r="A1559" s="76">
        <v>1556</v>
      </c>
      <c r="B1559" s="76">
        <v>94.865908813476565</v>
      </c>
      <c r="C1559" s="76">
        <v>94.865908813476565</v>
      </c>
      <c r="D1559" s="131"/>
      <c r="E1559" s="92"/>
      <c r="F1559" s="76">
        <v>1836.6015262469371</v>
      </c>
      <c r="G1559" s="76">
        <v>88.616490377403807</v>
      </c>
      <c r="H1559" s="77">
        <v>58.17964067914717</v>
      </c>
      <c r="I1559" s="76">
        <v>0</v>
      </c>
      <c r="J1559" s="77">
        <v>-6.7199315199413396</v>
      </c>
      <c r="K1559" s="135">
        <v>6</v>
      </c>
      <c r="L1559" s="135">
        <v>1.810983389667477</v>
      </c>
      <c r="M1559" s="135">
        <v>5.7100306276215562</v>
      </c>
      <c r="N1559" s="135">
        <v>29.401525266445059</v>
      </c>
    </row>
    <row r="1560" spans="1:14" s="78" customFormat="1" x14ac:dyDescent="0.25">
      <c r="A1560" s="76">
        <v>1557</v>
      </c>
      <c r="B1560" s="76">
        <v>95.652180480957028</v>
      </c>
      <c r="C1560" s="76">
        <v>95.652180480957028</v>
      </c>
      <c r="D1560" s="131"/>
      <c r="E1560" s="92"/>
      <c r="F1560" s="76">
        <v>1851.82372527081</v>
      </c>
      <c r="G1560" s="76">
        <v>88.620248143362247</v>
      </c>
      <c r="H1560" s="77">
        <v>55.323072618615363</v>
      </c>
      <c r="I1560" s="76">
        <v>0</v>
      </c>
      <c r="J1560" s="77">
        <v>-6.7199315199413396</v>
      </c>
      <c r="K1560" s="135">
        <v>6</v>
      </c>
      <c r="L1560" s="135">
        <v>1.7220657331008571</v>
      </c>
      <c r="M1560" s="135">
        <v>5.4296732564670016</v>
      </c>
      <c r="N1560" s="135">
        <v>27.63825473287967</v>
      </c>
    </row>
    <row r="1561" spans="1:14" s="78" customFormat="1" x14ac:dyDescent="0.25">
      <c r="A1561" s="76">
        <v>1558</v>
      </c>
      <c r="B1561" s="76">
        <v>96.360119628906247</v>
      </c>
      <c r="C1561" s="76">
        <v>96.360119628906247</v>
      </c>
      <c r="D1561" s="131"/>
      <c r="E1561" s="92"/>
      <c r="F1561" s="76">
        <v>1865.529408754747</v>
      </c>
      <c r="G1561" s="76">
        <v>88.608993815753394</v>
      </c>
      <c r="H1561" s="77">
        <v>61.621769249451297</v>
      </c>
      <c r="I1561" s="76">
        <v>0</v>
      </c>
      <c r="J1561" s="77">
        <v>-6.7199315199413396</v>
      </c>
      <c r="K1561" s="135">
        <v>6</v>
      </c>
      <c r="L1561" s="135">
        <v>1.918128047027915</v>
      </c>
      <c r="M1561" s="135">
        <v>6.0478577322790148</v>
      </c>
      <c r="N1561" s="135">
        <v>31.384452690399279</v>
      </c>
    </row>
    <row r="1562" spans="1:14" s="78" customFormat="1" x14ac:dyDescent="0.25">
      <c r="A1562" s="76">
        <v>1559</v>
      </c>
      <c r="B1562" s="76">
        <v>97.511979675292963</v>
      </c>
      <c r="C1562" s="76">
        <v>97.511979675292963</v>
      </c>
      <c r="D1562" s="131"/>
      <c r="E1562" s="92"/>
      <c r="F1562" s="76">
        <v>1887.8293892817469</v>
      </c>
      <c r="G1562" s="76">
        <v>88.608441183043169</v>
      </c>
      <c r="H1562" s="77">
        <v>71.510052648632481</v>
      </c>
      <c r="I1562" s="76">
        <v>0</v>
      </c>
      <c r="J1562" s="77">
        <v>-6.7199315199413396</v>
      </c>
      <c r="K1562" s="135">
        <v>6</v>
      </c>
      <c r="L1562" s="135">
        <v>2.2259250148194369</v>
      </c>
      <c r="M1562" s="135">
        <v>7.0183415717256858</v>
      </c>
      <c r="N1562" s="135">
        <v>37.190026368752193</v>
      </c>
    </row>
    <row r="1563" spans="1:14" s="78" customFormat="1" x14ac:dyDescent="0.25">
      <c r="A1563" s="76">
        <v>1560</v>
      </c>
      <c r="B1563" s="76">
        <v>98.666849517822271</v>
      </c>
      <c r="C1563" s="76">
        <v>98.666849517822271</v>
      </c>
      <c r="D1563" s="131"/>
      <c r="E1563" s="92"/>
      <c r="F1563" s="76">
        <v>1910.187639383754</v>
      </c>
      <c r="G1563" s="76">
        <v>88.664701872321388</v>
      </c>
      <c r="H1563" s="77">
        <v>66.415260763680578</v>
      </c>
      <c r="I1563" s="76">
        <v>0</v>
      </c>
      <c r="J1563" s="77">
        <v>-6.7199315199413396</v>
      </c>
      <c r="K1563" s="135">
        <v>6</v>
      </c>
      <c r="L1563" s="135">
        <v>2.0673371760195391</v>
      </c>
      <c r="M1563" s="135">
        <v>6.5183141159896056</v>
      </c>
      <c r="N1563" s="135">
        <v>34.122946321598938</v>
      </c>
    </row>
    <row r="1564" spans="1:14" s="78" customFormat="1" x14ac:dyDescent="0.25">
      <c r="A1564" s="76">
        <v>1561</v>
      </c>
      <c r="B1564" s="76">
        <v>99.793117523193359</v>
      </c>
      <c r="C1564" s="76">
        <v>99.793117523193359</v>
      </c>
      <c r="D1564" s="131"/>
      <c r="E1564" s="92"/>
      <c r="F1564" s="76">
        <v>1931.992158662589</v>
      </c>
      <c r="G1564" s="76">
        <v>88.7194465188702</v>
      </c>
      <c r="H1564" s="77">
        <v>78.451958861634637</v>
      </c>
      <c r="I1564" s="76">
        <v>0</v>
      </c>
      <c r="J1564" s="77">
        <v>-6.7199315199413396</v>
      </c>
      <c r="K1564" s="135">
        <v>6</v>
      </c>
      <c r="L1564" s="135">
        <v>2.4420087976964648</v>
      </c>
      <c r="M1564" s="135">
        <v>7.6996537391369548</v>
      </c>
      <c r="N1564" s="135">
        <v>41.157734556464042</v>
      </c>
    </row>
    <row r="1565" spans="1:14" s="78" customFormat="1" x14ac:dyDescent="0.25">
      <c r="A1565" s="76">
        <v>1562</v>
      </c>
      <c r="B1565" s="76">
        <v>101.7293510437012</v>
      </c>
      <c r="C1565" s="76">
        <v>101.7293510437012</v>
      </c>
      <c r="D1565" s="131"/>
      <c r="E1565" s="92"/>
      <c r="F1565" s="76">
        <v>1969.477589239415</v>
      </c>
      <c r="G1565" s="76">
        <v>88.72905997866448</v>
      </c>
      <c r="H1565" s="77">
        <v>80.479806562156838</v>
      </c>
      <c r="I1565" s="76">
        <v>0</v>
      </c>
      <c r="J1565" s="77">
        <v>-6.7199315199413396</v>
      </c>
      <c r="K1565" s="135">
        <v>6</v>
      </c>
      <c r="L1565" s="135">
        <v>2.5051305093390979</v>
      </c>
      <c r="M1565" s="135">
        <v>7.8986764959461766</v>
      </c>
      <c r="N1565" s="135">
        <v>42.258648026884522</v>
      </c>
    </row>
    <row r="1566" spans="1:14" s="78" customFormat="1" x14ac:dyDescent="0.25">
      <c r="A1566" s="76">
        <v>1563</v>
      </c>
      <c r="B1566" s="76">
        <v>103.2584297180176</v>
      </c>
      <c r="C1566" s="76">
        <v>103.2584297180176</v>
      </c>
      <c r="D1566" s="131"/>
      <c r="E1566" s="92"/>
      <c r="F1566" s="76">
        <v>1999.0805125880211</v>
      </c>
      <c r="G1566" s="76">
        <v>88.769372241715701</v>
      </c>
      <c r="H1566" s="77">
        <v>82.085903513806457</v>
      </c>
      <c r="I1566" s="76">
        <v>0</v>
      </c>
      <c r="J1566" s="77">
        <v>-6.7199315199413396</v>
      </c>
      <c r="K1566" s="135">
        <v>6</v>
      </c>
      <c r="L1566" s="135">
        <v>2.5551241990161042</v>
      </c>
      <c r="M1566" s="135">
        <v>8.0563065994977769</v>
      </c>
      <c r="N1566" s="135">
        <v>43.126407364442542</v>
      </c>
    </row>
    <row r="1567" spans="1:14" s="78" customFormat="1" x14ac:dyDescent="0.25">
      <c r="A1567" s="76">
        <v>1564</v>
      </c>
      <c r="B1567" s="76">
        <v>104.774730682373</v>
      </c>
      <c r="C1567" s="76">
        <v>104.774730682373</v>
      </c>
      <c r="D1567" s="131"/>
      <c r="E1567" s="92"/>
      <c r="F1567" s="76">
        <v>2028.4360598042549</v>
      </c>
      <c r="G1567" s="76">
        <v>88.850543833240479</v>
      </c>
      <c r="H1567" s="77">
        <v>83.682661090446146</v>
      </c>
      <c r="I1567" s="76">
        <v>0</v>
      </c>
      <c r="J1567" s="77">
        <v>-6.7199315199413396</v>
      </c>
      <c r="K1567" s="135">
        <v>6</v>
      </c>
      <c r="L1567" s="135">
        <v>2.6048271778393581</v>
      </c>
      <c r="M1567" s="135">
        <v>8.2130200917274969</v>
      </c>
      <c r="N1567" s="135">
        <v>43.985229578312783</v>
      </c>
    </row>
    <row r="1568" spans="1:14" s="78" customFormat="1" x14ac:dyDescent="0.25">
      <c r="A1568" s="76">
        <v>1565</v>
      </c>
      <c r="B1568" s="76">
        <v>106.4544364929199</v>
      </c>
      <c r="C1568" s="76">
        <v>106.4544364929199</v>
      </c>
      <c r="D1568" s="131"/>
      <c r="E1568" s="92"/>
      <c r="F1568" s="76">
        <v>2060.9551205910102</v>
      </c>
      <c r="G1568" s="76">
        <v>88.900834946274117</v>
      </c>
      <c r="H1568" s="77">
        <v>85.456256760415613</v>
      </c>
      <c r="I1568" s="76">
        <v>0</v>
      </c>
      <c r="J1568" s="77">
        <v>-6.7199315199413396</v>
      </c>
      <c r="K1568" s="135">
        <v>6</v>
      </c>
      <c r="L1568" s="135">
        <v>2.6600346741526191</v>
      </c>
      <c r="M1568" s="135">
        <v>8.3870893276032081</v>
      </c>
      <c r="N1568" s="135">
        <v>44.934372076825809</v>
      </c>
    </row>
    <row r="1569" spans="1:14" s="78" customFormat="1" x14ac:dyDescent="0.25">
      <c r="A1569" s="76">
        <v>1566</v>
      </c>
      <c r="B1569" s="76">
        <v>108.1193336486816</v>
      </c>
      <c r="C1569" s="76">
        <v>108.1193336486816</v>
      </c>
      <c r="D1569" s="131"/>
      <c r="E1569" s="92"/>
      <c r="F1569" s="76">
        <v>2093.1874862064419</v>
      </c>
      <c r="G1569" s="76">
        <v>88.932884319293535</v>
      </c>
      <c r="H1569" s="77">
        <v>87.219184743232844</v>
      </c>
      <c r="I1569" s="76">
        <v>0</v>
      </c>
      <c r="J1569" s="77">
        <v>-6.7199315199413396</v>
      </c>
      <c r="K1569" s="135">
        <v>6</v>
      </c>
      <c r="L1569" s="135">
        <v>2.7149101126529862</v>
      </c>
      <c r="M1569" s="135">
        <v>8.5601115851948659</v>
      </c>
      <c r="N1569" s="135">
        <v>45.872547059369332</v>
      </c>
    </row>
    <row r="1570" spans="1:14" s="78" customFormat="1" x14ac:dyDescent="0.25">
      <c r="A1570" s="76">
        <v>1567</v>
      </c>
      <c r="B1570" s="76">
        <v>109.9675987243652</v>
      </c>
      <c r="C1570" s="76">
        <v>109.9675987243652</v>
      </c>
      <c r="D1570" s="131"/>
      <c r="E1570" s="92"/>
      <c r="F1570" s="76">
        <v>2128.9698499803831</v>
      </c>
      <c r="G1570" s="76">
        <v>88.669761492885357</v>
      </c>
      <c r="H1570" s="77">
        <v>89.18243821876834</v>
      </c>
      <c r="I1570" s="76">
        <v>0</v>
      </c>
      <c r="J1570" s="77">
        <v>-6.7199315199413396</v>
      </c>
      <c r="K1570" s="135">
        <v>6</v>
      </c>
      <c r="L1570" s="135">
        <v>2.7760211713050902</v>
      </c>
      <c r="M1570" s="135">
        <v>8.7527947531249488</v>
      </c>
      <c r="N1570" s="135">
        <v>46.910854387513773</v>
      </c>
    </row>
    <row r="1571" spans="1:14" s="78" customFormat="1" x14ac:dyDescent="0.25">
      <c r="A1571" s="76">
        <v>1568</v>
      </c>
      <c r="B1571" s="76">
        <v>111.9819366455078</v>
      </c>
      <c r="C1571" s="76">
        <v>111.9819366455078</v>
      </c>
      <c r="D1571" s="131"/>
      <c r="E1571" s="92"/>
      <c r="F1571" s="76">
        <v>2167.9673797212458</v>
      </c>
      <c r="G1571" s="76">
        <v>88.539444011293668</v>
      </c>
      <c r="H1571" s="77">
        <v>91.330449831668389</v>
      </c>
      <c r="I1571" s="76">
        <v>0</v>
      </c>
      <c r="J1571" s="77">
        <v>-6.7199315199413396</v>
      </c>
      <c r="K1571" s="135">
        <v>6</v>
      </c>
      <c r="L1571" s="135">
        <v>2.842883278158375</v>
      </c>
      <c r="M1571" s="135">
        <v>8.9636109760333564</v>
      </c>
      <c r="N1571" s="135">
        <v>48.038707568523918</v>
      </c>
    </row>
    <row r="1572" spans="1:14" s="78" customFormat="1" x14ac:dyDescent="0.25">
      <c r="A1572" s="76">
        <v>1569</v>
      </c>
      <c r="B1572" s="76">
        <v>113.6062026977539</v>
      </c>
      <c r="C1572" s="76">
        <v>113.6062026977539</v>
      </c>
      <c r="D1572" s="131"/>
      <c r="E1572" s="92"/>
      <c r="F1572" s="76">
        <v>2199.413128229824</v>
      </c>
      <c r="G1572" s="76">
        <v>88.409126529701979</v>
      </c>
      <c r="H1572" s="77">
        <v>93.069607301380557</v>
      </c>
      <c r="I1572" s="76">
        <v>0</v>
      </c>
      <c r="J1572" s="77">
        <v>-6.7199315199413396</v>
      </c>
      <c r="K1572" s="135">
        <v>6</v>
      </c>
      <c r="L1572" s="135">
        <v>2.897018801391225</v>
      </c>
      <c r="M1572" s="135">
        <v>9.1343002807865332</v>
      </c>
      <c r="N1572" s="135">
        <v>48.945379264255529</v>
      </c>
    </row>
    <row r="1573" spans="1:14" s="78" customFormat="1" x14ac:dyDescent="0.25">
      <c r="A1573" s="76">
        <v>1570</v>
      </c>
      <c r="B1573" s="76">
        <v>115.0234786987305</v>
      </c>
      <c r="C1573" s="76">
        <v>115.0234786987305</v>
      </c>
      <c r="D1573" s="131"/>
      <c r="E1573" s="92"/>
      <c r="F1573" s="76">
        <v>2226.851554731641</v>
      </c>
      <c r="G1573" s="76">
        <v>88.22508939920894</v>
      </c>
      <c r="H1573" s="77">
        <v>94.592827727666247</v>
      </c>
      <c r="I1573" s="76">
        <v>0</v>
      </c>
      <c r="J1573" s="77">
        <v>-6.7199315199413396</v>
      </c>
      <c r="K1573" s="135">
        <v>6</v>
      </c>
      <c r="L1573" s="135">
        <v>2.9444327568334479</v>
      </c>
      <c r="M1573" s="135">
        <v>9.2837964822958625</v>
      </c>
      <c r="N1573" s="135">
        <v>49.734532944456582</v>
      </c>
    </row>
    <row r="1574" spans="1:14" s="78" customFormat="1" x14ac:dyDescent="0.25">
      <c r="A1574" s="76">
        <v>1571</v>
      </c>
      <c r="B1574" s="76">
        <v>116.61336593627929</v>
      </c>
      <c r="C1574" s="76">
        <v>116.61336593627929</v>
      </c>
      <c r="D1574" s="131"/>
      <c r="E1574" s="92"/>
      <c r="F1574" s="76">
        <v>2257.6317302822072</v>
      </c>
      <c r="G1574" s="76">
        <v>88.137669189155275</v>
      </c>
      <c r="H1574" s="77">
        <v>96.308403512733193</v>
      </c>
      <c r="I1574" s="76">
        <v>0</v>
      </c>
      <c r="J1574" s="77">
        <v>-6.7199315199413396</v>
      </c>
      <c r="K1574" s="135">
        <v>6</v>
      </c>
      <c r="L1574" s="135">
        <v>2.997834242545709</v>
      </c>
      <c r="M1574" s="135">
        <v>9.4521713667466187</v>
      </c>
      <c r="N1574" s="135">
        <v>50.617657137056547</v>
      </c>
    </row>
    <row r="1575" spans="1:14" s="78" customFormat="1" x14ac:dyDescent="0.25">
      <c r="A1575" s="76">
        <v>1572</v>
      </c>
      <c r="B1575" s="76">
        <v>118.0485160827637</v>
      </c>
      <c r="C1575" s="76">
        <v>118.0485160827637</v>
      </c>
      <c r="D1575" s="131"/>
      <c r="E1575" s="92"/>
      <c r="F1575" s="76">
        <v>2285.4161997759761</v>
      </c>
      <c r="G1575" s="76">
        <v>87.851049717519118</v>
      </c>
      <c r="H1575" s="77">
        <v>97.863682535108083</v>
      </c>
      <c r="I1575" s="76">
        <v>0</v>
      </c>
      <c r="J1575" s="77">
        <v>-6.7199315199413396</v>
      </c>
      <c r="K1575" s="135">
        <v>6</v>
      </c>
      <c r="L1575" s="135">
        <v>3.0462461000776639</v>
      </c>
      <c r="M1575" s="135">
        <v>9.6048139535448751</v>
      </c>
      <c r="N1575" s="135">
        <v>51.412929557939783</v>
      </c>
    </row>
    <row r="1576" spans="1:14" s="78" customFormat="1" x14ac:dyDescent="0.25">
      <c r="A1576" s="76">
        <v>1573</v>
      </c>
      <c r="B1576" s="76">
        <v>119.3018714904785</v>
      </c>
      <c r="C1576" s="76">
        <v>119.3018714904785</v>
      </c>
      <c r="D1576" s="131"/>
      <c r="E1576" s="92"/>
      <c r="F1576" s="76">
        <v>2309.681127857411</v>
      </c>
      <c r="G1576" s="76">
        <v>87.651138857603911</v>
      </c>
      <c r="H1576" s="77">
        <v>99.2274765433271</v>
      </c>
      <c r="I1576" s="76">
        <v>0</v>
      </c>
      <c r="J1576" s="77">
        <v>-6.7199315199413396</v>
      </c>
      <c r="K1576" s="135">
        <v>6</v>
      </c>
      <c r="L1576" s="135">
        <v>3.0886975189414092</v>
      </c>
      <c r="M1576" s="135">
        <v>9.7386632772222619</v>
      </c>
      <c r="N1576" s="135">
        <v>52.106019336472023</v>
      </c>
    </row>
    <row r="1577" spans="1:14" s="78" customFormat="1" x14ac:dyDescent="0.25">
      <c r="A1577" s="76">
        <v>1574</v>
      </c>
      <c r="B1577" s="76">
        <v>120.4776473999023</v>
      </c>
      <c r="C1577" s="76">
        <v>120.4776473999023</v>
      </c>
      <c r="D1577" s="131"/>
      <c r="E1577" s="92"/>
      <c r="F1577" s="76">
        <v>2332.444118870525</v>
      </c>
      <c r="G1577" s="76">
        <v>87.534965437591424</v>
      </c>
      <c r="H1577" s="77">
        <v>98.256363290595871</v>
      </c>
      <c r="I1577" s="76">
        <v>0</v>
      </c>
      <c r="J1577" s="77">
        <v>-6.7199315199413396</v>
      </c>
      <c r="K1577" s="135">
        <v>6</v>
      </c>
      <c r="L1577" s="135">
        <v>3.0584692475108408</v>
      </c>
      <c r="M1577" s="135">
        <v>9.6433535374016817</v>
      </c>
      <c r="N1577" s="135">
        <v>51.441086975553077</v>
      </c>
    </row>
    <row r="1578" spans="1:14" s="78" customFormat="1" x14ac:dyDescent="0.25">
      <c r="A1578" s="76">
        <v>1575</v>
      </c>
      <c r="B1578" s="76">
        <v>121.5530387878418</v>
      </c>
      <c r="C1578" s="76">
        <v>121.5530387878418</v>
      </c>
      <c r="D1578" s="131"/>
      <c r="E1578" s="92"/>
      <c r="F1578" s="76">
        <v>2353.2636681596782</v>
      </c>
      <c r="G1578" s="76">
        <v>87.430181919654615</v>
      </c>
      <c r="H1578" s="77">
        <v>98.840613086873745</v>
      </c>
      <c r="I1578" s="76">
        <v>0</v>
      </c>
      <c r="J1578" s="77">
        <v>-6.7199315199413396</v>
      </c>
      <c r="K1578" s="135">
        <v>6</v>
      </c>
      <c r="L1578" s="135">
        <v>3.0766554491464082</v>
      </c>
      <c r="M1578" s="135">
        <v>9.7006946311586244</v>
      </c>
      <c r="N1578" s="135">
        <v>51.687142293504792</v>
      </c>
    </row>
    <row r="1579" spans="1:14" s="78" customFormat="1" x14ac:dyDescent="0.25">
      <c r="A1579" s="76">
        <v>1576</v>
      </c>
      <c r="B1579" s="76">
        <v>122.5589912414551</v>
      </c>
      <c r="C1579" s="76">
        <v>122.5589912414551</v>
      </c>
      <c r="D1579" s="131"/>
      <c r="E1579" s="92"/>
      <c r="F1579" s="76">
        <v>2372.738881487056</v>
      </c>
      <c r="G1579" s="76">
        <v>87.334530183077689</v>
      </c>
      <c r="H1579" s="77">
        <v>91.464183676378283</v>
      </c>
      <c r="I1579" s="76">
        <v>0</v>
      </c>
      <c r="J1579" s="77">
        <v>-6.7199315199413396</v>
      </c>
      <c r="K1579" s="135">
        <v>6</v>
      </c>
      <c r="L1579" s="135">
        <v>2.847046070650368</v>
      </c>
      <c r="M1579" s="135">
        <v>8.976736260760612</v>
      </c>
      <c r="N1579" s="135">
        <v>47.25751556101703</v>
      </c>
    </row>
    <row r="1580" spans="1:14" s="78" customFormat="1" x14ac:dyDescent="0.25">
      <c r="A1580" s="76">
        <v>1577</v>
      </c>
      <c r="B1580" s="76">
        <v>123.1322547912598</v>
      </c>
      <c r="C1580" s="76">
        <v>123.1322547912598</v>
      </c>
      <c r="D1580" s="131"/>
      <c r="E1580" s="92"/>
      <c r="F1580" s="76">
        <v>2383.8372488951318</v>
      </c>
      <c r="G1580" s="76">
        <v>87.454950358218639</v>
      </c>
      <c r="H1580" s="77">
        <v>80.775640847554769</v>
      </c>
      <c r="I1580" s="76">
        <v>0</v>
      </c>
      <c r="J1580" s="77">
        <v>-6.7199315199413396</v>
      </c>
      <c r="K1580" s="135">
        <v>6</v>
      </c>
      <c r="L1580" s="135">
        <v>2.5143390738935678</v>
      </c>
      <c r="M1580" s="135">
        <v>7.9277110999864204</v>
      </c>
      <c r="N1580" s="135">
        <v>40.823168601483253</v>
      </c>
    </row>
    <row r="1581" spans="1:14" s="78" customFormat="1" x14ac:dyDescent="0.25">
      <c r="A1581" s="76">
        <v>1578</v>
      </c>
      <c r="B1581" s="76">
        <v>123.47297897338871</v>
      </c>
      <c r="C1581" s="76">
        <v>123.47297897338871</v>
      </c>
      <c r="D1581" s="131"/>
      <c r="E1581" s="92"/>
      <c r="F1581" s="76">
        <v>2390.4336601956088</v>
      </c>
      <c r="G1581" s="76">
        <v>87.430458452401211</v>
      </c>
      <c r="H1581" s="77">
        <v>72.761003765458639</v>
      </c>
      <c r="I1581" s="76">
        <v>0</v>
      </c>
      <c r="J1581" s="77">
        <v>-6.7199315199413396</v>
      </c>
      <c r="K1581" s="135">
        <v>6</v>
      </c>
      <c r="L1581" s="135">
        <v>2.264863923128476</v>
      </c>
      <c r="M1581" s="135">
        <v>7.1411159496240861</v>
      </c>
      <c r="N1581" s="135">
        <v>35.934658834770772</v>
      </c>
    </row>
    <row r="1582" spans="1:14" s="78" customFormat="1" x14ac:dyDescent="0.25">
      <c r="A1582" s="76">
        <v>1579</v>
      </c>
      <c r="B1582" s="76">
        <v>123.43546066284181</v>
      </c>
      <c r="C1582" s="76">
        <v>123.43546066284181</v>
      </c>
      <c r="D1582" s="131"/>
      <c r="E1582" s="92"/>
      <c r="F1582" s="76">
        <v>2389.7073066796361</v>
      </c>
      <c r="G1582" s="76">
        <v>87.495451012822585</v>
      </c>
      <c r="H1582" s="77">
        <v>60.556114699434481</v>
      </c>
      <c r="I1582" s="76">
        <v>0</v>
      </c>
      <c r="J1582" s="77">
        <v>-6.7199315199413396</v>
      </c>
      <c r="K1582" s="135">
        <v>6</v>
      </c>
      <c r="L1582" s="135">
        <v>1.8849569468513589</v>
      </c>
      <c r="M1582" s="135">
        <v>5.9432692534223364</v>
      </c>
      <c r="N1582" s="135">
        <v>28.437748509379968</v>
      </c>
    </row>
    <row r="1583" spans="1:14" s="78" customFormat="1" x14ac:dyDescent="0.25">
      <c r="A1583" s="76">
        <v>1580</v>
      </c>
      <c r="B1583" s="76">
        <v>123.1856086730957</v>
      </c>
      <c r="C1583" s="76">
        <v>123.1856086730957</v>
      </c>
      <c r="D1583" s="131"/>
      <c r="E1583" s="92"/>
      <c r="F1583" s="76">
        <v>2384.8701786592242</v>
      </c>
      <c r="G1583" s="76">
        <v>87.509868412925016</v>
      </c>
      <c r="H1583" s="77">
        <v>62.282506939323255</v>
      </c>
      <c r="I1583" s="76">
        <v>0</v>
      </c>
      <c r="J1583" s="77">
        <v>-6.7199315199413396</v>
      </c>
      <c r="K1583" s="135">
        <v>6</v>
      </c>
      <c r="L1583" s="135">
        <v>1.9386951211335179</v>
      </c>
      <c r="M1583" s="135">
        <v>6.1127057169339816</v>
      </c>
      <c r="N1583" s="135">
        <v>29.536078799543819</v>
      </c>
    </row>
    <row r="1584" spans="1:14" s="78" customFormat="1" x14ac:dyDescent="0.25">
      <c r="A1584" s="76">
        <v>1581</v>
      </c>
      <c r="B1584" s="76">
        <v>123.0960182189941</v>
      </c>
      <c r="C1584" s="76">
        <v>123.0960182189941</v>
      </c>
      <c r="D1584" s="131"/>
      <c r="E1584" s="92"/>
      <c r="F1584" s="76">
        <v>2383.1357097989339</v>
      </c>
      <c r="G1584" s="76">
        <v>87.480098763057129</v>
      </c>
      <c r="H1584" s="77">
        <v>61.304226302363261</v>
      </c>
      <c r="I1584" s="76">
        <v>0</v>
      </c>
      <c r="J1584" s="77">
        <v>-6.7199315199413396</v>
      </c>
      <c r="K1584" s="135">
        <v>6</v>
      </c>
      <c r="L1584" s="135">
        <v>1.908243747366219</v>
      </c>
      <c r="M1584" s="135">
        <v>6.0166925354456886</v>
      </c>
      <c r="N1584" s="135">
        <v>28.940994848709721</v>
      </c>
    </row>
    <row r="1585" spans="1:14" s="78" customFormat="1" x14ac:dyDescent="0.25">
      <c r="A1585" s="76">
        <v>1582</v>
      </c>
      <c r="B1585" s="76">
        <v>122.7671073913574</v>
      </c>
      <c r="C1585" s="76">
        <v>122.7671073913574</v>
      </c>
      <c r="D1585" s="131"/>
      <c r="E1585" s="92"/>
      <c r="F1585" s="76">
        <v>2376.7680047340459</v>
      </c>
      <c r="G1585" s="76">
        <v>87.467789285779389</v>
      </c>
      <c r="H1585" s="77">
        <v>55.119691952508276</v>
      </c>
      <c r="I1585" s="76">
        <v>0</v>
      </c>
      <c r="J1585" s="77">
        <v>-6.7199315199413396</v>
      </c>
      <c r="K1585" s="135">
        <v>6</v>
      </c>
      <c r="L1585" s="135">
        <v>1.71573501321672</v>
      </c>
      <c r="M1585" s="135">
        <v>5.4097124966723182</v>
      </c>
      <c r="N1585" s="135">
        <v>25.13196507394062</v>
      </c>
    </row>
    <row r="1586" spans="1:14" s="78" customFormat="1" x14ac:dyDescent="0.25">
      <c r="A1586" s="76">
        <v>1583</v>
      </c>
      <c r="B1586" s="76">
        <v>122.43971710205081</v>
      </c>
      <c r="C1586" s="76">
        <v>122.43971710205081</v>
      </c>
      <c r="D1586" s="131"/>
      <c r="E1586" s="92"/>
      <c r="F1586" s="76">
        <v>2370.4297372516648</v>
      </c>
      <c r="G1586" s="76">
        <v>87.479175468273908</v>
      </c>
      <c r="H1586" s="77">
        <v>57.012504677354656</v>
      </c>
      <c r="I1586" s="76">
        <v>0</v>
      </c>
      <c r="J1586" s="77">
        <v>-6.7199315199413396</v>
      </c>
      <c r="K1586" s="135">
        <v>6</v>
      </c>
      <c r="L1586" s="135">
        <v>1.774653431488709</v>
      </c>
      <c r="M1586" s="135">
        <v>5.5954822694838988</v>
      </c>
      <c r="N1586" s="135">
        <v>26.3513165187357</v>
      </c>
    </row>
    <row r="1587" spans="1:14" s="78" customFormat="1" x14ac:dyDescent="0.25">
      <c r="A1587" s="76">
        <v>1584</v>
      </c>
      <c r="B1587" s="76">
        <v>122.1593841552734</v>
      </c>
      <c r="C1587" s="76">
        <v>122.1593841552734</v>
      </c>
      <c r="D1587" s="131"/>
      <c r="E1587" s="92"/>
      <c r="F1587" s="76">
        <v>2365.002498696233</v>
      </c>
      <c r="G1587" s="76">
        <v>87.490561650768427</v>
      </c>
      <c r="H1587" s="77">
        <v>57.780140395035119</v>
      </c>
      <c r="I1587" s="76">
        <v>0</v>
      </c>
      <c r="J1587" s="77">
        <v>-6.7199315199413396</v>
      </c>
      <c r="K1587" s="135">
        <v>6</v>
      </c>
      <c r="L1587" s="135">
        <v>1.7985479677527161</v>
      </c>
      <c r="M1587" s="135">
        <v>5.6708217423243124</v>
      </c>
      <c r="N1587" s="135">
        <v>26.86172764513422</v>
      </c>
    </row>
    <row r="1588" spans="1:14" s="78" customFormat="1" x14ac:dyDescent="0.25">
      <c r="A1588" s="76">
        <v>1585</v>
      </c>
      <c r="B1588" s="76">
        <v>121.8883972167969</v>
      </c>
      <c r="C1588" s="76">
        <v>121.8883972167969</v>
      </c>
      <c r="D1588" s="131"/>
      <c r="E1588" s="92"/>
      <c r="F1588" s="76">
        <v>2359.756198618325</v>
      </c>
      <c r="G1588" s="76">
        <v>87.507628158449876</v>
      </c>
      <c r="H1588" s="77">
        <v>55.948842166025415</v>
      </c>
      <c r="I1588" s="76">
        <v>0</v>
      </c>
      <c r="J1588" s="77">
        <v>-6.7199315199413396</v>
      </c>
      <c r="K1588" s="135">
        <v>6</v>
      </c>
      <c r="L1588" s="135">
        <v>1.7415443383808229</v>
      </c>
      <c r="M1588" s="135">
        <v>5.4910892989147344</v>
      </c>
      <c r="N1588" s="135">
        <v>25.75212466603806</v>
      </c>
    </row>
    <row r="1589" spans="1:14" s="78" customFormat="1" x14ac:dyDescent="0.25">
      <c r="A1589" s="76">
        <v>1586</v>
      </c>
      <c r="B1589" s="76">
        <v>121.31699371337891</v>
      </c>
      <c r="C1589" s="76">
        <v>121.31699371337891</v>
      </c>
      <c r="D1589" s="131"/>
      <c r="E1589" s="92"/>
      <c r="F1589" s="76">
        <v>2348.6938416598969</v>
      </c>
      <c r="G1589" s="76">
        <v>87.519014340944395</v>
      </c>
      <c r="H1589" s="77">
        <v>34.35549573339307</v>
      </c>
      <c r="I1589" s="76">
        <v>0</v>
      </c>
      <c r="J1589" s="77">
        <v>-6.7199315199413396</v>
      </c>
      <c r="K1589" s="135">
        <v>6</v>
      </c>
      <c r="L1589" s="135">
        <v>1.0693987001412799</v>
      </c>
      <c r="M1589" s="135">
        <v>3.3718141015454561</v>
      </c>
      <c r="N1589" s="135">
        <v>12.136747427908251</v>
      </c>
    </row>
    <row r="1590" spans="1:14" s="78" customFormat="1" x14ac:dyDescent="0.25">
      <c r="A1590" s="76">
        <v>1587</v>
      </c>
      <c r="B1590" s="76">
        <v>119.9981803894043</v>
      </c>
      <c r="C1590" s="76">
        <v>119.9981803894043</v>
      </c>
      <c r="D1590" s="131"/>
      <c r="E1590" s="92"/>
      <c r="F1590" s="76">
        <v>2323.1616500228679</v>
      </c>
      <c r="G1590" s="76">
        <v>87.595550783061924</v>
      </c>
      <c r="H1590" s="77">
        <v>25.728559646249881</v>
      </c>
      <c r="I1590" s="76">
        <v>0</v>
      </c>
      <c r="J1590" s="77">
        <v>-6.7199315199413396</v>
      </c>
      <c r="K1590" s="135">
        <v>6</v>
      </c>
      <c r="L1590" s="135">
        <v>0.8008642476220682</v>
      </c>
      <c r="M1590" s="135">
        <v>2.5251249727523808</v>
      </c>
      <c r="N1590" s="135">
        <v>6.7112835200257903</v>
      </c>
    </row>
    <row r="1591" spans="1:14" s="78" customFormat="1" x14ac:dyDescent="0.25">
      <c r="A1591" s="76">
        <v>1588</v>
      </c>
      <c r="B1591" s="76">
        <v>119.1085327148437</v>
      </c>
      <c r="C1591" s="76">
        <v>119.1085327148437</v>
      </c>
      <c r="D1591" s="131"/>
      <c r="E1591" s="92"/>
      <c r="F1591" s="76">
        <v>2305.938094191737</v>
      </c>
      <c r="G1591" s="76">
        <v>87.647547293384804</v>
      </c>
      <c r="H1591" s="77">
        <v>47.577758582318836</v>
      </c>
      <c r="I1591" s="76">
        <v>0</v>
      </c>
      <c r="J1591" s="77">
        <v>-6.7199315199413396</v>
      </c>
      <c r="K1591" s="135">
        <v>6</v>
      </c>
      <c r="L1591" s="135">
        <v>1.480973919817816</v>
      </c>
      <c r="M1591" s="135">
        <v>4.6695107691855737</v>
      </c>
      <c r="N1591" s="135">
        <v>20.819917021746448</v>
      </c>
    </row>
    <row r="1592" spans="1:14" s="78" customFormat="1" x14ac:dyDescent="0.25">
      <c r="A1592" s="76">
        <v>1589</v>
      </c>
      <c r="B1592" s="76">
        <v>118.86254959106449</v>
      </c>
      <c r="C1592" s="76">
        <v>118.86254959106449</v>
      </c>
      <c r="D1592" s="131"/>
      <c r="E1592" s="92"/>
      <c r="F1592" s="76">
        <v>2301.175867315776</v>
      </c>
      <c r="G1592" s="76">
        <v>87.793961923373459</v>
      </c>
      <c r="H1592" s="77">
        <v>56.82130698596238</v>
      </c>
      <c r="I1592" s="76">
        <v>0</v>
      </c>
      <c r="J1592" s="77">
        <v>-6.7199315199413396</v>
      </c>
      <c r="K1592" s="135">
        <v>6</v>
      </c>
      <c r="L1592" s="135">
        <v>1.7687019364431531</v>
      </c>
      <c r="M1592" s="135">
        <v>5.5767172056052621</v>
      </c>
      <c r="N1592" s="135">
        <v>26.63402743499395</v>
      </c>
    </row>
    <row r="1593" spans="1:14" s="78" customFormat="1" x14ac:dyDescent="0.25">
      <c r="A1593" s="76">
        <v>1590</v>
      </c>
      <c r="B1593" s="76">
        <v>118.3527847290039</v>
      </c>
      <c r="C1593" s="76">
        <v>118.3527847290039</v>
      </c>
      <c r="D1593" s="131"/>
      <c r="E1593" s="92"/>
      <c r="F1593" s="76">
        <v>2291.30683285021</v>
      </c>
      <c r="G1593" s="76">
        <v>87.708520705395529</v>
      </c>
      <c r="H1593" s="77">
        <v>29.037549648788925</v>
      </c>
      <c r="I1593" s="76">
        <v>0</v>
      </c>
      <c r="J1593" s="77">
        <v>-6.7199315199413396</v>
      </c>
      <c r="K1593" s="135">
        <v>6</v>
      </c>
      <c r="L1593" s="135">
        <v>0.90386464193907534</v>
      </c>
      <c r="M1593" s="135">
        <v>2.849885216033905</v>
      </c>
      <c r="N1593" s="135">
        <v>9.0578630191811218</v>
      </c>
    </row>
    <row r="1594" spans="1:14" s="78" customFormat="1" x14ac:dyDescent="0.25">
      <c r="A1594" s="76">
        <v>1591</v>
      </c>
      <c r="B1594" s="76">
        <v>116.90863189697269</v>
      </c>
      <c r="C1594" s="76">
        <v>116.90863189697269</v>
      </c>
      <c r="D1594" s="131"/>
      <c r="E1594" s="92"/>
      <c r="F1594" s="76">
        <v>2263.3480715985002</v>
      </c>
      <c r="G1594" s="76">
        <v>87.736357253598626</v>
      </c>
      <c r="H1594" s="77">
        <v>23.989736806639158</v>
      </c>
      <c r="I1594" s="76">
        <v>0</v>
      </c>
      <c r="J1594" s="77">
        <v>-6.7199315199413396</v>
      </c>
      <c r="K1594" s="135">
        <v>6</v>
      </c>
      <c r="L1594" s="135">
        <v>0.74673914056828539</v>
      </c>
      <c r="M1594" s="135">
        <v>2.3544685102118041</v>
      </c>
      <c r="N1594" s="135">
        <v>5.9466531388575188</v>
      </c>
    </row>
    <row r="1595" spans="1:14" s="78" customFormat="1" x14ac:dyDescent="0.25">
      <c r="A1595" s="76">
        <v>1592</v>
      </c>
      <c r="B1595" s="76">
        <v>116.15454330444339</v>
      </c>
      <c r="C1595" s="76">
        <v>116.15454330444339</v>
      </c>
      <c r="D1595" s="131"/>
      <c r="E1595" s="92"/>
      <c r="F1595" s="76">
        <v>2248.748936068288</v>
      </c>
      <c r="G1595" s="76">
        <v>87.652333757080555</v>
      </c>
      <c r="H1595" s="77">
        <v>44.627946669837485</v>
      </c>
      <c r="I1595" s="76">
        <v>0</v>
      </c>
      <c r="J1595" s="77">
        <v>-6.7199315199413396</v>
      </c>
      <c r="K1595" s="135">
        <v>6</v>
      </c>
      <c r="L1595" s="135">
        <v>1.389153820659629</v>
      </c>
      <c r="M1595" s="135">
        <v>4.3800019965398107</v>
      </c>
      <c r="N1595" s="135">
        <v>19.284851216246071</v>
      </c>
    </row>
    <row r="1596" spans="1:14" s="78" customFormat="1" x14ac:dyDescent="0.25">
      <c r="A1596" s="76">
        <v>1593</v>
      </c>
      <c r="B1596" s="76">
        <v>115.68156204223629</v>
      </c>
      <c r="C1596" s="76">
        <v>115.68156204223629</v>
      </c>
      <c r="D1596" s="131"/>
      <c r="E1596" s="92"/>
      <c r="F1596" s="76">
        <v>2239.5920311387872</v>
      </c>
      <c r="G1596" s="76">
        <v>87.65168235906583</v>
      </c>
      <c r="H1596" s="77">
        <v>44.337808286193635</v>
      </c>
      <c r="I1596" s="76">
        <v>0</v>
      </c>
      <c r="J1596" s="77">
        <v>-6.7199315199413396</v>
      </c>
      <c r="K1596" s="135">
        <v>6</v>
      </c>
      <c r="L1596" s="135">
        <v>1.3801225549565339</v>
      </c>
      <c r="M1596" s="135">
        <v>4.3515264157779532</v>
      </c>
      <c r="N1596" s="135">
        <v>19.152592148495831</v>
      </c>
    </row>
    <row r="1597" spans="1:14" s="78" customFormat="1" x14ac:dyDescent="0.25">
      <c r="A1597" s="76">
        <v>1594</v>
      </c>
      <c r="B1597" s="76">
        <v>115.179175567627</v>
      </c>
      <c r="C1597" s="76">
        <v>115.179175567627</v>
      </c>
      <c r="D1597" s="131"/>
      <c r="E1597" s="92"/>
      <c r="F1597" s="76">
        <v>2229.8658420622928</v>
      </c>
      <c r="G1597" s="76">
        <v>87.651030961051106</v>
      </c>
      <c r="H1597" s="77">
        <v>42.953558548146823</v>
      </c>
      <c r="I1597" s="76">
        <v>0</v>
      </c>
      <c r="J1597" s="77">
        <v>-6.7199315199413396</v>
      </c>
      <c r="K1597" s="135">
        <v>6</v>
      </c>
      <c r="L1597" s="135">
        <v>1.337034401549412</v>
      </c>
      <c r="M1597" s="135">
        <v>4.2156694680852951</v>
      </c>
      <c r="N1597" s="135">
        <v>18.33091005250634</v>
      </c>
    </row>
    <row r="1598" spans="1:14" s="78" customFormat="1" x14ac:dyDescent="0.25">
      <c r="A1598" s="76">
        <v>1595</v>
      </c>
      <c r="B1598" s="76">
        <v>114.6878768920898</v>
      </c>
      <c r="C1598" s="76">
        <v>114.6878768920898</v>
      </c>
      <c r="D1598" s="131"/>
      <c r="E1598" s="92"/>
      <c r="F1598" s="76">
        <v>2220.3543124873358</v>
      </c>
      <c r="G1598" s="76">
        <v>87.751195044174921</v>
      </c>
      <c r="H1598" s="77">
        <v>44.294132527100786</v>
      </c>
      <c r="I1598" s="76">
        <v>0</v>
      </c>
      <c r="J1598" s="77">
        <v>-6.7199315199413396</v>
      </c>
      <c r="K1598" s="135">
        <v>6</v>
      </c>
      <c r="L1598" s="135">
        <v>1.3787630402994311</v>
      </c>
      <c r="M1598" s="135">
        <v>4.3472398660641058</v>
      </c>
      <c r="N1598" s="135">
        <v>19.23107386769497</v>
      </c>
    </row>
    <row r="1599" spans="1:14" s="78" customFormat="1" x14ac:dyDescent="0.25">
      <c r="A1599" s="76">
        <v>1596</v>
      </c>
      <c r="B1599" s="76">
        <v>114.32604598999021</v>
      </c>
      <c r="C1599" s="76">
        <v>114.32604598999021</v>
      </c>
      <c r="D1599" s="131"/>
      <c r="E1599" s="92"/>
      <c r="F1599" s="76">
        <v>2213.3492756374171</v>
      </c>
      <c r="G1599" s="76">
        <v>87.930856503211118</v>
      </c>
      <c r="H1599" s="77">
        <v>49.364768464823818</v>
      </c>
      <c r="I1599" s="76">
        <v>0</v>
      </c>
      <c r="J1599" s="77">
        <v>-6.7199315199413396</v>
      </c>
      <c r="K1599" s="135">
        <v>6</v>
      </c>
      <c r="L1599" s="135">
        <v>1.536598966253486</v>
      </c>
      <c r="M1599" s="135">
        <v>4.8448965405972411</v>
      </c>
      <c r="N1599" s="135">
        <v>22.45839580896283</v>
      </c>
    </row>
    <row r="1600" spans="1:14" s="78" customFormat="1" x14ac:dyDescent="0.25">
      <c r="A1600" s="76">
        <v>1597</v>
      </c>
      <c r="B1600" s="76">
        <v>114.16937255859381</v>
      </c>
      <c r="C1600" s="76">
        <v>114.16937255859381</v>
      </c>
      <c r="D1600" s="131"/>
      <c r="E1600" s="92"/>
      <c r="F1600" s="76">
        <v>2210.3160820821759</v>
      </c>
      <c r="G1600" s="76">
        <v>87.989622533307724</v>
      </c>
      <c r="H1600" s="77">
        <v>53.869580092259604</v>
      </c>
      <c r="I1600" s="76">
        <v>0</v>
      </c>
      <c r="J1600" s="77">
        <v>-6.7199315199413396</v>
      </c>
      <c r="K1600" s="135">
        <v>6</v>
      </c>
      <c r="L1600" s="135">
        <v>1.6768222288181029</v>
      </c>
      <c r="M1600" s="135">
        <v>5.2870204874634794</v>
      </c>
      <c r="N1600" s="135">
        <v>25.28604287603611</v>
      </c>
    </row>
    <row r="1601" spans="1:14" s="78" customFormat="1" x14ac:dyDescent="0.25">
      <c r="A1601" s="76">
        <v>1598</v>
      </c>
      <c r="B1601" s="76">
        <v>114.0131675720215</v>
      </c>
      <c r="C1601" s="76">
        <v>114.0131675720215</v>
      </c>
      <c r="D1601" s="131"/>
      <c r="E1601" s="92"/>
      <c r="F1601" s="76">
        <v>2207.2919576065428</v>
      </c>
      <c r="G1601" s="76">
        <v>87.980509782900938</v>
      </c>
      <c r="H1601" s="77">
        <v>47.015479430115256</v>
      </c>
      <c r="I1601" s="76">
        <v>0</v>
      </c>
      <c r="J1601" s="77">
        <v>-6.7199315199413396</v>
      </c>
      <c r="K1601" s="135">
        <v>6</v>
      </c>
      <c r="L1601" s="135">
        <v>1.463471608130938</v>
      </c>
      <c r="M1601" s="135">
        <v>4.6143259804368491</v>
      </c>
      <c r="N1601" s="135">
        <v>21.016319260804771</v>
      </c>
    </row>
    <row r="1602" spans="1:14" s="78" customFormat="1" x14ac:dyDescent="0.25">
      <c r="A1602" s="76">
        <v>1599</v>
      </c>
      <c r="B1602" s="76">
        <v>113.4796760559082</v>
      </c>
      <c r="C1602" s="76">
        <v>113.4796760559082</v>
      </c>
      <c r="D1602" s="131"/>
      <c r="E1602" s="92"/>
      <c r="F1602" s="76">
        <v>2196.963575735876</v>
      </c>
      <c r="G1602" s="76">
        <v>88.114027157060434</v>
      </c>
      <c r="H1602" s="77">
        <v>36.928634995205698</v>
      </c>
      <c r="I1602" s="76">
        <v>0</v>
      </c>
      <c r="J1602" s="77">
        <v>-6.7199315199413396</v>
      </c>
      <c r="K1602" s="135">
        <v>6</v>
      </c>
      <c r="L1602" s="135">
        <v>1.149493943220258</v>
      </c>
      <c r="M1602" s="135">
        <v>3.624354402973474</v>
      </c>
      <c r="N1602" s="135">
        <v>14.682906861204151</v>
      </c>
    </row>
    <row r="1603" spans="1:14" s="78" customFormat="1" x14ac:dyDescent="0.25">
      <c r="A1603" s="76">
        <v>1600</v>
      </c>
      <c r="B1603" s="76">
        <v>112.7232238769531</v>
      </c>
      <c r="C1603" s="76">
        <v>112.7232238769531</v>
      </c>
      <c r="D1603" s="131"/>
      <c r="E1603" s="92"/>
      <c r="F1603" s="76">
        <v>2182.31868123396</v>
      </c>
      <c r="G1603" s="76">
        <v>88.228580836234229</v>
      </c>
      <c r="H1603" s="77">
        <v>31.328366991543927</v>
      </c>
      <c r="I1603" s="76">
        <v>0</v>
      </c>
      <c r="J1603" s="77">
        <v>-6.7199315199413396</v>
      </c>
      <c r="K1603" s="135">
        <v>6</v>
      </c>
      <c r="L1603" s="135">
        <v>0.97517192586285617</v>
      </c>
      <c r="M1603" s="135">
        <v>3.074717082245586</v>
      </c>
      <c r="N1603" s="135">
        <v>11.175051950933661</v>
      </c>
    </row>
    <row r="1604" spans="1:14" s="78" customFormat="1" x14ac:dyDescent="0.25">
      <c r="A1604" s="76">
        <v>1601</v>
      </c>
      <c r="B1604" s="76">
        <v>111.7636421203613</v>
      </c>
      <c r="C1604" s="76">
        <v>111.7636421203613</v>
      </c>
      <c r="D1604" s="131"/>
      <c r="E1604" s="92"/>
      <c r="F1604" s="76">
        <v>2163.7412033943669</v>
      </c>
      <c r="G1604" s="76">
        <v>88.307272061024136</v>
      </c>
      <c r="H1604" s="77">
        <v>24.979437000868703</v>
      </c>
      <c r="I1604" s="76">
        <v>0</v>
      </c>
      <c r="J1604" s="77">
        <v>-6.7199315199413396</v>
      </c>
      <c r="K1604" s="135">
        <v>6</v>
      </c>
      <c r="L1604" s="135">
        <v>0.77754597594193164</v>
      </c>
      <c r="M1604" s="135">
        <v>2.4516024621449111</v>
      </c>
      <c r="N1604" s="135">
        <v>7.1748688793665787</v>
      </c>
    </row>
    <row r="1605" spans="1:14" s="78" customFormat="1" x14ac:dyDescent="0.25">
      <c r="A1605" s="76">
        <v>1602</v>
      </c>
      <c r="B1605" s="76">
        <v>110.6647270202637</v>
      </c>
      <c r="C1605" s="76">
        <v>110.6647270202637</v>
      </c>
      <c r="D1605" s="131"/>
      <c r="E1605" s="92"/>
      <c r="F1605" s="76">
        <v>2142.4662356499121</v>
      </c>
      <c r="G1605" s="76">
        <v>88.361915341416164</v>
      </c>
      <c r="H1605" s="77">
        <v>23.739834218676098</v>
      </c>
      <c r="I1605" s="76">
        <v>0</v>
      </c>
      <c r="J1605" s="77">
        <v>-6.7199315199413396</v>
      </c>
      <c r="K1605" s="135">
        <v>6</v>
      </c>
      <c r="L1605" s="135">
        <v>0.73896031226077008</v>
      </c>
      <c r="M1605" s="135">
        <v>2.329941864558208</v>
      </c>
      <c r="N1605" s="135">
        <v>6.4891416952327274</v>
      </c>
    </row>
    <row r="1606" spans="1:14" s="78" customFormat="1" x14ac:dyDescent="0.25">
      <c r="A1606" s="76">
        <v>1603</v>
      </c>
      <c r="B1606" s="76">
        <v>109.6749855041504</v>
      </c>
      <c r="C1606" s="76">
        <v>109.6749855041504</v>
      </c>
      <c r="D1606" s="131"/>
      <c r="E1606" s="92"/>
      <c r="F1606" s="76">
        <v>2123.3048656507299</v>
      </c>
      <c r="G1606" s="76">
        <v>88.423658846228861</v>
      </c>
      <c r="H1606" s="77">
        <v>27.622011448825194</v>
      </c>
      <c r="I1606" s="76">
        <v>0</v>
      </c>
      <c r="J1606" s="77">
        <v>-6.7199315199413396</v>
      </c>
      <c r="K1606" s="135">
        <v>6</v>
      </c>
      <c r="L1606" s="135">
        <v>0.85980255874898559</v>
      </c>
      <c r="M1606" s="135">
        <v>2.7109574677355521</v>
      </c>
      <c r="N1606" s="135">
        <v>9.1113385719307889</v>
      </c>
    </row>
    <row r="1607" spans="1:14" s="78" customFormat="1" x14ac:dyDescent="0.25">
      <c r="A1607" s="76">
        <v>1604</v>
      </c>
      <c r="B1607" s="76">
        <v>108.84222869873049</v>
      </c>
      <c r="C1607" s="76">
        <v>108.84222869873049</v>
      </c>
      <c r="D1607" s="131"/>
      <c r="E1607" s="92"/>
      <c r="F1607" s="76">
        <v>2107.182715565878</v>
      </c>
      <c r="G1607" s="76">
        <v>88.502350071018768</v>
      </c>
      <c r="H1607" s="77">
        <v>29.705925772118313</v>
      </c>
      <c r="I1607" s="76">
        <v>0</v>
      </c>
      <c r="J1607" s="77">
        <v>-6.7199315199413396</v>
      </c>
      <c r="K1607" s="135">
        <v>6</v>
      </c>
      <c r="L1607" s="135">
        <v>0.92466948093894397</v>
      </c>
      <c r="M1607" s="135">
        <v>2.9154828734004909</v>
      </c>
      <c r="N1607" s="135">
        <v>10.54165285724743</v>
      </c>
    </row>
    <row r="1608" spans="1:14" s="78" customFormat="1" x14ac:dyDescent="0.25">
      <c r="A1608" s="76">
        <v>1605</v>
      </c>
      <c r="B1608" s="76">
        <v>108.0824005126953</v>
      </c>
      <c r="C1608" s="76">
        <v>108.0824005126953</v>
      </c>
      <c r="D1608" s="131"/>
      <c r="E1608" s="92"/>
      <c r="F1608" s="76">
        <v>2092.472461654736</v>
      </c>
      <c r="G1608" s="76">
        <v>88.581041295808674</v>
      </c>
      <c r="H1608" s="77">
        <v>31.511364116005918</v>
      </c>
      <c r="I1608" s="76">
        <v>0</v>
      </c>
      <c r="J1608" s="77">
        <v>-6.7199315199413396</v>
      </c>
      <c r="K1608" s="135">
        <v>6</v>
      </c>
      <c r="L1608" s="135">
        <v>0.98086815823708529</v>
      </c>
      <c r="M1608" s="135">
        <v>3.0926773029215302</v>
      </c>
      <c r="N1608" s="135">
        <v>11.778790419717451</v>
      </c>
    </row>
    <row r="1609" spans="1:14" s="78" customFormat="1" x14ac:dyDescent="0.25">
      <c r="A1609" s="76">
        <v>1606</v>
      </c>
      <c r="B1609" s="76">
        <v>107.42643203735351</v>
      </c>
      <c r="C1609" s="76">
        <v>107.42643203735351</v>
      </c>
      <c r="D1609" s="131"/>
      <c r="E1609" s="92"/>
      <c r="F1609" s="76">
        <v>2079.7729290402181</v>
      </c>
      <c r="G1609" s="76">
        <v>88.645218425871946</v>
      </c>
      <c r="H1609" s="77">
        <v>32.384264306209552</v>
      </c>
      <c r="I1609" s="76">
        <v>0</v>
      </c>
      <c r="J1609" s="77">
        <v>-6.7199315199413396</v>
      </c>
      <c r="K1609" s="135">
        <v>6</v>
      </c>
      <c r="L1609" s="135">
        <v>1.0080393082621311</v>
      </c>
      <c r="M1609" s="135">
        <v>3.1783479389504992</v>
      </c>
      <c r="N1609" s="135">
        <v>12.40365629836864</v>
      </c>
    </row>
    <row r="1610" spans="1:14" s="78" customFormat="1" x14ac:dyDescent="0.25">
      <c r="A1610" s="76">
        <v>1607</v>
      </c>
      <c r="B1610" s="76">
        <v>106.8026191711426</v>
      </c>
      <c r="C1610" s="76">
        <v>106.8026191711426</v>
      </c>
      <c r="D1610" s="131"/>
      <c r="E1610" s="92"/>
      <c r="F1610" s="76">
        <v>2067.695928181794</v>
      </c>
      <c r="G1610" s="76">
        <v>88.709395555935217</v>
      </c>
      <c r="H1610" s="77">
        <v>34.417210450832222</v>
      </c>
      <c r="I1610" s="76">
        <v>0</v>
      </c>
      <c r="J1610" s="77">
        <v>-6.7199315199413396</v>
      </c>
      <c r="K1610" s="135">
        <v>6</v>
      </c>
      <c r="L1610" s="135">
        <v>1.0713197214276899</v>
      </c>
      <c r="M1610" s="135">
        <v>3.3778710816615058</v>
      </c>
      <c r="N1610" s="135">
        <v>13.76323894158649</v>
      </c>
    </row>
    <row r="1611" spans="1:14" s="78" customFormat="1" x14ac:dyDescent="0.25">
      <c r="A1611" s="76">
        <v>1608</v>
      </c>
      <c r="B1611" s="76">
        <v>106.3710472106934</v>
      </c>
      <c r="C1611" s="76">
        <v>106.3710472106934</v>
      </c>
      <c r="D1611" s="131"/>
      <c r="E1611" s="92"/>
      <c r="F1611" s="76">
        <v>2059.3407062568681</v>
      </c>
      <c r="G1611" s="76">
        <v>88.818715599475922</v>
      </c>
      <c r="H1611" s="77">
        <v>39.894159788068556</v>
      </c>
      <c r="I1611" s="76">
        <v>0</v>
      </c>
      <c r="J1611" s="77">
        <v>-6.7199315199413396</v>
      </c>
      <c r="K1611" s="135">
        <v>6</v>
      </c>
      <c r="L1611" s="135">
        <v>1.2418031441508619</v>
      </c>
      <c r="M1611" s="135">
        <v>3.9154053135076672</v>
      </c>
      <c r="N1611" s="135">
        <v>17.278211654583131</v>
      </c>
    </row>
    <row r="1612" spans="1:14" s="78" customFormat="1" x14ac:dyDescent="0.25">
      <c r="A1612" s="76">
        <v>1609</v>
      </c>
      <c r="B1612" s="76">
        <v>106.1463928222656</v>
      </c>
      <c r="C1612" s="76">
        <v>106.1463928222656</v>
      </c>
      <c r="D1612" s="131"/>
      <c r="E1612" s="92"/>
      <c r="F1612" s="76">
        <v>2054.991403142345</v>
      </c>
      <c r="G1612" s="76">
        <v>88.926817091364924</v>
      </c>
      <c r="H1612" s="77">
        <v>44.843897087996019</v>
      </c>
      <c r="I1612" s="76">
        <v>0</v>
      </c>
      <c r="J1612" s="77">
        <v>-6.7199315199413396</v>
      </c>
      <c r="K1612" s="135">
        <v>6</v>
      </c>
      <c r="L1612" s="135">
        <v>1.395875804771453</v>
      </c>
      <c r="M1612" s="135">
        <v>4.4011964124443903</v>
      </c>
      <c r="N1612" s="135">
        <v>20.409743887610649</v>
      </c>
    </row>
    <row r="1613" spans="1:14" s="78" customFormat="1" x14ac:dyDescent="0.25">
      <c r="A1613" s="76">
        <v>1610</v>
      </c>
      <c r="B1613" s="76">
        <v>106.1151878356934</v>
      </c>
      <c r="C1613" s="76">
        <v>106.1151878356934</v>
      </c>
      <c r="D1613" s="131"/>
      <c r="E1613" s="92"/>
      <c r="F1613" s="76">
        <v>2054.3872754142499</v>
      </c>
      <c r="G1613" s="76">
        <v>88.931132513911862</v>
      </c>
      <c r="H1613" s="77">
        <v>49.69954395049561</v>
      </c>
      <c r="I1613" s="76">
        <v>0</v>
      </c>
      <c r="J1613" s="77">
        <v>-6.7199315199413396</v>
      </c>
      <c r="K1613" s="135">
        <v>6</v>
      </c>
      <c r="L1613" s="135">
        <v>1.5470196707601189</v>
      </c>
      <c r="M1613" s="135">
        <v>4.8777530219066554</v>
      </c>
      <c r="N1613" s="135">
        <v>23.43866547411492</v>
      </c>
    </row>
    <row r="1614" spans="1:14" s="78" customFormat="1" x14ac:dyDescent="0.25">
      <c r="A1614" s="76">
        <v>1611</v>
      </c>
      <c r="B1614" s="76">
        <v>106.2443504333496</v>
      </c>
      <c r="C1614" s="76">
        <v>106.2443504333496</v>
      </c>
      <c r="D1614" s="131"/>
      <c r="E1614" s="92"/>
      <c r="F1614" s="76">
        <v>2056.8878599441041</v>
      </c>
      <c r="G1614" s="76">
        <v>88.784098688644733</v>
      </c>
      <c r="H1614" s="77">
        <v>53.023430283740637</v>
      </c>
      <c r="I1614" s="76">
        <v>0</v>
      </c>
      <c r="J1614" s="77">
        <v>-6.7199315199413396</v>
      </c>
      <c r="K1614" s="135">
        <v>6</v>
      </c>
      <c r="L1614" s="135">
        <v>1.650483749746894</v>
      </c>
      <c r="M1614" s="135">
        <v>5.203975262951956</v>
      </c>
      <c r="N1614" s="135">
        <v>25.485027225928711</v>
      </c>
    </row>
    <row r="1615" spans="1:14" s="78" customFormat="1" x14ac:dyDescent="0.25">
      <c r="A1615" s="76">
        <v>1612</v>
      </c>
      <c r="B1615" s="76">
        <v>106.4436141967773</v>
      </c>
      <c r="C1615" s="76">
        <v>106.4436141967773</v>
      </c>
      <c r="D1615" s="131"/>
      <c r="E1615" s="92"/>
      <c r="F1615" s="76">
        <v>2060.745601219282</v>
      </c>
      <c r="G1615" s="76">
        <v>88.702802619067867</v>
      </c>
      <c r="H1615" s="77">
        <v>53.837605480638004</v>
      </c>
      <c r="I1615" s="76">
        <v>0</v>
      </c>
      <c r="J1615" s="77">
        <v>-6.7199315199413396</v>
      </c>
      <c r="K1615" s="135">
        <v>6</v>
      </c>
      <c r="L1615" s="135">
        <v>1.6758269409500131</v>
      </c>
      <c r="M1615" s="135">
        <v>5.2838823448153907</v>
      </c>
      <c r="N1615" s="135">
        <v>25.970729083259219</v>
      </c>
    </row>
    <row r="1616" spans="1:14" s="78" customFormat="1" x14ac:dyDescent="0.25">
      <c r="A1616" s="76">
        <v>1613</v>
      </c>
      <c r="B1616" s="76">
        <v>106.6426559448242</v>
      </c>
      <c r="C1616" s="76">
        <v>106.6426559448242</v>
      </c>
      <c r="D1616" s="131"/>
      <c r="E1616" s="92"/>
      <c r="F1616" s="76">
        <v>2064.599044282465</v>
      </c>
      <c r="G1616" s="76">
        <v>88.651996232162631</v>
      </c>
      <c r="H1616" s="77">
        <v>53.963086480185119</v>
      </c>
      <c r="I1616" s="76">
        <v>0</v>
      </c>
      <c r="J1616" s="77">
        <v>-6.7199315199413396</v>
      </c>
      <c r="K1616" s="135">
        <v>6</v>
      </c>
      <c r="L1616" s="135">
        <v>1.6797328434830301</v>
      </c>
      <c r="M1616" s="135">
        <v>5.2961976555019943</v>
      </c>
      <c r="N1616" s="135">
        <v>26.031565427519919</v>
      </c>
    </row>
    <row r="1617" spans="1:14" s="78" customFormat="1" x14ac:dyDescent="0.25">
      <c r="A1617" s="76">
        <v>1614</v>
      </c>
      <c r="B1617" s="76">
        <v>106.8410865783691</v>
      </c>
      <c r="C1617" s="76">
        <v>106.8410865783691</v>
      </c>
      <c r="D1617" s="131"/>
      <c r="E1617" s="92"/>
      <c r="F1617" s="76">
        <v>2068.44065618479</v>
      </c>
      <c r="G1617" s="76">
        <v>88.601189845257394</v>
      </c>
      <c r="H1617" s="77">
        <v>53.798113320060338</v>
      </c>
      <c r="I1617" s="76">
        <v>0</v>
      </c>
      <c r="J1617" s="77">
        <v>-6.7199315199413396</v>
      </c>
      <c r="K1617" s="135">
        <v>6</v>
      </c>
      <c r="L1617" s="135">
        <v>1.6745976510129601</v>
      </c>
      <c r="M1617" s="135">
        <v>5.2800063936438626</v>
      </c>
      <c r="N1617" s="135">
        <v>25.91326046087643</v>
      </c>
    </row>
    <row r="1618" spans="1:14" s="78" customFormat="1" x14ac:dyDescent="0.25">
      <c r="A1618" s="76">
        <v>1615</v>
      </c>
      <c r="B1618" s="76">
        <v>107.0251373291016</v>
      </c>
      <c r="C1618" s="76">
        <v>107.0251373291016</v>
      </c>
      <c r="D1618" s="131"/>
      <c r="E1618" s="92"/>
      <c r="F1618" s="76">
        <v>2072.0038739300262</v>
      </c>
      <c r="G1618" s="76">
        <v>88.550383458352158</v>
      </c>
      <c r="H1618" s="77">
        <v>54.336493065857162</v>
      </c>
      <c r="I1618" s="76">
        <v>0</v>
      </c>
      <c r="J1618" s="77">
        <v>-6.7199315199413396</v>
      </c>
      <c r="K1618" s="135">
        <v>6</v>
      </c>
      <c r="L1618" s="135">
        <v>1.6913560353135511</v>
      </c>
      <c r="M1618" s="135">
        <v>5.3328455793436254</v>
      </c>
      <c r="N1618" s="135">
        <v>26.229850583655001</v>
      </c>
    </row>
    <row r="1619" spans="1:14" s="78" customFormat="1" x14ac:dyDescent="0.25">
      <c r="A1619" s="76">
        <v>1616</v>
      </c>
      <c r="B1619" s="76">
        <v>107.2625762939453</v>
      </c>
      <c r="C1619" s="76">
        <v>107.2625762939453</v>
      </c>
      <c r="D1619" s="131"/>
      <c r="E1619" s="92"/>
      <c r="F1619" s="76">
        <v>2076.600686111311</v>
      </c>
      <c r="G1619" s="76">
        <v>88.499577071446922</v>
      </c>
      <c r="H1619" s="77">
        <v>56.69655077809508</v>
      </c>
      <c r="I1619" s="76">
        <v>0</v>
      </c>
      <c r="J1619" s="77">
        <v>-6.7199315199413396</v>
      </c>
      <c r="K1619" s="135">
        <v>6</v>
      </c>
      <c r="L1619" s="135">
        <v>1.764818594821097</v>
      </c>
      <c r="M1619" s="135">
        <v>5.5644730294709204</v>
      </c>
      <c r="N1619" s="135">
        <v>27.66231141980278</v>
      </c>
    </row>
    <row r="1620" spans="1:14" s="78" customFormat="1" x14ac:dyDescent="0.25">
      <c r="A1620" s="76">
        <v>1617</v>
      </c>
      <c r="B1620" s="76">
        <v>107.77400894165039</v>
      </c>
      <c r="C1620" s="76">
        <v>107.77400894165039</v>
      </c>
      <c r="D1620" s="131"/>
      <c r="E1620" s="92"/>
      <c r="F1620" s="76">
        <v>2086.5020088635601</v>
      </c>
      <c r="G1620" s="76">
        <v>88.448770684541685</v>
      </c>
      <c r="H1620" s="77">
        <v>75.256687814065032</v>
      </c>
      <c r="I1620" s="76">
        <v>0</v>
      </c>
      <c r="J1620" s="77">
        <v>-6.7199315199413396</v>
      </c>
      <c r="K1620" s="135">
        <v>6</v>
      </c>
      <c r="L1620" s="135">
        <v>2.342548183552315</v>
      </c>
      <c r="M1620" s="135">
        <v>7.3860544227404503</v>
      </c>
      <c r="N1620" s="135">
        <v>38.846565950883011</v>
      </c>
    </row>
    <row r="1621" spans="1:14" s="78" customFormat="1" x14ac:dyDescent="0.25">
      <c r="A1621" s="76">
        <v>1618</v>
      </c>
      <c r="B1621" s="76">
        <v>109.0789863586426</v>
      </c>
      <c r="C1621" s="76">
        <v>109.0789863586426</v>
      </c>
      <c r="D1621" s="131"/>
      <c r="E1621" s="92"/>
      <c r="F1621" s="76">
        <v>2111.7663377014151</v>
      </c>
      <c r="G1621" s="76">
        <v>88.425534068769622</v>
      </c>
      <c r="H1621" s="77">
        <v>88.237683639210658</v>
      </c>
      <c r="I1621" s="76">
        <v>0</v>
      </c>
      <c r="J1621" s="77">
        <v>-6.7199315199413396</v>
      </c>
      <c r="K1621" s="135">
        <v>6</v>
      </c>
      <c r="L1621" s="135">
        <v>2.746613377944406</v>
      </c>
      <c r="M1621" s="135">
        <v>8.6600719806587119</v>
      </c>
      <c r="N1621" s="135">
        <v>46.412071546279343</v>
      </c>
    </row>
    <row r="1622" spans="1:14" s="78" customFormat="1" x14ac:dyDescent="0.25">
      <c r="A1622" s="76">
        <v>1619</v>
      </c>
      <c r="B1622" s="76">
        <v>110.392488861084</v>
      </c>
      <c r="C1622" s="76">
        <v>110.392488861084</v>
      </c>
      <c r="D1622" s="131"/>
      <c r="E1622" s="92"/>
      <c r="F1622" s="76">
        <v>2137.1957119717472</v>
      </c>
      <c r="G1622" s="76">
        <v>88.443437005362554</v>
      </c>
      <c r="H1622" s="77">
        <v>85.378990320982922</v>
      </c>
      <c r="I1622" s="76">
        <v>0</v>
      </c>
      <c r="J1622" s="77">
        <v>-6.7199315199413396</v>
      </c>
      <c r="K1622" s="135">
        <v>6</v>
      </c>
      <c r="L1622" s="135">
        <v>2.6576295675421631</v>
      </c>
      <c r="M1622" s="135">
        <v>8.3795060264604402</v>
      </c>
      <c r="N1622" s="135">
        <v>44.658886365366008</v>
      </c>
    </row>
    <row r="1623" spans="1:14" s="78" customFormat="1" x14ac:dyDescent="0.25">
      <c r="A1623" s="76">
        <v>1620</v>
      </c>
      <c r="B1623" s="76">
        <v>111.4882209777832</v>
      </c>
      <c r="C1623" s="76">
        <v>111.4882209777832</v>
      </c>
      <c r="D1623" s="131"/>
      <c r="E1623" s="92"/>
      <c r="F1623" s="76">
        <v>2158.4090572404289</v>
      </c>
      <c r="G1623" s="76">
        <v>88.463263480938735</v>
      </c>
      <c r="H1623" s="77">
        <v>85.476524280277715</v>
      </c>
      <c r="I1623" s="76">
        <v>-8.4914851699743625</v>
      </c>
      <c r="J1623" s="77">
        <v>1.7715536500330229</v>
      </c>
      <c r="K1623" s="135">
        <v>6</v>
      </c>
      <c r="L1623" s="135">
        <v>2.6606655502012089</v>
      </c>
      <c r="M1623" s="135">
        <v>8.3890784797844127</v>
      </c>
      <c r="N1623" s="135">
        <v>44.643484676356408</v>
      </c>
    </row>
    <row r="1624" spans="1:14" s="78" customFormat="1" x14ac:dyDescent="0.25">
      <c r="A1624" s="76">
        <v>1621</v>
      </c>
      <c r="B1624" s="76">
        <v>112.686060333252</v>
      </c>
      <c r="C1624" s="76">
        <v>112.686060333252</v>
      </c>
      <c r="D1624" s="131"/>
      <c r="E1624" s="92"/>
      <c r="F1624" s="76">
        <v>2181.5991959948901</v>
      </c>
      <c r="G1624" s="76">
        <v>88.474575892404488</v>
      </c>
      <c r="H1624" s="77">
        <v>91.628876646111635</v>
      </c>
      <c r="I1624" s="76">
        <v>-7.3291959018210981</v>
      </c>
      <c r="J1624" s="77">
        <v>0.60926438187975851</v>
      </c>
      <c r="K1624" s="135">
        <v>6</v>
      </c>
      <c r="L1624" s="135">
        <v>2.852172541510285</v>
      </c>
      <c r="M1624" s="135">
        <v>8.9929000233819281</v>
      </c>
      <c r="N1624" s="135">
        <v>48.166966413993933</v>
      </c>
    </row>
    <row r="1625" spans="1:14" s="78" customFormat="1" x14ac:dyDescent="0.25">
      <c r="A1625" s="76">
        <v>1622</v>
      </c>
      <c r="B1625" s="76">
        <v>113.9487861633301</v>
      </c>
      <c r="C1625" s="76">
        <v>113.9487861633301</v>
      </c>
      <c r="D1625" s="131"/>
      <c r="E1625" s="92"/>
      <c r="F1625" s="76">
        <v>2206.0455352094618</v>
      </c>
      <c r="G1625" s="76">
        <v>88.494402367980669</v>
      </c>
      <c r="H1625" s="77">
        <v>91.777127245782481</v>
      </c>
      <c r="I1625" s="76">
        <v>-6.7913722943815156</v>
      </c>
      <c r="J1625" s="77">
        <v>7.1440774440175936E-2</v>
      </c>
      <c r="K1625" s="135">
        <v>6</v>
      </c>
      <c r="L1625" s="135">
        <v>2.856787203450065</v>
      </c>
      <c r="M1625" s="135">
        <v>9.0074500524780561</v>
      </c>
      <c r="N1625" s="135">
        <v>48.167637420384239</v>
      </c>
    </row>
    <row r="1626" spans="1:14" s="78" customFormat="1" x14ac:dyDescent="0.25">
      <c r="A1626" s="76">
        <v>1623</v>
      </c>
      <c r="B1626" s="76">
        <v>115.0979721069336</v>
      </c>
      <c r="C1626" s="76">
        <v>115.0979721069336</v>
      </c>
      <c r="D1626" s="131"/>
      <c r="E1626" s="92"/>
      <c r="F1626" s="76">
        <v>2228.2937451761591</v>
      </c>
      <c r="G1626" s="76">
        <v>88.5255716741284</v>
      </c>
      <c r="H1626" s="77">
        <v>90.95736258800487</v>
      </c>
      <c r="I1626" s="76">
        <v>-6.5520984437366927</v>
      </c>
      <c r="J1626" s="77">
        <v>-0.16783307620464691</v>
      </c>
      <c r="K1626" s="135">
        <v>6</v>
      </c>
      <c r="L1626" s="135">
        <v>2.831270026627696</v>
      </c>
      <c r="M1626" s="135">
        <v>8.926994393957127</v>
      </c>
      <c r="N1626" s="135">
        <v>47.604800137057723</v>
      </c>
    </row>
    <row r="1627" spans="1:14" s="78" customFormat="1" x14ac:dyDescent="0.25">
      <c r="A1627" s="76">
        <v>1624</v>
      </c>
      <c r="B1627" s="76">
        <v>116.1026611328125</v>
      </c>
      <c r="C1627" s="76">
        <v>116.1026611328125</v>
      </c>
      <c r="D1627" s="131"/>
      <c r="E1627" s="92"/>
      <c r="F1627" s="76">
        <v>2247.7444985754728</v>
      </c>
      <c r="G1627" s="76">
        <v>88.421034487971951</v>
      </c>
      <c r="H1627" s="77">
        <v>80.461686525418685</v>
      </c>
      <c r="I1627" s="76">
        <v>-7.038824885918233</v>
      </c>
      <c r="J1627" s="77">
        <v>0.31889336597689327</v>
      </c>
      <c r="K1627" s="135">
        <v>6</v>
      </c>
      <c r="L1627" s="135">
        <v>2.504566478946852</v>
      </c>
      <c r="M1627" s="135">
        <v>7.8968981081194229</v>
      </c>
      <c r="N1627" s="135">
        <v>41.31364671384528</v>
      </c>
    </row>
    <row r="1628" spans="1:14" s="78" customFormat="1" x14ac:dyDescent="0.25">
      <c r="A1628" s="76">
        <v>1625</v>
      </c>
      <c r="B1628" s="76">
        <v>116.5158012390137</v>
      </c>
      <c r="C1628" s="76">
        <v>116.5158012390137</v>
      </c>
      <c r="D1628" s="131"/>
      <c r="E1628" s="92"/>
      <c r="F1628" s="76">
        <v>2255.7428802817481</v>
      </c>
      <c r="G1628" s="76">
        <v>88.173963955883593</v>
      </c>
      <c r="H1628" s="77">
        <v>64.747629192340455</v>
      </c>
      <c r="I1628" s="76">
        <v>-8.3572946096369787</v>
      </c>
      <c r="J1628" s="77">
        <v>1.637363089695639</v>
      </c>
      <c r="K1628" s="135">
        <v>6</v>
      </c>
      <c r="L1628" s="135">
        <v>2.015428071038345</v>
      </c>
      <c r="M1628" s="135">
        <v>6.3546447079839004</v>
      </c>
      <c r="N1628" s="135">
        <v>31.768913122000999</v>
      </c>
    </row>
    <row r="1629" spans="1:14" s="78" customFormat="1" x14ac:dyDescent="0.25">
      <c r="A1629" s="76">
        <v>1626</v>
      </c>
      <c r="B1629" s="76">
        <v>116.6422676086426</v>
      </c>
      <c r="C1629" s="76">
        <v>116.6422676086426</v>
      </c>
      <c r="D1629" s="131"/>
      <c r="E1629" s="92"/>
      <c r="F1629" s="76">
        <v>2258.1912659071472</v>
      </c>
      <c r="G1629" s="76">
        <v>88.034036343668888</v>
      </c>
      <c r="H1629" s="77">
        <v>63.548863788613566</v>
      </c>
      <c r="I1629" s="76">
        <v>-8.3572946096369787</v>
      </c>
      <c r="J1629" s="77">
        <v>1.637363089695639</v>
      </c>
      <c r="K1629" s="135">
        <v>6</v>
      </c>
      <c r="L1629" s="135">
        <v>1.9781135704859969</v>
      </c>
      <c r="M1629" s="135">
        <v>6.2369920877423493</v>
      </c>
      <c r="N1629" s="135">
        <v>31.021167681708011</v>
      </c>
    </row>
    <row r="1630" spans="1:14" s="78" customFormat="1" x14ac:dyDescent="0.25">
      <c r="A1630" s="76">
        <v>1627</v>
      </c>
      <c r="B1630" s="76">
        <v>116.7329483032227</v>
      </c>
      <c r="C1630" s="76">
        <v>116.7329483032227</v>
      </c>
      <c r="D1630" s="131"/>
      <c r="E1630" s="92"/>
      <c r="F1630" s="76">
        <v>2259.9468417947342</v>
      </c>
      <c r="G1630" s="76">
        <v>87.926637317251178</v>
      </c>
      <c r="H1630" s="77">
        <v>56.793756212585777</v>
      </c>
      <c r="I1630" s="76">
        <v>-8.3572946096369787</v>
      </c>
      <c r="J1630" s="77">
        <v>1.637363089695639</v>
      </c>
      <c r="K1630" s="135">
        <v>6</v>
      </c>
      <c r="L1630" s="135">
        <v>1.7678443513433639</v>
      </c>
      <c r="M1630" s="135">
        <v>5.5740132397856268</v>
      </c>
      <c r="N1630" s="135">
        <v>26.84244478722983</v>
      </c>
    </row>
    <row r="1631" spans="1:14" s="78" customFormat="1" x14ac:dyDescent="0.25">
      <c r="A1631" s="76">
        <v>1628</v>
      </c>
      <c r="B1631" s="76">
        <v>116.2893844604492</v>
      </c>
      <c r="C1631" s="76">
        <v>116.2893844604492</v>
      </c>
      <c r="D1631" s="131"/>
      <c r="E1631" s="92"/>
      <c r="F1631" s="76">
        <v>2251.359457340036</v>
      </c>
      <c r="G1631" s="76">
        <v>87.737211709793471</v>
      </c>
      <c r="H1631" s="77">
        <v>35.575219189465443</v>
      </c>
      <c r="I1631" s="76">
        <v>-4.7417307788418857</v>
      </c>
      <c r="J1631" s="77">
        <v>-1.978200741099454</v>
      </c>
      <c r="K1631" s="135">
        <v>6</v>
      </c>
      <c r="L1631" s="135">
        <v>1.1073655712520289</v>
      </c>
      <c r="M1631" s="135">
        <v>3.4915236461576491</v>
      </c>
      <c r="N1631" s="135">
        <v>13.508542661912641</v>
      </c>
    </row>
    <row r="1632" spans="1:14" s="78" customFormat="1" x14ac:dyDescent="0.25">
      <c r="A1632" s="76">
        <v>1629</v>
      </c>
      <c r="B1632" s="76">
        <v>115.11676483154299</v>
      </c>
      <c r="C1632" s="76">
        <v>115.11676483154299</v>
      </c>
      <c r="D1632" s="131"/>
      <c r="E1632" s="92"/>
      <c r="F1632" s="76">
        <v>2228.6575718356148</v>
      </c>
      <c r="G1632" s="76">
        <v>87.722871058547483</v>
      </c>
      <c r="H1632" s="77">
        <v>18.966145062265348</v>
      </c>
      <c r="I1632" s="76">
        <v>0</v>
      </c>
      <c r="J1632" s="77">
        <v>-6.7199315199413396</v>
      </c>
      <c r="K1632" s="135">
        <v>6</v>
      </c>
      <c r="L1632" s="135">
        <v>0.59036758001321266</v>
      </c>
      <c r="M1632" s="135">
        <v>1.861428979781659</v>
      </c>
      <c r="N1632" s="135">
        <v>2.8682965471271422</v>
      </c>
    </row>
    <row r="1633" spans="1:14" s="78" customFormat="1" x14ac:dyDescent="0.25">
      <c r="A1633" s="76">
        <v>1630</v>
      </c>
      <c r="B1633" s="76">
        <v>113.4699188232422</v>
      </c>
      <c r="C1633" s="76">
        <v>113.4699188232422</v>
      </c>
      <c r="D1633" s="131"/>
      <c r="E1633" s="92"/>
      <c r="F1633" s="76">
        <v>2196.7746759653419</v>
      </c>
      <c r="G1633" s="76">
        <v>87.738891396963581</v>
      </c>
      <c r="H1633" s="77">
        <v>13.133651391474292</v>
      </c>
      <c r="I1633" s="76">
        <v>-48.941259233606701</v>
      </c>
      <c r="J1633" s="77">
        <v>42.22132771366536</v>
      </c>
      <c r="K1633" s="135">
        <v>6</v>
      </c>
      <c r="L1633" s="135">
        <v>0.40881697167593672</v>
      </c>
      <c r="M1633" s="135">
        <v>1.2889999116942279</v>
      </c>
      <c r="N1633" s="135">
        <v>-0.78593801839639377</v>
      </c>
    </row>
    <row r="1634" spans="1:14" s="78" customFormat="1" x14ac:dyDescent="0.25">
      <c r="A1634" s="76">
        <v>1631</v>
      </c>
      <c r="B1634" s="76">
        <v>111.7246078491211</v>
      </c>
      <c r="C1634" s="76">
        <v>111.7246078491211</v>
      </c>
      <c r="D1634" s="131"/>
      <c r="E1634" s="92"/>
      <c r="F1634" s="76">
        <v>2162.9855009188159</v>
      </c>
      <c r="G1634" s="76">
        <v>87.834161621382634</v>
      </c>
      <c r="H1634" s="77">
        <v>10.798539979423092</v>
      </c>
      <c r="I1634" s="76">
        <v>-52.937798313962432</v>
      </c>
      <c r="J1634" s="77">
        <v>46.217866794021091</v>
      </c>
      <c r="K1634" s="135">
        <v>6</v>
      </c>
      <c r="L1634" s="135">
        <v>0.33613092668007277</v>
      </c>
      <c r="M1634" s="135">
        <v>1.0598208118222701</v>
      </c>
      <c r="N1634" s="135">
        <v>-2.133019244492663</v>
      </c>
    </row>
    <row r="1635" spans="1:14" s="78" customFormat="1" x14ac:dyDescent="0.25">
      <c r="A1635" s="76">
        <v>1632</v>
      </c>
      <c r="B1635" s="76">
        <v>109.99102630615231</v>
      </c>
      <c r="C1635" s="76">
        <v>109.99102630615231</v>
      </c>
      <c r="D1635" s="131"/>
      <c r="E1635" s="92"/>
      <c r="F1635" s="76">
        <v>2129.4234073542029</v>
      </c>
      <c r="G1635" s="76">
        <v>87.879062884160902</v>
      </c>
      <c r="H1635" s="77">
        <v>15.043264863807757</v>
      </c>
      <c r="I1635" s="76">
        <v>-57.995411360704971</v>
      </c>
      <c r="J1635" s="77">
        <v>51.27547984076363</v>
      </c>
      <c r="K1635" s="135">
        <v>6</v>
      </c>
      <c r="L1635" s="135">
        <v>0.46825835424055368</v>
      </c>
      <c r="M1635" s="135">
        <v>1.4764185909204659</v>
      </c>
      <c r="N1635" s="135">
        <v>0.8700065920539799</v>
      </c>
    </row>
    <row r="1636" spans="1:14" s="78" customFormat="1" x14ac:dyDescent="0.25">
      <c r="A1636" s="76">
        <v>1633</v>
      </c>
      <c r="B1636" s="76">
        <v>108.6274002075195</v>
      </c>
      <c r="C1636" s="76">
        <v>108.6274002075195</v>
      </c>
      <c r="D1636" s="131"/>
      <c r="E1636" s="92"/>
      <c r="F1636" s="76">
        <v>2103.023641565806</v>
      </c>
      <c r="G1636" s="76">
        <v>87.96886033933751</v>
      </c>
      <c r="H1636" s="77">
        <v>18.495065421042899</v>
      </c>
      <c r="I1636" s="76">
        <v>-3.7951392495839311</v>
      </c>
      <c r="J1636" s="77">
        <v>-2.924792270357409</v>
      </c>
      <c r="K1636" s="135">
        <v>6</v>
      </c>
      <c r="L1636" s="135">
        <v>0.57570407581301997</v>
      </c>
      <c r="M1636" s="135">
        <v>1.815194951038452</v>
      </c>
      <c r="N1636" s="135">
        <v>3.2871232525910572</v>
      </c>
    </row>
    <row r="1637" spans="1:14" s="78" customFormat="1" x14ac:dyDescent="0.25">
      <c r="A1637" s="76">
        <v>1634</v>
      </c>
      <c r="B1637" s="76">
        <v>107.4626052856445</v>
      </c>
      <c r="C1637" s="76">
        <v>107.4626052856445</v>
      </c>
      <c r="D1637" s="131"/>
      <c r="E1637" s="92"/>
      <c r="F1637" s="76">
        <v>2080.4732421859139</v>
      </c>
      <c r="G1637" s="76">
        <v>88.071449000584522</v>
      </c>
      <c r="H1637" s="77">
        <v>20.617414718487641</v>
      </c>
      <c r="I1637" s="76">
        <v>-2.4166752814351851</v>
      </c>
      <c r="J1637" s="77">
        <v>-4.3032562385061546</v>
      </c>
      <c r="K1637" s="135">
        <v>6</v>
      </c>
      <c r="L1637" s="135">
        <v>0.64176738043089254</v>
      </c>
      <c r="M1637" s="135">
        <v>2.0234925504986041</v>
      </c>
      <c r="N1637" s="135">
        <v>4.7987019955840093</v>
      </c>
    </row>
    <row r="1638" spans="1:14" s="78" customFormat="1" x14ac:dyDescent="0.25">
      <c r="A1638" s="76">
        <v>1635</v>
      </c>
      <c r="B1638" s="76">
        <v>106.5208152770996</v>
      </c>
      <c r="C1638" s="76">
        <v>106.5208152770996</v>
      </c>
      <c r="D1638" s="131"/>
      <c r="E1638" s="92"/>
      <c r="F1638" s="76">
        <v>2062.2402121255741</v>
      </c>
      <c r="G1638" s="76">
        <v>88.178621123043214</v>
      </c>
      <c r="H1638" s="77">
        <v>31.634193088758629</v>
      </c>
      <c r="I1638" s="76">
        <v>-5.4408029362594128</v>
      </c>
      <c r="J1638" s="77">
        <v>-1.2791285836819271</v>
      </c>
      <c r="K1638" s="135">
        <v>6</v>
      </c>
      <c r="L1638" s="135">
        <v>0.98469150995992949</v>
      </c>
      <c r="M1638" s="135">
        <v>3.1047323309036581</v>
      </c>
      <c r="N1638" s="135">
        <v>12.013388842044151</v>
      </c>
    </row>
    <row r="1639" spans="1:14" s="78" customFormat="1" x14ac:dyDescent="0.25">
      <c r="A1639" s="76">
        <v>1636</v>
      </c>
      <c r="B1639" s="76">
        <v>106.13767700195309</v>
      </c>
      <c r="C1639" s="76">
        <v>106.13767700195309</v>
      </c>
      <c r="D1639" s="131"/>
      <c r="E1639" s="92"/>
      <c r="F1639" s="76">
        <v>2054.8226650878778</v>
      </c>
      <c r="G1639" s="76">
        <v>88.242798253106486</v>
      </c>
      <c r="H1639" s="77">
        <v>41.90849214799993</v>
      </c>
      <c r="I1639" s="76">
        <v>-6.2271905215103747</v>
      </c>
      <c r="J1639" s="77">
        <v>-0.49274099843096503</v>
      </c>
      <c r="K1639" s="135">
        <v>6</v>
      </c>
      <c r="L1639" s="135">
        <v>1.3045041578134109</v>
      </c>
      <c r="M1639" s="135">
        <v>4.1131016095856863</v>
      </c>
      <c r="N1639" s="135">
        <v>18.56892597365578</v>
      </c>
    </row>
    <row r="1640" spans="1:14" s="78" customFormat="1" x14ac:dyDescent="0.25">
      <c r="A1640" s="76">
        <v>1637</v>
      </c>
      <c r="B1640" s="76">
        <v>105.9334289550781</v>
      </c>
      <c r="C1640" s="76">
        <v>105.9334289550781</v>
      </c>
      <c r="D1640" s="131"/>
      <c r="E1640" s="92"/>
      <c r="F1640" s="76">
        <v>2050.8684282148502</v>
      </c>
      <c r="G1640" s="76">
        <v>88.377496907918697</v>
      </c>
      <c r="H1640" s="77">
        <v>44.940378019137221</v>
      </c>
      <c r="I1640" s="76">
        <v>-6.7222334747522954</v>
      </c>
      <c r="J1640" s="77">
        <v>2.3019548109557419E-3</v>
      </c>
      <c r="K1640" s="135">
        <v>6</v>
      </c>
      <c r="L1640" s="135">
        <v>1.3988790093577439</v>
      </c>
      <c r="M1640" s="135">
        <v>4.4106655165049666</v>
      </c>
      <c r="N1640" s="135">
        <v>20.489060746423519</v>
      </c>
    </row>
    <row r="1641" spans="1:14" s="78" customFormat="1" x14ac:dyDescent="0.25">
      <c r="A1641" s="76">
        <v>1638</v>
      </c>
      <c r="B1641" s="76">
        <v>105.90865097045899</v>
      </c>
      <c r="C1641" s="76">
        <v>105.90865097045899</v>
      </c>
      <c r="D1641" s="131"/>
      <c r="E1641" s="92"/>
      <c r="F1641" s="76">
        <v>2050.3887270773389</v>
      </c>
      <c r="G1641" s="76">
        <v>88.432393243513374</v>
      </c>
      <c r="H1641" s="77">
        <v>49.571689322727998</v>
      </c>
      <c r="I1641" s="76">
        <v>-8.1825901871797111</v>
      </c>
      <c r="J1641" s="77">
        <v>1.462658667238371</v>
      </c>
      <c r="K1641" s="135">
        <v>6</v>
      </c>
      <c r="L1641" s="135">
        <v>1.5430398832523859</v>
      </c>
      <c r="M1641" s="135">
        <v>4.8652047518947734</v>
      </c>
      <c r="N1641" s="135">
        <v>23.376936948819871</v>
      </c>
    </row>
    <row r="1642" spans="1:14" s="78" customFormat="1" x14ac:dyDescent="0.25">
      <c r="A1642" s="76">
        <v>1639</v>
      </c>
      <c r="B1642" s="76">
        <v>105.8882743835449</v>
      </c>
      <c r="C1642" s="76">
        <v>105.8882743835449</v>
      </c>
      <c r="D1642" s="131"/>
      <c r="E1642" s="92"/>
      <c r="F1642" s="76">
        <v>2049.994236884876</v>
      </c>
      <c r="G1642" s="76">
        <v>88.335940331293983</v>
      </c>
      <c r="H1642" s="77">
        <v>42.33683808939584</v>
      </c>
      <c r="I1642" s="76">
        <v>-6.2271905215103747</v>
      </c>
      <c r="J1642" s="77">
        <v>-0.49274099843096503</v>
      </c>
      <c r="K1642" s="135">
        <v>6</v>
      </c>
      <c r="L1642" s="135">
        <v>1.317837471251655</v>
      </c>
      <c r="M1642" s="135">
        <v>4.1551415468564699</v>
      </c>
      <c r="N1642" s="135">
        <v>18.860869271625489</v>
      </c>
    </row>
    <row r="1643" spans="1:14" s="78" customFormat="1" x14ac:dyDescent="0.25">
      <c r="A1643" s="76">
        <v>1640</v>
      </c>
      <c r="B1643" s="76">
        <v>105.4353553771973</v>
      </c>
      <c r="C1643" s="76">
        <v>105.4353553771973</v>
      </c>
      <c r="D1643" s="131"/>
      <c r="E1643" s="92"/>
      <c r="F1643" s="76">
        <v>2041.2257367067989</v>
      </c>
      <c r="G1643" s="76">
        <v>88.425121499597381</v>
      </c>
      <c r="H1643" s="77">
        <v>32.462074819095825</v>
      </c>
      <c r="I1643" s="76">
        <v>-5.4408029362594128</v>
      </c>
      <c r="J1643" s="77">
        <v>-1.2791285836819271</v>
      </c>
      <c r="K1643" s="135">
        <v>6</v>
      </c>
      <c r="L1643" s="135">
        <v>1.010461350487446</v>
      </c>
      <c r="M1643" s="135">
        <v>3.1859846380869179</v>
      </c>
      <c r="N1643" s="135">
        <v>12.648493376165099</v>
      </c>
    </row>
    <row r="1644" spans="1:14" s="78" customFormat="1" x14ac:dyDescent="0.25">
      <c r="A1644" s="76">
        <v>1641</v>
      </c>
      <c r="B1644" s="76">
        <v>104.88033523559569</v>
      </c>
      <c r="C1644" s="76">
        <v>104.88033523559569</v>
      </c>
      <c r="D1644" s="131"/>
      <c r="E1644" s="92"/>
      <c r="F1644" s="76">
        <v>2030.4805612068469</v>
      </c>
      <c r="G1644" s="76">
        <v>88.517041882355826</v>
      </c>
      <c r="H1644" s="77">
        <v>35.578749443731176</v>
      </c>
      <c r="I1644" s="76">
        <v>-6.2271905215103747</v>
      </c>
      <c r="J1644" s="77">
        <v>-0.49274099843096503</v>
      </c>
      <c r="K1644" s="135">
        <v>6</v>
      </c>
      <c r="L1644" s="135">
        <v>1.107475459036861</v>
      </c>
      <c r="M1644" s="135">
        <v>3.491870122343224</v>
      </c>
      <c r="N1644" s="135">
        <v>14.685527609081319</v>
      </c>
    </row>
    <row r="1645" spans="1:14" s="78" customFormat="1" x14ac:dyDescent="0.25">
      <c r="A1645" s="76">
        <v>1642</v>
      </c>
      <c r="B1645" s="76">
        <v>104.4686813354492</v>
      </c>
      <c r="C1645" s="76">
        <v>104.4686813354492</v>
      </c>
      <c r="D1645" s="131"/>
      <c r="E1645" s="92"/>
      <c r="F1645" s="76">
        <v>2022.5109524111199</v>
      </c>
      <c r="G1645" s="76">
        <v>88.68239323219909</v>
      </c>
      <c r="H1645" s="77">
        <v>33.596892247069114</v>
      </c>
      <c r="I1645" s="76">
        <v>-6.2271905215103747</v>
      </c>
      <c r="J1645" s="77">
        <v>-0.49274099843096503</v>
      </c>
      <c r="K1645" s="135">
        <v>6</v>
      </c>
      <c r="L1645" s="135">
        <v>1.0457853141347739</v>
      </c>
      <c r="M1645" s="135">
        <v>3.297361095466941</v>
      </c>
      <c r="N1645" s="135">
        <v>13.46417149192542</v>
      </c>
    </row>
    <row r="1646" spans="1:14" s="78" customFormat="1" x14ac:dyDescent="0.25">
      <c r="A1646" s="76">
        <v>1643</v>
      </c>
      <c r="B1646" s="76">
        <v>103.85198516845701</v>
      </c>
      <c r="C1646" s="76">
        <v>103.85198516845701</v>
      </c>
      <c r="D1646" s="131"/>
      <c r="E1646" s="92"/>
      <c r="F1646" s="76">
        <v>2010.5717306643969</v>
      </c>
      <c r="G1646" s="76">
        <v>88.853853776980799</v>
      </c>
      <c r="H1646" s="77">
        <v>31.437786238565309</v>
      </c>
      <c r="I1646" s="76">
        <v>-5.4408029362594128</v>
      </c>
      <c r="J1646" s="77">
        <v>-1.2791285836819271</v>
      </c>
      <c r="K1646" s="135">
        <v>6</v>
      </c>
      <c r="L1646" s="135">
        <v>0.97857786712602846</v>
      </c>
      <c r="M1646" s="135">
        <v>3.0854560150483681</v>
      </c>
      <c r="N1646" s="135">
        <v>12.14562186796026</v>
      </c>
    </row>
    <row r="1647" spans="1:14" s="78" customFormat="1" x14ac:dyDescent="0.25">
      <c r="A1647" s="76">
        <v>1644</v>
      </c>
      <c r="B1647" s="76">
        <v>103.4934509277344</v>
      </c>
      <c r="C1647" s="76">
        <v>103.4934509277344</v>
      </c>
      <c r="D1647" s="131"/>
      <c r="E1647" s="92"/>
      <c r="F1647" s="76">
        <v>2003.6305170929579</v>
      </c>
      <c r="G1647" s="76">
        <v>88.998102977378608</v>
      </c>
      <c r="H1647" s="77">
        <v>43.489162108351501</v>
      </c>
      <c r="I1647" s="76">
        <v>-7.7674948066149661</v>
      </c>
      <c r="J1647" s="77">
        <v>1.047563286673626</v>
      </c>
      <c r="K1647" s="135">
        <v>6</v>
      </c>
      <c r="L1647" s="135">
        <v>1.353706370294057</v>
      </c>
      <c r="M1647" s="135">
        <v>4.2682361855371624</v>
      </c>
      <c r="N1647" s="135">
        <v>19.793706854430489</v>
      </c>
    </row>
    <row r="1648" spans="1:14" s="78" customFormat="1" x14ac:dyDescent="0.25">
      <c r="A1648" s="76">
        <v>1645</v>
      </c>
      <c r="B1648" s="76">
        <v>103.6784996032715</v>
      </c>
      <c r="C1648" s="76">
        <v>103.6784996032715</v>
      </c>
      <c r="D1648" s="131"/>
      <c r="E1648" s="92"/>
      <c r="F1648" s="76">
        <v>2007.213054636446</v>
      </c>
      <c r="G1648" s="76">
        <v>89.104901940911617</v>
      </c>
      <c r="H1648" s="77">
        <v>57.466992222670456</v>
      </c>
      <c r="I1648" s="76">
        <v>-8.8799552196977398</v>
      </c>
      <c r="J1648" s="77">
        <v>2.1600236997564002</v>
      </c>
      <c r="K1648" s="135">
        <v>6</v>
      </c>
      <c r="L1648" s="135">
        <v>1.788800466186238</v>
      </c>
      <c r="M1648" s="135">
        <v>5.6400878698852077</v>
      </c>
      <c r="N1648" s="135">
        <v>28.413472455436899</v>
      </c>
    </row>
    <row r="1649" spans="1:14" s="78" customFormat="1" x14ac:dyDescent="0.25">
      <c r="A1649" s="76">
        <v>1646</v>
      </c>
      <c r="B1649" s="76">
        <v>104.309196472168</v>
      </c>
      <c r="C1649" s="76">
        <v>104.309196472168</v>
      </c>
      <c r="D1649" s="131"/>
      <c r="E1649" s="92"/>
      <c r="F1649" s="76">
        <v>2019.423329607743</v>
      </c>
      <c r="G1649" s="76">
        <v>88.952813486954383</v>
      </c>
      <c r="H1649" s="77">
        <v>67.486031925617681</v>
      </c>
      <c r="I1649" s="76">
        <v>-4.9775681402498897</v>
      </c>
      <c r="J1649" s="77">
        <v>-1.7423633796914499</v>
      </c>
      <c r="K1649" s="135">
        <v>6</v>
      </c>
      <c r="L1649" s="135">
        <v>2.1006675432367792</v>
      </c>
      <c r="M1649" s="135">
        <v>6.6234047638255644</v>
      </c>
      <c r="N1649" s="135">
        <v>34.431931189488559</v>
      </c>
    </row>
    <row r="1650" spans="1:14" s="78" customFormat="1" x14ac:dyDescent="0.25">
      <c r="A1650" s="76">
        <v>1647</v>
      </c>
      <c r="B1650" s="76">
        <v>105.1794570922852</v>
      </c>
      <c r="C1650" s="76">
        <v>105.1794570922852</v>
      </c>
      <c r="D1650" s="131"/>
      <c r="E1650" s="92"/>
      <c r="F1650" s="76">
        <v>2036.2715525692961</v>
      </c>
      <c r="G1650" s="76">
        <v>89.046225805401249</v>
      </c>
      <c r="H1650" s="77">
        <v>71.166866841727881</v>
      </c>
      <c r="I1650" s="76">
        <v>-6.248317362869372</v>
      </c>
      <c r="J1650" s="77">
        <v>-0.47161415707196758</v>
      </c>
      <c r="K1650" s="135">
        <v>6</v>
      </c>
      <c r="L1650" s="135">
        <v>2.2152425185265949</v>
      </c>
      <c r="M1650" s="135">
        <v>6.9846596609143541</v>
      </c>
      <c r="N1650" s="135">
        <v>36.578433335642593</v>
      </c>
    </row>
    <row r="1651" spans="1:14" s="78" customFormat="1" x14ac:dyDescent="0.25">
      <c r="A1651" s="76">
        <v>1648</v>
      </c>
      <c r="B1651" s="76">
        <v>106.05717239379879</v>
      </c>
      <c r="C1651" s="76">
        <v>106.05717239379879</v>
      </c>
      <c r="D1651" s="131"/>
      <c r="E1651" s="92"/>
      <c r="F1651" s="76">
        <v>2053.2640979687162</v>
      </c>
      <c r="G1651" s="76">
        <v>88.859547647006522</v>
      </c>
      <c r="H1651" s="77">
        <v>72.09974353488002</v>
      </c>
      <c r="I1651" s="76">
        <v>-6.248317362869372</v>
      </c>
      <c r="J1651" s="77">
        <v>-0.47161415707196758</v>
      </c>
      <c r="K1651" s="135">
        <v>6</v>
      </c>
      <c r="L1651" s="135">
        <v>2.2442805836673441</v>
      </c>
      <c r="M1651" s="135">
        <v>7.0762166803031361</v>
      </c>
      <c r="N1651" s="135">
        <v>37.078534401105017</v>
      </c>
    </row>
    <row r="1652" spans="1:14" s="78" customFormat="1" x14ac:dyDescent="0.25">
      <c r="A1652" s="76">
        <v>1649</v>
      </c>
      <c r="B1652" s="76">
        <v>107.01729812622069</v>
      </c>
      <c r="C1652" s="76">
        <v>107.01729812622069</v>
      </c>
      <c r="D1652" s="131"/>
      <c r="E1652" s="92"/>
      <c r="F1652" s="76">
        <v>2071.8521071662258</v>
      </c>
      <c r="G1652" s="76">
        <v>88.884866601315281</v>
      </c>
      <c r="H1652" s="77">
        <v>78.602292953059802</v>
      </c>
      <c r="I1652" s="76">
        <v>-8.7729760313521314</v>
      </c>
      <c r="J1652" s="77">
        <v>2.0530445114107918</v>
      </c>
      <c r="K1652" s="135">
        <v>6</v>
      </c>
      <c r="L1652" s="135">
        <v>2.4466883134049442</v>
      </c>
      <c r="M1652" s="135">
        <v>7.7144082521657893</v>
      </c>
      <c r="N1652" s="135">
        <v>40.879206775017629</v>
      </c>
    </row>
    <row r="1653" spans="1:14" s="78" customFormat="1" x14ac:dyDescent="0.25">
      <c r="A1653" s="76">
        <v>1650</v>
      </c>
      <c r="B1653" s="76">
        <v>108.2078018188477</v>
      </c>
      <c r="C1653" s="76">
        <v>108.2078018188477</v>
      </c>
      <c r="D1653" s="131"/>
      <c r="E1653" s="92"/>
      <c r="F1653" s="76">
        <v>2094.9002276789411</v>
      </c>
      <c r="G1653" s="76">
        <v>88.789886012812062</v>
      </c>
      <c r="H1653" s="77">
        <v>85.394549981563429</v>
      </c>
      <c r="I1653" s="76">
        <v>-7.6852503264989203</v>
      </c>
      <c r="J1653" s="77">
        <v>0.96531880655758062</v>
      </c>
      <c r="K1653" s="135">
        <v>6</v>
      </c>
      <c r="L1653" s="135">
        <v>2.6581138999741141</v>
      </c>
      <c r="M1653" s="135">
        <v>8.381033126618382</v>
      </c>
      <c r="N1653" s="135">
        <v>44.801863745161157</v>
      </c>
    </row>
    <row r="1654" spans="1:14" s="78" customFormat="1" x14ac:dyDescent="0.25">
      <c r="A1654" s="76">
        <v>1651</v>
      </c>
      <c r="B1654" s="76">
        <v>109.5379547119141</v>
      </c>
      <c r="C1654" s="76">
        <v>109.5379547119141</v>
      </c>
      <c r="D1654" s="131"/>
      <c r="E1654" s="92"/>
      <c r="F1654" s="76">
        <v>2120.6519530785349</v>
      </c>
      <c r="G1654" s="76">
        <v>88.779222805716628</v>
      </c>
      <c r="H1654" s="77">
        <v>88.725444574507875</v>
      </c>
      <c r="I1654" s="76">
        <v>-8.2230739339384993</v>
      </c>
      <c r="J1654" s="77">
        <v>1.5031424139971601</v>
      </c>
      <c r="K1654" s="135">
        <v>6</v>
      </c>
      <c r="L1654" s="135">
        <v>2.761796128158065</v>
      </c>
      <c r="M1654" s="135">
        <v>8.7079431920823769</v>
      </c>
      <c r="N1654" s="135">
        <v>46.669788607829368</v>
      </c>
    </row>
    <row r="1655" spans="1:14" s="78" customFormat="1" x14ac:dyDescent="0.25">
      <c r="A1655" s="76">
        <v>1652</v>
      </c>
      <c r="B1655" s="76">
        <v>111.0522109985352</v>
      </c>
      <c r="C1655" s="76">
        <v>111.0522109985352</v>
      </c>
      <c r="D1655" s="131"/>
      <c r="E1655" s="92"/>
      <c r="F1655" s="76">
        <v>2149.9679153870329</v>
      </c>
      <c r="G1655" s="76">
        <v>88.766636059637946</v>
      </c>
      <c r="H1655" s="77">
        <v>90.337874969141467</v>
      </c>
      <c r="I1655" s="76">
        <v>-8.2230739339384993</v>
      </c>
      <c r="J1655" s="77">
        <v>1.5031424139971601</v>
      </c>
      <c r="K1655" s="135">
        <v>6</v>
      </c>
      <c r="L1655" s="135">
        <v>2.8119869617140898</v>
      </c>
      <c r="M1655" s="135">
        <v>8.8661948902845271</v>
      </c>
      <c r="N1655" s="135">
        <v>47.518621781857441</v>
      </c>
    </row>
    <row r="1656" spans="1:14" s="78" customFormat="1" x14ac:dyDescent="0.25">
      <c r="A1656" s="76">
        <v>1653</v>
      </c>
      <c r="B1656" s="76">
        <v>112.5263671875</v>
      </c>
      <c r="C1656" s="76">
        <v>112.5263671875</v>
      </c>
      <c r="D1656" s="131"/>
      <c r="E1656" s="92"/>
      <c r="F1656" s="76">
        <v>2178.507540848299</v>
      </c>
      <c r="G1656" s="76">
        <v>88.565615684882644</v>
      </c>
      <c r="H1656" s="77">
        <v>91.912648394254816</v>
      </c>
      <c r="I1656" s="76">
        <v>-8.2230739339384993</v>
      </c>
      <c r="J1656" s="77">
        <v>1.5031424139971601</v>
      </c>
      <c r="K1656" s="135">
        <v>6</v>
      </c>
      <c r="L1656" s="135">
        <v>2.8610056301362241</v>
      </c>
      <c r="M1656" s="135">
        <v>9.0207507518195129</v>
      </c>
      <c r="N1656" s="135">
        <v>48.342883532675131</v>
      </c>
    </row>
    <row r="1657" spans="1:14" s="78" customFormat="1" x14ac:dyDescent="0.25">
      <c r="A1657" s="76">
        <v>1654</v>
      </c>
      <c r="B1657" s="76">
        <v>113.9346801757813</v>
      </c>
      <c r="C1657" s="76">
        <v>113.9346801757813</v>
      </c>
      <c r="D1657" s="131"/>
      <c r="E1657" s="92"/>
      <c r="F1657" s="76">
        <v>2205.77244365755</v>
      </c>
      <c r="G1657" s="76">
        <v>88.636128073158432</v>
      </c>
      <c r="H1657" s="77">
        <v>93.422150217540462</v>
      </c>
      <c r="I1657" s="76">
        <v>-8.2230739339384993</v>
      </c>
      <c r="J1657" s="77">
        <v>1.5031424139971601</v>
      </c>
      <c r="K1657" s="135">
        <v>6</v>
      </c>
      <c r="L1657" s="135">
        <v>2.9079925605595141</v>
      </c>
      <c r="M1657" s="135">
        <v>9.1689005434441473</v>
      </c>
      <c r="N1657" s="135">
        <v>49.128441183367507</v>
      </c>
    </row>
    <row r="1658" spans="1:14" s="78" customFormat="1" x14ac:dyDescent="0.25">
      <c r="A1658" s="76">
        <v>1655</v>
      </c>
      <c r="B1658" s="76">
        <v>115.2513664245605</v>
      </c>
      <c r="C1658" s="76">
        <v>115.2513664245605</v>
      </c>
      <c r="D1658" s="131"/>
      <c r="E1658" s="92"/>
      <c r="F1658" s="76">
        <v>2231.263455174143</v>
      </c>
      <c r="G1658" s="76">
        <v>88.452090942665393</v>
      </c>
      <c r="H1658" s="77">
        <v>88.927277202622662</v>
      </c>
      <c r="I1658" s="76">
        <v>-7.4823788342960302</v>
      </c>
      <c r="J1658" s="77">
        <v>0.7624473143546906</v>
      </c>
      <c r="K1658" s="135">
        <v>6</v>
      </c>
      <c r="L1658" s="135">
        <v>2.768078661579414</v>
      </c>
      <c r="M1658" s="135">
        <v>8.7277520199598939</v>
      </c>
      <c r="N1658" s="135">
        <v>46.401114147472683</v>
      </c>
    </row>
    <row r="1659" spans="1:14" s="78" customFormat="1" x14ac:dyDescent="0.25">
      <c r="A1659" s="76">
        <v>1656</v>
      </c>
      <c r="B1659" s="76">
        <v>115.99420776367189</v>
      </c>
      <c r="C1659" s="76">
        <v>115.99420776367189</v>
      </c>
      <c r="D1659" s="131"/>
      <c r="E1659" s="92"/>
      <c r="F1659" s="76">
        <v>2245.6448441708339</v>
      </c>
      <c r="G1659" s="76">
        <v>88.356685537868827</v>
      </c>
      <c r="H1659" s="77">
        <v>74.454250734518027</v>
      </c>
      <c r="I1659" s="76">
        <v>-6.248317362869372</v>
      </c>
      <c r="J1659" s="77">
        <v>-0.47161415707196758</v>
      </c>
      <c r="K1659" s="135">
        <v>6</v>
      </c>
      <c r="L1659" s="135">
        <v>2.317570369915976</v>
      </c>
      <c r="M1659" s="135">
        <v>7.307299376345072</v>
      </c>
      <c r="N1659" s="135">
        <v>37.71830493436822</v>
      </c>
    </row>
    <row r="1660" spans="1:14" s="78" customFormat="1" x14ac:dyDescent="0.25">
      <c r="A1660" s="76">
        <v>1657</v>
      </c>
      <c r="B1660" s="76">
        <v>116.4808265686035</v>
      </c>
      <c r="C1660" s="76">
        <v>116.4808265686035</v>
      </c>
      <c r="D1660" s="131"/>
      <c r="E1660" s="92"/>
      <c r="F1660" s="76">
        <v>2255.065771572637</v>
      </c>
      <c r="G1660" s="76">
        <v>88.214517333627583</v>
      </c>
      <c r="H1660" s="77">
        <v>73.331743505667163</v>
      </c>
      <c r="I1660" s="76">
        <v>-7.9338686545926578</v>
      </c>
      <c r="J1660" s="77">
        <v>1.2139371346513179</v>
      </c>
      <c r="K1660" s="135">
        <v>6</v>
      </c>
      <c r="L1660" s="135">
        <v>2.2826295912775958</v>
      </c>
      <c r="M1660" s="135">
        <v>7.1971311012982611</v>
      </c>
      <c r="N1660" s="135">
        <v>36.996127884421682</v>
      </c>
    </row>
    <row r="1661" spans="1:14" s="78" customFormat="1" x14ac:dyDescent="0.25">
      <c r="A1661" s="76">
        <v>1658</v>
      </c>
      <c r="B1661" s="76">
        <v>117.0418174743652</v>
      </c>
      <c r="C1661" s="76">
        <v>117.0418174743652</v>
      </c>
      <c r="D1661" s="131"/>
      <c r="E1661" s="92"/>
      <c r="F1661" s="76">
        <v>2265.9265409113718</v>
      </c>
      <c r="G1661" s="76">
        <v>88.095467941767197</v>
      </c>
      <c r="H1661" s="77">
        <v>80.409293745057809</v>
      </c>
      <c r="I1661" s="76">
        <v>-7.9327029180356394</v>
      </c>
      <c r="J1661" s="77">
        <v>1.2127713980943</v>
      </c>
      <c r="K1661" s="135">
        <v>6</v>
      </c>
      <c r="L1661" s="135">
        <v>2.5029356257159892</v>
      </c>
      <c r="M1661" s="135">
        <v>7.8917560278825123</v>
      </c>
      <c r="N1661" s="135">
        <v>41.199936167389879</v>
      </c>
    </row>
    <row r="1662" spans="1:14" s="78" customFormat="1" x14ac:dyDescent="0.25">
      <c r="A1662" s="76">
        <v>1659</v>
      </c>
      <c r="B1662" s="76">
        <v>117.8589836120605</v>
      </c>
      <c r="C1662" s="76">
        <v>117.8589836120605</v>
      </c>
      <c r="D1662" s="131"/>
      <c r="E1662" s="92"/>
      <c r="F1662" s="76">
        <v>2281.7468560747402</v>
      </c>
      <c r="G1662" s="76">
        <v>87.874227192109373</v>
      </c>
      <c r="H1662" s="77">
        <v>87.763502776711888</v>
      </c>
      <c r="I1662" s="76">
        <v>-6.560035107378134</v>
      </c>
      <c r="J1662" s="77">
        <v>-0.15989641256320561</v>
      </c>
      <c r="K1662" s="135">
        <v>6</v>
      </c>
      <c r="L1662" s="135">
        <v>2.731853340658867</v>
      </c>
      <c r="M1662" s="135">
        <v>8.6135335830974071</v>
      </c>
      <c r="N1662" s="135">
        <v>45.502106764516938</v>
      </c>
    </row>
    <row r="1663" spans="1:14" s="78" customFormat="1" x14ac:dyDescent="0.25">
      <c r="A1663" s="76">
        <v>1660</v>
      </c>
      <c r="B1663" s="76">
        <v>118.772728729248</v>
      </c>
      <c r="C1663" s="76">
        <v>118.772728729248</v>
      </c>
      <c r="D1663" s="131"/>
      <c r="E1663" s="92"/>
      <c r="F1663" s="76">
        <v>2299.436937768121</v>
      </c>
      <c r="G1663" s="76">
        <v>87.849137430370504</v>
      </c>
      <c r="H1663" s="77">
        <v>89.792657279725177</v>
      </c>
      <c r="I1663" s="76">
        <v>-6.560035107378134</v>
      </c>
      <c r="J1663" s="77">
        <v>-0.15989641256320561</v>
      </c>
      <c r="K1663" s="135">
        <v>6</v>
      </c>
      <c r="L1663" s="135">
        <v>2.7950157297202201</v>
      </c>
      <c r="M1663" s="135">
        <v>8.8126845958078519</v>
      </c>
      <c r="N1663" s="135">
        <v>46.62184789546302</v>
      </c>
    </row>
    <row r="1664" spans="1:14" s="78" customFormat="1" x14ac:dyDescent="0.25">
      <c r="A1664" s="76">
        <v>1661</v>
      </c>
      <c r="B1664" s="76">
        <v>119.7085472106934</v>
      </c>
      <c r="C1664" s="76">
        <v>119.7085472106934</v>
      </c>
      <c r="D1664" s="131"/>
      <c r="E1664" s="92"/>
      <c r="F1664" s="76">
        <v>2317.5543592191921</v>
      </c>
      <c r="G1664" s="76">
        <v>87.941678281686606</v>
      </c>
      <c r="H1664" s="77">
        <v>92.929855201559022</v>
      </c>
      <c r="I1664" s="76">
        <v>-6.560035107378134</v>
      </c>
      <c r="J1664" s="77">
        <v>-0.15989641256320561</v>
      </c>
      <c r="K1664" s="135">
        <v>6</v>
      </c>
      <c r="L1664" s="135">
        <v>2.8926686760124229</v>
      </c>
      <c r="M1664" s="135">
        <v>9.1205843354671678</v>
      </c>
      <c r="N1664" s="135">
        <v>48.387975883746968</v>
      </c>
    </row>
    <row r="1665" spans="1:14" s="78" customFormat="1" x14ac:dyDescent="0.25">
      <c r="A1665" s="76">
        <v>1662</v>
      </c>
      <c r="B1665" s="76">
        <v>120.7102958679199</v>
      </c>
      <c r="C1665" s="76">
        <v>120.7102958679199</v>
      </c>
      <c r="D1665" s="131"/>
      <c r="E1665" s="92"/>
      <c r="F1665" s="76">
        <v>2336.9481871579042</v>
      </c>
      <c r="G1665" s="76">
        <v>88.079336487757473</v>
      </c>
      <c r="H1665" s="77">
        <v>94.867089326080048</v>
      </c>
      <c r="I1665" s="76">
        <v>-6.560035107378134</v>
      </c>
      <c r="J1665" s="77">
        <v>-0.15989641256320561</v>
      </c>
      <c r="K1665" s="135">
        <v>6</v>
      </c>
      <c r="L1665" s="135">
        <v>2.9529698188254629</v>
      </c>
      <c r="M1665" s="135">
        <v>9.3107138387566835</v>
      </c>
      <c r="N1665" s="135">
        <v>49.436840029924269</v>
      </c>
    </row>
    <row r="1666" spans="1:14" s="78" customFormat="1" x14ac:dyDescent="0.25">
      <c r="A1666" s="76">
        <v>1663</v>
      </c>
      <c r="B1666" s="76">
        <v>121.64031677246091</v>
      </c>
      <c r="C1666" s="76">
        <v>121.64031677246091</v>
      </c>
      <c r="D1666" s="131"/>
      <c r="E1666" s="92"/>
      <c r="F1666" s="76">
        <v>2354.953367670958</v>
      </c>
      <c r="G1666" s="76">
        <v>88.186744790486443</v>
      </c>
      <c r="H1666" s="77">
        <v>92.119814171846954</v>
      </c>
      <c r="I1666" s="76">
        <v>-6.560035107378134</v>
      </c>
      <c r="J1666" s="77">
        <v>-0.15989641256320561</v>
      </c>
      <c r="K1666" s="135">
        <v>6</v>
      </c>
      <c r="L1666" s="135">
        <v>2.8674541708585011</v>
      </c>
      <c r="M1666" s="135">
        <v>9.0410830007168546</v>
      </c>
      <c r="N1666" s="135">
        <v>47.733782257887427</v>
      </c>
    </row>
    <row r="1667" spans="1:14" s="78" customFormat="1" x14ac:dyDescent="0.25">
      <c r="A1667" s="76">
        <v>1664</v>
      </c>
      <c r="B1667" s="76">
        <v>122.4135223388672</v>
      </c>
      <c r="C1667" s="76">
        <v>122.4135223388672</v>
      </c>
      <c r="D1667" s="131"/>
      <c r="E1667" s="92"/>
      <c r="F1667" s="76">
        <v>2369.9226073180098</v>
      </c>
      <c r="G1667" s="76">
        <v>88.189547308360957</v>
      </c>
      <c r="H1667" s="77">
        <v>87.562344342199623</v>
      </c>
      <c r="I1667" s="76">
        <v>-6.560035107378134</v>
      </c>
      <c r="J1667" s="77">
        <v>-0.15989641256320561</v>
      </c>
      <c r="K1667" s="135">
        <v>6</v>
      </c>
      <c r="L1667" s="135">
        <v>2.7255917931597642</v>
      </c>
      <c r="M1667" s="135">
        <v>8.5937909238327368</v>
      </c>
      <c r="N1667" s="135">
        <v>44.95766475473215</v>
      </c>
    </row>
    <row r="1668" spans="1:14" s="78" customFormat="1" x14ac:dyDescent="0.25">
      <c r="A1668" s="76">
        <v>1665</v>
      </c>
      <c r="B1668" s="76">
        <v>123.0212562561035</v>
      </c>
      <c r="C1668" s="76">
        <v>123.0212562561035</v>
      </c>
      <c r="D1668" s="131"/>
      <c r="E1668" s="92"/>
      <c r="F1668" s="76">
        <v>2381.6883201426549</v>
      </c>
      <c r="G1668" s="76">
        <v>88.175496285608347</v>
      </c>
      <c r="H1668" s="77">
        <v>84.625534071977981</v>
      </c>
      <c r="I1668" s="76">
        <v>-7.2191767636205384</v>
      </c>
      <c r="J1668" s="77">
        <v>0.49924524367919881</v>
      </c>
      <c r="K1668" s="135">
        <v>6</v>
      </c>
      <c r="L1668" s="135">
        <v>2.6341764018666631</v>
      </c>
      <c r="M1668" s="135">
        <v>8.3055581950855881</v>
      </c>
      <c r="N1668" s="135">
        <v>43.143848302575179</v>
      </c>
    </row>
    <row r="1669" spans="1:14" s="78" customFormat="1" x14ac:dyDescent="0.25">
      <c r="A1669" s="76">
        <v>1666</v>
      </c>
      <c r="B1669" s="76">
        <v>123.56662902832031</v>
      </c>
      <c r="C1669" s="76">
        <v>123.56662902832031</v>
      </c>
      <c r="D1669" s="131"/>
      <c r="E1669" s="92"/>
      <c r="F1669" s="76">
        <v>2392.2467228223391</v>
      </c>
      <c r="G1669" s="76">
        <v>88.164492010101029</v>
      </c>
      <c r="H1669" s="77">
        <v>84.709616287235789</v>
      </c>
      <c r="I1669" s="76">
        <v>-7.2191767636205384</v>
      </c>
      <c r="J1669" s="77">
        <v>0.49924524367919881</v>
      </c>
      <c r="K1669" s="135">
        <v>6</v>
      </c>
      <c r="L1669" s="135">
        <v>2.6367936661436651</v>
      </c>
      <c r="M1669" s="135">
        <v>8.3138104293509762</v>
      </c>
      <c r="N1669" s="135">
        <v>43.136858912430952</v>
      </c>
    </row>
    <row r="1670" spans="1:14" s="78" customFormat="1" x14ac:dyDescent="0.25">
      <c r="A1670" s="76">
        <v>1667</v>
      </c>
      <c r="B1670" s="76">
        <v>124.10928878784181</v>
      </c>
      <c r="C1670" s="76">
        <v>124.10928878784181</v>
      </c>
      <c r="D1670" s="131"/>
      <c r="E1670" s="92"/>
      <c r="F1670" s="76">
        <v>2402.7526016468341</v>
      </c>
      <c r="G1670" s="76">
        <v>88.15348773459371</v>
      </c>
      <c r="H1670" s="77">
        <v>85.874411988340498</v>
      </c>
      <c r="I1670" s="76">
        <v>-6.560035107378134</v>
      </c>
      <c r="J1670" s="77">
        <v>-0.15989641256320561</v>
      </c>
      <c r="K1670" s="135">
        <v>6</v>
      </c>
      <c r="L1670" s="135">
        <v>2.673050776748557</v>
      </c>
      <c r="M1670" s="135">
        <v>8.428129099088201</v>
      </c>
      <c r="N1670" s="135">
        <v>43.775496879203168</v>
      </c>
    </row>
    <row r="1671" spans="1:14" s="78" customFormat="1" x14ac:dyDescent="0.25">
      <c r="A1671" s="76">
        <v>1668</v>
      </c>
      <c r="B1671" s="76">
        <v>124.6587799072266</v>
      </c>
      <c r="C1671" s="76">
        <v>124.6587799072266</v>
      </c>
      <c r="D1671" s="131"/>
      <c r="E1671" s="92"/>
      <c r="F1671" s="76">
        <v>2413.3907354205321</v>
      </c>
      <c r="G1671" s="76">
        <v>88.19578941436761</v>
      </c>
      <c r="H1671" s="77">
        <v>86.131165789696084</v>
      </c>
      <c r="I1671" s="76">
        <v>-6.560035107378134</v>
      </c>
      <c r="J1671" s="77">
        <v>-0.15989641256320561</v>
      </c>
      <c r="K1671" s="135">
        <v>6</v>
      </c>
      <c r="L1671" s="135">
        <v>2.681042865803442</v>
      </c>
      <c r="M1671" s="135">
        <v>8.4533281558782534</v>
      </c>
      <c r="N1671" s="135">
        <v>43.86977710472113</v>
      </c>
    </row>
    <row r="1672" spans="1:14" s="78" customFormat="1" x14ac:dyDescent="0.25">
      <c r="A1672" s="76">
        <v>1669</v>
      </c>
      <c r="B1672" s="76">
        <v>125.1615020751953</v>
      </c>
      <c r="C1672" s="76">
        <v>125.1615020751953</v>
      </c>
      <c r="D1672" s="131"/>
      <c r="E1672" s="92"/>
      <c r="F1672" s="76">
        <v>2423.123423511729</v>
      </c>
      <c r="G1672" s="76">
        <v>88.181738391614999</v>
      </c>
      <c r="H1672" s="77">
        <v>84.832728018672668</v>
      </c>
      <c r="I1672" s="76">
        <v>-8.9047280553438295</v>
      </c>
      <c r="J1672" s="77">
        <v>2.1847965354024899</v>
      </c>
      <c r="K1672" s="135">
        <v>6</v>
      </c>
      <c r="L1672" s="135">
        <v>2.6406258194210448</v>
      </c>
      <c r="M1672" s="135">
        <v>8.3258932086345556</v>
      </c>
      <c r="N1672" s="135">
        <v>43.037951895339333</v>
      </c>
    </row>
    <row r="1673" spans="1:14" s="78" customFormat="1" x14ac:dyDescent="0.25">
      <c r="A1673" s="76">
        <v>1670</v>
      </c>
      <c r="B1673" s="76">
        <v>125.6009056091309</v>
      </c>
      <c r="C1673" s="76">
        <v>125.6009056091309</v>
      </c>
      <c r="D1673" s="131"/>
      <c r="E1673" s="92"/>
      <c r="F1673" s="76">
        <v>2431.6302644955758</v>
      </c>
      <c r="G1673" s="76">
        <v>88.150664008151679</v>
      </c>
      <c r="H1673" s="77">
        <v>83.79356332346066</v>
      </c>
      <c r="I1673" s="76">
        <v>-8.9509061841314352</v>
      </c>
      <c r="J1673" s="77">
        <v>2.230974664190096</v>
      </c>
      <c r="K1673" s="135">
        <v>6</v>
      </c>
      <c r="L1673" s="135">
        <v>2.6082792806629889</v>
      </c>
      <c r="M1673" s="135">
        <v>8.2239045719304045</v>
      </c>
      <c r="N1673" s="135">
        <v>42.365913037200748</v>
      </c>
    </row>
    <row r="1674" spans="1:14" s="78" customFormat="1" x14ac:dyDescent="0.25">
      <c r="A1674" s="76">
        <v>1671</v>
      </c>
      <c r="B1674" s="76">
        <v>125.9728973388672</v>
      </c>
      <c r="C1674" s="76">
        <v>125.9728973388672</v>
      </c>
      <c r="D1674" s="131"/>
      <c r="E1674" s="92"/>
      <c r="F1674" s="76">
        <v>2438.83201470416</v>
      </c>
      <c r="G1674" s="76">
        <v>88.152366624202998</v>
      </c>
      <c r="H1674" s="77">
        <v>80.523676340740991</v>
      </c>
      <c r="I1674" s="76">
        <v>-10.50470545186303</v>
      </c>
      <c r="J1674" s="77">
        <v>3.784773931921694</v>
      </c>
      <c r="K1674" s="135">
        <v>6</v>
      </c>
      <c r="L1674" s="135">
        <v>2.5064960633266589</v>
      </c>
      <c r="M1674" s="135">
        <v>7.9029820876689554</v>
      </c>
      <c r="N1674" s="135">
        <v>40.356140270221253</v>
      </c>
    </row>
    <row r="1675" spans="1:14" s="78" customFormat="1" x14ac:dyDescent="0.25">
      <c r="A1675" s="76">
        <v>1672</v>
      </c>
      <c r="B1675" s="76">
        <v>126.2022621154785</v>
      </c>
      <c r="C1675" s="76">
        <v>126.2022621154785</v>
      </c>
      <c r="D1675" s="131"/>
      <c r="E1675" s="92"/>
      <c r="F1675" s="76">
        <v>2443.2725108113541</v>
      </c>
      <c r="G1675" s="76">
        <v>88.079852772944747</v>
      </c>
      <c r="H1675" s="77">
        <v>77.602926922719945</v>
      </c>
      <c r="I1675" s="76">
        <v>-10.50470545186303</v>
      </c>
      <c r="J1675" s="77">
        <v>3.784773931921694</v>
      </c>
      <c r="K1675" s="135">
        <v>6</v>
      </c>
      <c r="L1675" s="135">
        <v>2.415580605278584</v>
      </c>
      <c r="M1675" s="135">
        <v>7.6163256484433752</v>
      </c>
      <c r="N1675" s="135">
        <v>38.563626860628808</v>
      </c>
    </row>
    <row r="1676" spans="1:14" s="78" customFormat="1" x14ac:dyDescent="0.25">
      <c r="A1676" s="76">
        <v>1673</v>
      </c>
      <c r="B1676" s="76">
        <v>126.3949562072754</v>
      </c>
      <c r="C1676" s="76">
        <v>126.3949562072754</v>
      </c>
      <c r="D1676" s="131"/>
      <c r="E1676" s="92"/>
      <c r="F1676" s="76">
        <v>2447.0030634147001</v>
      </c>
      <c r="G1676" s="76">
        <v>88.106449203525401</v>
      </c>
      <c r="H1676" s="77">
        <v>77.36175670856224</v>
      </c>
      <c r="I1676" s="76">
        <v>-10.50470545186303</v>
      </c>
      <c r="J1676" s="77">
        <v>3.784773931921694</v>
      </c>
      <c r="K1676" s="135">
        <v>6</v>
      </c>
      <c r="L1676" s="135">
        <v>2.4080735934300441</v>
      </c>
      <c r="M1676" s="135">
        <v>7.592656040084929</v>
      </c>
      <c r="N1676" s="135">
        <v>38.39480859752603</v>
      </c>
    </row>
    <row r="1677" spans="1:14" s="78" customFormat="1" x14ac:dyDescent="0.25">
      <c r="A1677" s="76">
        <v>1674</v>
      </c>
      <c r="B1677" s="76">
        <v>126.5646781921387</v>
      </c>
      <c r="C1677" s="76">
        <v>126.5646781921387</v>
      </c>
      <c r="D1677" s="131"/>
      <c r="E1677" s="92"/>
      <c r="F1677" s="76">
        <v>2450.2888766255392</v>
      </c>
      <c r="G1677" s="76">
        <v>88.133045634106054</v>
      </c>
      <c r="H1677" s="77">
        <v>77.024133067656621</v>
      </c>
      <c r="I1677" s="76">
        <v>-7.9800467833802617</v>
      </c>
      <c r="J1677" s="77">
        <v>1.2601152634389221</v>
      </c>
      <c r="K1677" s="135">
        <v>6</v>
      </c>
      <c r="L1677" s="135">
        <v>2.3975642331366198</v>
      </c>
      <c r="M1677" s="135">
        <v>7.5595200270797616</v>
      </c>
      <c r="N1677" s="135">
        <v>38.170007089391277</v>
      </c>
    </row>
    <row r="1678" spans="1:14" s="78" customFormat="1" x14ac:dyDescent="0.25">
      <c r="A1678" s="76">
        <v>1675</v>
      </c>
      <c r="B1678" s="76">
        <v>126.7200057983398</v>
      </c>
      <c r="C1678" s="76">
        <v>126.7200057983398</v>
      </c>
      <c r="D1678" s="131"/>
      <c r="E1678" s="92"/>
      <c r="F1678" s="76">
        <v>2453.2960150400172</v>
      </c>
      <c r="G1678" s="76">
        <v>88.172969631904536</v>
      </c>
      <c r="H1678" s="77">
        <v>76.079709927599097</v>
      </c>
      <c r="I1678" s="76">
        <v>-7.9800467833802617</v>
      </c>
      <c r="J1678" s="77">
        <v>1.2601152634389221</v>
      </c>
      <c r="K1678" s="135">
        <v>6</v>
      </c>
      <c r="L1678" s="135">
        <v>2.368166756639746</v>
      </c>
      <c r="M1678" s="135">
        <v>7.4668297836851174</v>
      </c>
      <c r="N1678" s="135">
        <v>37.578201705928507</v>
      </c>
    </row>
    <row r="1679" spans="1:14" s="78" customFormat="1" x14ac:dyDescent="0.25">
      <c r="A1679" s="76">
        <v>1676</v>
      </c>
      <c r="B1679" s="76">
        <v>126.8166061401367</v>
      </c>
      <c r="C1679" s="76">
        <v>126.8166061401367</v>
      </c>
      <c r="D1679" s="131"/>
      <c r="E1679" s="92"/>
      <c r="F1679" s="76">
        <v>2455.1661951436931</v>
      </c>
      <c r="G1679" s="76">
        <v>88.212893629703018</v>
      </c>
      <c r="H1679" s="77">
        <v>74.270245370788729</v>
      </c>
      <c r="I1679" s="76">
        <v>-7.9800467833802617</v>
      </c>
      <c r="J1679" s="77">
        <v>1.2601152634389221</v>
      </c>
      <c r="K1679" s="135">
        <v>6</v>
      </c>
      <c r="L1679" s="135">
        <v>2.311842753632452</v>
      </c>
      <c r="M1679" s="135">
        <v>7.2892402022031222</v>
      </c>
      <c r="N1679" s="135">
        <v>36.465829837814397</v>
      </c>
    </row>
    <row r="1680" spans="1:14" s="78" customFormat="1" x14ac:dyDescent="0.25">
      <c r="A1680" s="76">
        <v>1677</v>
      </c>
      <c r="B1680" s="76">
        <v>126.8765899658203</v>
      </c>
      <c r="C1680" s="76">
        <v>126.8765899658203</v>
      </c>
      <c r="D1680" s="131"/>
      <c r="E1680" s="92"/>
      <c r="F1680" s="76">
        <v>2456.3274804481671</v>
      </c>
      <c r="G1680" s="76">
        <v>88.264251585524178</v>
      </c>
      <c r="H1680" s="77">
        <v>74.074768388559903</v>
      </c>
      <c r="I1680" s="76">
        <v>-7.9800467833802617</v>
      </c>
      <c r="J1680" s="77">
        <v>1.2601152634389221</v>
      </c>
      <c r="K1680" s="135">
        <v>6</v>
      </c>
      <c r="L1680" s="135">
        <v>2.3057580552096648</v>
      </c>
      <c r="M1680" s="135">
        <v>7.2700551480760733</v>
      </c>
      <c r="N1680" s="135">
        <v>36.339505093746567</v>
      </c>
    </row>
    <row r="1681" spans="1:14" s="78" customFormat="1" x14ac:dyDescent="0.25">
      <c r="A1681" s="76">
        <v>1678</v>
      </c>
      <c r="B1681" s="76">
        <v>126.930396270752</v>
      </c>
      <c r="C1681" s="76">
        <v>126.930396270752</v>
      </c>
      <c r="D1681" s="131"/>
      <c r="E1681" s="92"/>
      <c r="F1681" s="76">
        <v>2457.3691691116201</v>
      </c>
      <c r="G1681" s="76">
        <v>88.315609541345339</v>
      </c>
      <c r="H1681" s="77">
        <v>73.283084758654581</v>
      </c>
      <c r="I1681" s="76">
        <v>-14.202060889447161</v>
      </c>
      <c r="J1681" s="77">
        <v>7.4821293695058193</v>
      </c>
      <c r="K1681" s="135">
        <v>6</v>
      </c>
      <c r="L1681" s="135">
        <v>2.2811149689531338</v>
      </c>
      <c r="M1681" s="135">
        <v>7.1923554971092312</v>
      </c>
      <c r="N1681" s="135">
        <v>35.850284540472067</v>
      </c>
    </row>
    <row r="1682" spans="1:14" s="78" customFormat="1" x14ac:dyDescent="0.25">
      <c r="A1682" s="76">
        <v>1679</v>
      </c>
      <c r="B1682" s="76">
        <v>126.87996749877929</v>
      </c>
      <c r="C1682" s="76">
        <v>126.87996749877929</v>
      </c>
      <c r="D1682" s="131"/>
      <c r="E1682" s="92"/>
      <c r="F1682" s="76">
        <v>2456.3928693983698</v>
      </c>
      <c r="G1682" s="76">
        <v>88.310489076141153</v>
      </c>
      <c r="H1682" s="77">
        <v>67.023825844847977</v>
      </c>
      <c r="I1682" s="76">
        <v>-9.2511726417543887</v>
      </c>
      <c r="J1682" s="77">
        <v>2.5312411218130491</v>
      </c>
      <c r="K1682" s="135">
        <v>6</v>
      </c>
      <c r="L1682" s="135">
        <v>2.0862802502747368</v>
      </c>
      <c r="M1682" s="135">
        <v>6.5780416291162451</v>
      </c>
      <c r="N1682" s="135">
        <v>32.020327166866998</v>
      </c>
    </row>
    <row r="1683" spans="1:14" s="78" customFormat="1" x14ac:dyDescent="0.25">
      <c r="A1683" s="76">
        <v>1680</v>
      </c>
      <c r="B1683" s="76">
        <v>126.63671340942381</v>
      </c>
      <c r="C1683" s="76">
        <v>126.63671340942381</v>
      </c>
      <c r="D1683" s="131"/>
      <c r="E1683" s="92"/>
      <c r="F1683" s="76">
        <v>2451.683476557846</v>
      </c>
      <c r="G1683" s="76">
        <v>88.346497990249077</v>
      </c>
      <c r="H1683" s="77">
        <v>63.419818456521085</v>
      </c>
      <c r="I1683" s="76">
        <v>-9.2511726417543887</v>
      </c>
      <c r="J1683" s="77">
        <v>2.5312411218130491</v>
      </c>
      <c r="K1683" s="135">
        <v>6</v>
      </c>
      <c r="L1683" s="135">
        <v>1.974096719398476</v>
      </c>
      <c r="M1683" s="135">
        <v>6.2243269562633952</v>
      </c>
      <c r="N1683" s="135">
        <v>29.82598964159185</v>
      </c>
    </row>
    <row r="1684" spans="1:14" s="78" customFormat="1" x14ac:dyDescent="0.25">
      <c r="A1684" s="76">
        <v>1681</v>
      </c>
      <c r="B1684" s="76">
        <v>126.3935119628906</v>
      </c>
      <c r="C1684" s="76">
        <v>126.3935119628906</v>
      </c>
      <c r="D1684" s="131"/>
      <c r="E1684" s="92"/>
      <c r="F1684" s="76">
        <v>2446.9751028809901</v>
      </c>
      <c r="G1684" s="76">
        <v>88.342940610030439</v>
      </c>
      <c r="H1684" s="77">
        <v>63.922697452718602</v>
      </c>
      <c r="I1684" s="76">
        <v>-9.2511726417543887</v>
      </c>
      <c r="J1684" s="77">
        <v>2.5312411218130491</v>
      </c>
      <c r="K1684" s="135">
        <v>6</v>
      </c>
      <c r="L1684" s="135">
        <v>1.989750056175662</v>
      </c>
      <c r="M1684" s="135">
        <v>6.2736819271218636</v>
      </c>
      <c r="N1684" s="135">
        <v>30.16705127167095</v>
      </c>
    </row>
    <row r="1685" spans="1:14" s="78" customFormat="1" x14ac:dyDescent="0.25">
      <c r="A1685" s="76">
        <v>1682</v>
      </c>
      <c r="B1685" s="76">
        <v>126.151847076416</v>
      </c>
      <c r="C1685" s="76">
        <v>126.151847076416</v>
      </c>
      <c r="D1685" s="131"/>
      <c r="E1685" s="92"/>
      <c r="F1685" s="76">
        <v>2442.2964769668879</v>
      </c>
      <c r="G1685" s="76">
        <v>88.334906348000743</v>
      </c>
      <c r="H1685" s="77">
        <v>63.811281025040564</v>
      </c>
      <c r="I1685" s="76">
        <v>-9.2511726417543887</v>
      </c>
      <c r="J1685" s="77">
        <v>2.5312411218130491</v>
      </c>
      <c r="K1685" s="135">
        <v>6</v>
      </c>
      <c r="L1685" s="135">
        <v>1.986281947787476</v>
      </c>
      <c r="M1685" s="135">
        <v>6.2627469813739127</v>
      </c>
      <c r="N1685" s="135">
        <v>30.127852037756291</v>
      </c>
    </row>
    <row r="1686" spans="1:14" s="78" customFormat="1" x14ac:dyDescent="0.25">
      <c r="A1686" s="76">
        <v>1683</v>
      </c>
      <c r="B1686" s="76">
        <v>125.9382621765137</v>
      </c>
      <c r="C1686" s="76">
        <v>125.9382621765137</v>
      </c>
      <c r="D1686" s="131"/>
      <c r="E1686" s="92"/>
      <c r="F1686" s="76">
        <v>2438.1614788621928</v>
      </c>
      <c r="G1686" s="76">
        <v>88.326872085971047</v>
      </c>
      <c r="H1686" s="77">
        <v>64.761610933124089</v>
      </c>
      <c r="I1686" s="76">
        <v>-9.2511726417543887</v>
      </c>
      <c r="J1686" s="77">
        <v>2.5312411218130491</v>
      </c>
      <c r="K1686" s="135">
        <v>6</v>
      </c>
      <c r="L1686" s="135">
        <v>2.015863286863369</v>
      </c>
      <c r="M1686" s="135">
        <v>6.3560169434802027</v>
      </c>
      <c r="N1686" s="135">
        <v>30.74103274497843</v>
      </c>
    </row>
    <row r="1687" spans="1:14" s="78" customFormat="1" x14ac:dyDescent="0.25">
      <c r="A1687" s="76">
        <v>1684</v>
      </c>
      <c r="B1687" s="76">
        <v>125.76279296875001</v>
      </c>
      <c r="C1687" s="76">
        <v>125.76279296875001</v>
      </c>
      <c r="D1687" s="131"/>
      <c r="E1687" s="92"/>
      <c r="F1687" s="76">
        <v>2434.764399565543</v>
      </c>
      <c r="G1687" s="76">
        <v>88.256788069488877</v>
      </c>
      <c r="H1687" s="77">
        <v>65.74488861009786</v>
      </c>
      <c r="I1687" s="76">
        <v>-9.9339181503073295</v>
      </c>
      <c r="J1687" s="77">
        <v>3.2139866303659899</v>
      </c>
      <c r="K1687" s="135">
        <v>6</v>
      </c>
      <c r="L1687" s="135">
        <v>2.0464702057037698</v>
      </c>
      <c r="M1687" s="135">
        <v>6.4525205585839878</v>
      </c>
      <c r="N1687" s="135">
        <v>31.368847445717229</v>
      </c>
    </row>
    <row r="1688" spans="1:14" s="78" customFormat="1" x14ac:dyDescent="0.25">
      <c r="A1688" s="76">
        <v>1685</v>
      </c>
      <c r="B1688" s="76">
        <v>125.64711914062499</v>
      </c>
      <c r="C1688" s="76">
        <v>125.64711914062499</v>
      </c>
      <c r="D1688" s="131"/>
      <c r="E1688" s="92"/>
      <c r="F1688" s="76">
        <v>2432.5249572628409</v>
      </c>
      <c r="G1688" s="76">
        <v>88.276399916458701</v>
      </c>
      <c r="H1688" s="77">
        <v>68.863381688459626</v>
      </c>
      <c r="I1688" s="76">
        <v>-8.7679763098364578</v>
      </c>
      <c r="J1688" s="77">
        <v>2.0480447898951182</v>
      </c>
      <c r="K1688" s="135">
        <v>6</v>
      </c>
      <c r="L1688" s="135">
        <v>2.143540918066047</v>
      </c>
      <c r="M1688" s="135">
        <v>6.7585845146622443</v>
      </c>
      <c r="N1688" s="135">
        <v>33.300480254649877</v>
      </c>
    </row>
    <row r="1689" spans="1:14" s="78" customFormat="1" x14ac:dyDescent="0.25">
      <c r="A1689" s="76">
        <v>1686</v>
      </c>
      <c r="B1689" s="76">
        <v>125.65497131347659</v>
      </c>
      <c r="C1689" s="76">
        <v>125.65497131347659</v>
      </c>
      <c r="D1689" s="131"/>
      <c r="E1689" s="92"/>
      <c r="F1689" s="76">
        <v>2432.6769751249349</v>
      </c>
      <c r="G1689" s="76">
        <v>88.271049357094867</v>
      </c>
      <c r="H1689" s="77">
        <v>71.824915553938865</v>
      </c>
      <c r="I1689" s="76">
        <v>-8.6753564625704858</v>
      </c>
      <c r="J1689" s="77">
        <v>1.9554249426291459</v>
      </c>
      <c r="K1689" s="135">
        <v>6</v>
      </c>
      <c r="L1689" s="135">
        <v>2.2357258916360698</v>
      </c>
      <c r="M1689" s="135">
        <v>7.0492437363285294</v>
      </c>
      <c r="N1689" s="135">
        <v>35.112624868121671</v>
      </c>
    </row>
    <row r="1690" spans="1:14" s="78" customFormat="1" x14ac:dyDescent="0.25">
      <c r="A1690" s="76">
        <v>1687</v>
      </c>
      <c r="B1690" s="76">
        <v>125.7401649475098</v>
      </c>
      <c r="C1690" s="76">
        <v>125.7401649475098</v>
      </c>
      <c r="D1690" s="131"/>
      <c r="E1690" s="92"/>
      <c r="F1690" s="76">
        <v>2434.3263216631058</v>
      </c>
      <c r="G1690" s="76">
        <v>88.286239468353486</v>
      </c>
      <c r="H1690" s="77">
        <v>75.916806128711215</v>
      </c>
      <c r="I1690" s="76">
        <v>-8.662792291933199</v>
      </c>
      <c r="J1690" s="77">
        <v>1.9428607719918589</v>
      </c>
      <c r="K1690" s="135">
        <v>6</v>
      </c>
      <c r="L1690" s="135">
        <v>2.3630959780915139</v>
      </c>
      <c r="M1690" s="135">
        <v>7.4508416189225448</v>
      </c>
      <c r="N1690" s="135">
        <v>37.594853740130283</v>
      </c>
    </row>
    <row r="1691" spans="1:14" s="78" customFormat="1" x14ac:dyDescent="0.25">
      <c r="A1691" s="76">
        <v>1688</v>
      </c>
      <c r="B1691" s="76">
        <v>126.0765014648437</v>
      </c>
      <c r="C1691" s="76">
        <v>126.0765014648437</v>
      </c>
      <c r="D1691" s="131"/>
      <c r="E1691" s="92"/>
      <c r="F1691" s="76">
        <v>2440.8377878873189</v>
      </c>
      <c r="G1691" s="76">
        <v>88.312835898934139</v>
      </c>
      <c r="H1691" s="77">
        <v>89.043810921132419</v>
      </c>
      <c r="I1691" s="76">
        <v>-7.2427806159310748</v>
      </c>
      <c r="J1691" s="77">
        <v>0.52284909598973517</v>
      </c>
      <c r="K1691" s="135">
        <v>6</v>
      </c>
      <c r="L1691" s="135">
        <v>2.77170605814106</v>
      </c>
      <c r="M1691" s="135">
        <v>8.7391892013187622</v>
      </c>
      <c r="N1691" s="135">
        <v>45.451790830234643</v>
      </c>
    </row>
    <row r="1692" spans="1:14" s="78" customFormat="1" x14ac:dyDescent="0.25">
      <c r="A1692" s="76">
        <v>1689</v>
      </c>
      <c r="B1692" s="76">
        <v>126.7473258972168</v>
      </c>
      <c r="C1692" s="76">
        <v>126.7473258972168</v>
      </c>
      <c r="D1692" s="131"/>
      <c r="E1692" s="92"/>
      <c r="F1692" s="76">
        <v>2453.8249314434138</v>
      </c>
      <c r="G1692" s="76">
        <v>88.298784876181529</v>
      </c>
      <c r="H1692" s="77">
        <v>92.04729349187572</v>
      </c>
      <c r="I1692" s="76">
        <v>-7.2427806159310748</v>
      </c>
      <c r="J1692" s="77">
        <v>0.52284909598973517</v>
      </c>
      <c r="K1692" s="135">
        <v>6</v>
      </c>
      <c r="L1692" s="135">
        <v>2.8651967876003339</v>
      </c>
      <c r="M1692" s="135">
        <v>9.0339654713038531</v>
      </c>
      <c r="N1692" s="135">
        <v>47.162577873758792</v>
      </c>
    </row>
    <row r="1693" spans="1:14" s="78" customFormat="1" x14ac:dyDescent="0.25">
      <c r="A1693" s="76">
        <v>1690</v>
      </c>
      <c r="B1693" s="76">
        <v>127.21272659301761</v>
      </c>
      <c r="C1693" s="76">
        <v>127.21272659301761</v>
      </c>
      <c r="D1693" s="131"/>
      <c r="E1693" s="92"/>
      <c r="F1693" s="76">
        <v>2462.8350768045329</v>
      </c>
      <c r="G1693" s="76">
        <v>88.319121194269528</v>
      </c>
      <c r="H1693" s="77">
        <v>84.665819916445813</v>
      </c>
      <c r="I1693" s="76">
        <v>-9.633651692684376</v>
      </c>
      <c r="J1693" s="77">
        <v>2.913720172743036</v>
      </c>
      <c r="K1693" s="135">
        <v>6</v>
      </c>
      <c r="L1693" s="135">
        <v>2.635430397152958</v>
      </c>
      <c r="M1693" s="135">
        <v>8.3095120422232771</v>
      </c>
      <c r="N1693" s="135">
        <v>42.704500771270403</v>
      </c>
    </row>
    <row r="1694" spans="1:14" s="78" customFormat="1" x14ac:dyDescent="0.25">
      <c r="A1694" s="76">
        <v>1691</v>
      </c>
      <c r="B1694" s="76">
        <v>127.5169250488281</v>
      </c>
      <c r="C1694" s="76">
        <v>127.5169250488281</v>
      </c>
      <c r="D1694" s="131"/>
      <c r="E1694" s="92"/>
      <c r="F1694" s="76">
        <v>2468.7243509938739</v>
      </c>
      <c r="G1694" s="76">
        <v>88.288907501461793</v>
      </c>
      <c r="H1694" s="77">
        <v>79.704642240757423</v>
      </c>
      <c r="I1694" s="76">
        <v>-11.187450960415971</v>
      </c>
      <c r="J1694" s="77">
        <v>4.4675194404746348</v>
      </c>
      <c r="K1694" s="135">
        <v>6</v>
      </c>
      <c r="L1694" s="135">
        <v>2.4810016268996371</v>
      </c>
      <c r="M1694" s="135">
        <v>7.8225981296145557</v>
      </c>
      <c r="N1694" s="135">
        <v>39.679869746467723</v>
      </c>
    </row>
    <row r="1695" spans="1:14" s="78" customFormat="1" x14ac:dyDescent="0.25">
      <c r="A1695" s="76">
        <v>1692</v>
      </c>
      <c r="B1695" s="76">
        <v>127.67849121093749</v>
      </c>
      <c r="C1695" s="76">
        <v>127.67849121093749</v>
      </c>
      <c r="D1695" s="131"/>
      <c r="E1695" s="92"/>
      <c r="F1695" s="76">
        <v>2471.8522676884099</v>
      </c>
      <c r="G1695" s="76">
        <v>88.227746525010232</v>
      </c>
      <c r="H1695" s="77">
        <v>80.098021961394906</v>
      </c>
      <c r="I1695" s="76">
        <v>-11.187450960415971</v>
      </c>
      <c r="J1695" s="77">
        <v>4.4675194404746348</v>
      </c>
      <c r="K1695" s="135">
        <v>6</v>
      </c>
      <c r="L1695" s="135">
        <v>2.493246531329957</v>
      </c>
      <c r="M1695" s="135">
        <v>7.8612063132833558</v>
      </c>
      <c r="N1695" s="135">
        <v>39.898253824317777</v>
      </c>
    </row>
    <row r="1696" spans="1:14" s="78" customFormat="1" x14ac:dyDescent="0.25">
      <c r="A1696" s="76">
        <v>1693</v>
      </c>
      <c r="B1696" s="76">
        <v>127.9262809753418</v>
      </c>
      <c r="C1696" s="76">
        <v>127.9262809753418</v>
      </c>
      <c r="D1696" s="131"/>
      <c r="E1696" s="92"/>
      <c r="F1696" s="76">
        <v>2476.6494710798629</v>
      </c>
      <c r="G1696" s="76">
        <v>88.166585548558672</v>
      </c>
      <c r="H1696" s="77">
        <v>79.72080313426487</v>
      </c>
      <c r="I1696" s="76">
        <v>-11.187450960415971</v>
      </c>
      <c r="J1696" s="77">
        <v>4.4675194404746348</v>
      </c>
      <c r="K1696" s="135">
        <v>6</v>
      </c>
      <c r="L1696" s="135">
        <v>2.481504674174638</v>
      </c>
      <c r="M1696" s="135">
        <v>7.8241842376726343</v>
      </c>
      <c r="N1696" s="135">
        <v>39.640260335567788</v>
      </c>
    </row>
    <row r="1697" spans="1:14" s="78" customFormat="1" x14ac:dyDescent="0.25">
      <c r="A1697" s="76">
        <v>1694</v>
      </c>
      <c r="B1697" s="76">
        <v>127.996208190918</v>
      </c>
      <c r="C1697" s="76">
        <v>127.996208190918</v>
      </c>
      <c r="D1697" s="131"/>
      <c r="E1697" s="92"/>
      <c r="F1697" s="76">
        <v>2478.0032601539328</v>
      </c>
      <c r="G1697" s="76">
        <v>88.204470834068701</v>
      </c>
      <c r="H1697" s="77">
        <v>73.534483091647985</v>
      </c>
      <c r="I1697" s="76">
        <v>-8.662792291933199</v>
      </c>
      <c r="J1697" s="77">
        <v>1.9428607719918589</v>
      </c>
      <c r="K1697" s="135">
        <v>6</v>
      </c>
      <c r="L1697" s="135">
        <v>2.2889403559772981</v>
      </c>
      <c r="M1697" s="135">
        <v>7.2170289423964196</v>
      </c>
      <c r="N1697" s="135">
        <v>35.87319684408935</v>
      </c>
    </row>
    <row r="1698" spans="1:14" s="78" customFormat="1" x14ac:dyDescent="0.25">
      <c r="A1698" s="76">
        <v>1695</v>
      </c>
      <c r="B1698" s="76">
        <v>127.9834716796875</v>
      </c>
      <c r="C1698" s="76">
        <v>127.9834716796875</v>
      </c>
      <c r="D1698" s="131"/>
      <c r="E1698" s="92"/>
      <c r="F1698" s="76">
        <v>2477.7566816279109</v>
      </c>
      <c r="G1698" s="76">
        <v>88.314893747189274</v>
      </c>
      <c r="H1698" s="77">
        <v>73.617270136680858</v>
      </c>
      <c r="I1698" s="76">
        <v>-8.662792291933199</v>
      </c>
      <c r="J1698" s="77">
        <v>1.9428607719918589</v>
      </c>
      <c r="K1698" s="135">
        <v>6</v>
      </c>
      <c r="L1698" s="135">
        <v>2.2915173049182691</v>
      </c>
      <c r="M1698" s="135">
        <v>7.2251540624073023</v>
      </c>
      <c r="N1698" s="135">
        <v>35.925294260683053</v>
      </c>
    </row>
    <row r="1699" spans="1:14" s="78" customFormat="1" x14ac:dyDescent="0.25">
      <c r="A1699" s="76">
        <v>1696</v>
      </c>
      <c r="B1699" s="76">
        <v>128.03544311523439</v>
      </c>
      <c r="C1699" s="76">
        <v>128.03544311523439</v>
      </c>
      <c r="D1699" s="131"/>
      <c r="E1699" s="92"/>
      <c r="F1699" s="76">
        <v>2478.762847267818</v>
      </c>
      <c r="G1699" s="76">
        <v>88.403027497938453</v>
      </c>
      <c r="H1699" s="77">
        <v>77.814919943832152</v>
      </c>
      <c r="I1699" s="76">
        <v>-11.187450960415971</v>
      </c>
      <c r="J1699" s="77">
        <v>4.4675194404746348</v>
      </c>
      <c r="K1699" s="135">
        <v>6</v>
      </c>
      <c r="L1699" s="135">
        <v>2.422179405743456</v>
      </c>
      <c r="M1699" s="135">
        <v>7.6371316663091164</v>
      </c>
      <c r="N1699" s="135">
        <v>38.472626893234931</v>
      </c>
    </row>
    <row r="1700" spans="1:14" s="78" customFormat="1" x14ac:dyDescent="0.25">
      <c r="A1700" s="76">
        <v>1697</v>
      </c>
      <c r="B1700" s="76">
        <v>128.2286361694336</v>
      </c>
      <c r="C1700" s="76">
        <v>128.2286361694336</v>
      </c>
      <c r="D1700" s="131"/>
      <c r="E1700" s="92"/>
      <c r="F1700" s="76">
        <v>2482.5030597702912</v>
      </c>
      <c r="G1700" s="76">
        <v>88.503701098705733</v>
      </c>
      <c r="H1700" s="77">
        <v>81.927626196615904</v>
      </c>
      <c r="I1700" s="76">
        <v>-11.187450960415971</v>
      </c>
      <c r="J1700" s="77">
        <v>4.4675194404746348</v>
      </c>
      <c r="K1700" s="135">
        <v>6</v>
      </c>
      <c r="L1700" s="135">
        <v>2.5501974310084781</v>
      </c>
      <c r="M1700" s="135">
        <v>8.0407724999697319</v>
      </c>
      <c r="N1700" s="135">
        <v>40.9363187595998</v>
      </c>
    </row>
    <row r="1701" spans="1:14" s="78" customFormat="1" x14ac:dyDescent="0.25">
      <c r="A1701" s="76">
        <v>1698</v>
      </c>
      <c r="B1701" s="76">
        <v>128.44294738769531</v>
      </c>
      <c r="C1701" s="76">
        <v>128.44294738769531</v>
      </c>
      <c r="D1701" s="131"/>
      <c r="E1701" s="92"/>
      <c r="F1701" s="76">
        <v>2486.6521193795252</v>
      </c>
      <c r="G1701" s="76">
        <v>88.499472371625885</v>
      </c>
      <c r="H1701" s="77">
        <v>78.737946411481687</v>
      </c>
      <c r="I1701" s="76">
        <v>-11.187450960415971</v>
      </c>
      <c r="J1701" s="77">
        <v>4.4675194404746348</v>
      </c>
      <c r="K1701" s="135">
        <v>6</v>
      </c>
      <c r="L1701" s="135">
        <v>2.450910858561381</v>
      </c>
      <c r="M1701" s="135">
        <v>7.7277219370440342</v>
      </c>
      <c r="N1701" s="135">
        <v>38.982169396865707</v>
      </c>
    </row>
    <row r="1702" spans="1:14" s="78" customFormat="1" x14ac:dyDescent="0.25">
      <c r="A1702" s="76">
        <v>1699</v>
      </c>
      <c r="B1702" s="76">
        <v>128.50313720703119</v>
      </c>
      <c r="C1702" s="76">
        <v>128.50313720703119</v>
      </c>
      <c r="D1702" s="131"/>
      <c r="E1702" s="92"/>
      <c r="F1702" s="76">
        <v>2487.8173927157482</v>
      </c>
      <c r="G1702" s="76">
        <v>88.511527874705379</v>
      </c>
      <c r="H1702" s="77">
        <v>75.80450853004244</v>
      </c>
      <c r="I1702" s="76">
        <v>-8.662792291933199</v>
      </c>
      <c r="J1702" s="77">
        <v>1.9428607719918589</v>
      </c>
      <c r="K1702" s="135">
        <v>6</v>
      </c>
      <c r="L1702" s="135">
        <v>2.3596004411044391</v>
      </c>
      <c r="M1702" s="135">
        <v>7.439820190802295</v>
      </c>
      <c r="N1702" s="135">
        <v>37.193592567623568</v>
      </c>
    </row>
    <row r="1703" spans="1:14" s="78" customFormat="1" x14ac:dyDescent="0.25">
      <c r="A1703" s="76">
        <v>1700</v>
      </c>
      <c r="B1703" s="76">
        <v>128.57051544189451</v>
      </c>
      <c r="C1703" s="76">
        <v>128.57051544189451</v>
      </c>
      <c r="D1703" s="131"/>
      <c r="E1703" s="92"/>
      <c r="F1703" s="76">
        <v>2489.1218335895401</v>
      </c>
      <c r="G1703" s="76">
        <v>88.610420971750713</v>
      </c>
      <c r="H1703" s="77">
        <v>76.677647238017315</v>
      </c>
      <c r="I1703" s="76">
        <v>-7.8203561592735724</v>
      </c>
      <c r="J1703" s="77">
        <v>1.100424639332233</v>
      </c>
      <c r="K1703" s="135">
        <v>6</v>
      </c>
      <c r="L1703" s="135">
        <v>2.3867790155775701</v>
      </c>
      <c r="M1703" s="135">
        <v>7.5255142361160772</v>
      </c>
      <c r="N1703" s="135">
        <v>37.716178745176947</v>
      </c>
    </row>
    <row r="1704" spans="1:14" s="78" customFormat="1" x14ac:dyDescent="0.25">
      <c r="A1704" s="76">
        <v>1701</v>
      </c>
      <c r="B1704" s="76">
        <v>128.60732421874999</v>
      </c>
      <c r="C1704" s="76">
        <v>128.60732421874999</v>
      </c>
      <c r="D1704" s="131"/>
      <c r="E1704" s="92"/>
      <c r="F1704" s="76">
        <v>2489.8344505517089</v>
      </c>
      <c r="G1704" s="76">
        <v>88.711094572517993</v>
      </c>
      <c r="H1704" s="77">
        <v>74.137270947020696</v>
      </c>
      <c r="I1704" s="76">
        <v>-7.8203561592735724</v>
      </c>
      <c r="J1704" s="77">
        <v>1.100424639332233</v>
      </c>
      <c r="K1704" s="135">
        <v>6</v>
      </c>
      <c r="L1704" s="135">
        <v>2.3077035999717652</v>
      </c>
      <c r="M1704" s="135">
        <v>7.2761894507109748</v>
      </c>
      <c r="N1704" s="135">
        <v>36.164856389023257</v>
      </c>
    </row>
    <row r="1705" spans="1:14" s="78" customFormat="1" x14ac:dyDescent="0.25">
      <c r="A1705" s="76">
        <v>1702</v>
      </c>
      <c r="B1705" s="76">
        <v>128.55063934326171</v>
      </c>
      <c r="C1705" s="76">
        <v>128.55063934326171</v>
      </c>
      <c r="D1705" s="131"/>
      <c r="E1705" s="92"/>
      <c r="F1705" s="76">
        <v>2488.737032837179</v>
      </c>
      <c r="G1705" s="76">
        <v>88.836424445098288</v>
      </c>
      <c r="H1705" s="77">
        <v>71.449634091435925</v>
      </c>
      <c r="I1705" s="76">
        <v>-6.5496069366541008</v>
      </c>
      <c r="J1705" s="77">
        <v>-0.1703245832872389</v>
      </c>
      <c r="K1705" s="135">
        <v>6</v>
      </c>
      <c r="L1705" s="135">
        <v>2.2240443396857752</v>
      </c>
      <c r="M1705" s="135">
        <v>7.0124118030292486</v>
      </c>
      <c r="N1705" s="135">
        <v>34.529442352231733</v>
      </c>
    </row>
    <row r="1706" spans="1:14" s="78" customFormat="1" x14ac:dyDescent="0.25">
      <c r="A1706" s="76">
        <v>1703</v>
      </c>
      <c r="B1706" s="76">
        <v>128.44566650390621</v>
      </c>
      <c r="C1706" s="76">
        <v>128.44566650390621</v>
      </c>
      <c r="D1706" s="131"/>
      <c r="E1706" s="92"/>
      <c r="F1706" s="76">
        <v>2486.7047613986178</v>
      </c>
      <c r="G1706" s="76">
        <v>88.903031649224999</v>
      </c>
      <c r="H1706" s="77">
        <v>70.300081629374461</v>
      </c>
      <c r="I1706" s="76">
        <v>-5.2076815981094029</v>
      </c>
      <c r="J1706" s="77">
        <v>-1.512249921831937</v>
      </c>
      <c r="K1706" s="135">
        <v>6</v>
      </c>
      <c r="L1706" s="135">
        <v>2.1882617121197918</v>
      </c>
      <c r="M1706" s="135">
        <v>6.8995891783137049</v>
      </c>
      <c r="N1706" s="135">
        <v>33.83823572843643</v>
      </c>
    </row>
    <row r="1707" spans="1:14" s="78" customFormat="1" x14ac:dyDescent="0.25">
      <c r="A1707" s="76">
        <v>1704</v>
      </c>
      <c r="B1707" s="76">
        <v>128.28541717529299</v>
      </c>
      <c r="C1707" s="76">
        <v>128.28541717529299</v>
      </c>
      <c r="D1707" s="131"/>
      <c r="E1707" s="92"/>
      <c r="F1707" s="76">
        <v>2483.6023385663029</v>
      </c>
      <c r="G1707" s="76">
        <v>88.960713566918372</v>
      </c>
      <c r="H1707" s="77">
        <v>66.587689519215346</v>
      </c>
      <c r="I1707" s="76">
        <v>-9.0914820176476976</v>
      </c>
      <c r="J1707" s="77">
        <v>2.371550497706358</v>
      </c>
      <c r="K1707" s="135">
        <v>6</v>
      </c>
      <c r="L1707" s="135">
        <v>2.0727044421031611</v>
      </c>
      <c r="M1707" s="135">
        <v>6.5352371059512659</v>
      </c>
      <c r="N1707" s="135">
        <v>31.5758070397167</v>
      </c>
    </row>
    <row r="1708" spans="1:14" s="78" customFormat="1" x14ac:dyDescent="0.25">
      <c r="A1708" s="76">
        <v>1705</v>
      </c>
      <c r="B1708" s="76">
        <v>128.0312438964844</v>
      </c>
      <c r="C1708" s="76">
        <v>128.0312438964844</v>
      </c>
      <c r="D1708" s="131"/>
      <c r="E1708" s="92"/>
      <c r="F1708" s="76">
        <v>2478.68155050208</v>
      </c>
      <c r="G1708" s="76">
        <v>89.013577509326822</v>
      </c>
      <c r="H1708" s="77">
        <v>67.315599817961285</v>
      </c>
      <c r="I1708" s="76">
        <v>-9.0914820176476976</v>
      </c>
      <c r="J1708" s="77">
        <v>2.371550497706358</v>
      </c>
      <c r="K1708" s="135">
        <v>6</v>
      </c>
      <c r="L1708" s="135">
        <v>2.095362427694146</v>
      </c>
      <c r="M1708" s="135">
        <v>6.6066777345196428</v>
      </c>
      <c r="N1708" s="135">
        <v>32.056456226560933</v>
      </c>
    </row>
    <row r="1709" spans="1:14" s="78" customFormat="1" x14ac:dyDescent="0.25">
      <c r="A1709" s="76">
        <v>1706</v>
      </c>
      <c r="B1709" s="76">
        <v>127.88476028442381</v>
      </c>
      <c r="C1709" s="76">
        <v>127.88476028442381</v>
      </c>
      <c r="D1709" s="131"/>
      <c r="E1709" s="92"/>
      <c r="F1709" s="76">
        <v>2475.8456315840472</v>
      </c>
      <c r="G1709" s="76">
        <v>89.039714574355088</v>
      </c>
      <c r="H1709" s="77">
        <v>67.812618213380489</v>
      </c>
      <c r="I1709" s="76">
        <v>-8.5678495279136815</v>
      </c>
      <c r="J1709" s="77">
        <v>1.8479180079723421</v>
      </c>
      <c r="K1709" s="135">
        <v>6</v>
      </c>
      <c r="L1709" s="135">
        <v>2.110833338960636</v>
      </c>
      <c r="M1709" s="135">
        <v>6.6554575177428852</v>
      </c>
      <c r="N1709" s="135">
        <v>32.380815749968257</v>
      </c>
    </row>
    <row r="1710" spans="1:14" s="78" customFormat="1" x14ac:dyDescent="0.25">
      <c r="A1710" s="76">
        <v>1707</v>
      </c>
      <c r="B1710" s="76">
        <v>127.58691177368161</v>
      </c>
      <c r="C1710" s="76">
        <v>127.58691177368161</v>
      </c>
      <c r="D1710" s="131"/>
      <c r="E1710" s="92"/>
      <c r="F1710" s="76">
        <v>2470.079292166005</v>
      </c>
      <c r="G1710" s="76">
        <v>88.843409605574919</v>
      </c>
      <c r="H1710" s="77">
        <v>59.420311672395208</v>
      </c>
      <c r="I1710" s="76">
        <v>-9.0914820176476976</v>
      </c>
      <c r="J1710" s="77">
        <v>2.371550497706358</v>
      </c>
      <c r="K1710" s="135">
        <v>6</v>
      </c>
      <c r="L1710" s="135">
        <v>1.849602304026289</v>
      </c>
      <c r="M1710" s="135">
        <v>5.8317960645948901</v>
      </c>
      <c r="N1710" s="135">
        <v>27.22415089444657</v>
      </c>
    </row>
    <row r="1711" spans="1:14" s="78" customFormat="1" x14ac:dyDescent="0.25">
      <c r="A1711" s="76">
        <v>1708</v>
      </c>
      <c r="B1711" s="76">
        <v>127.109481048584</v>
      </c>
      <c r="C1711" s="76">
        <v>127.109481048584</v>
      </c>
      <c r="D1711" s="131"/>
      <c r="E1711" s="92"/>
      <c r="F1711" s="76">
        <v>2460.836245750716</v>
      </c>
      <c r="G1711" s="76">
        <v>88.760177324058219</v>
      </c>
      <c r="H1711" s="77">
        <v>58.623385093203716</v>
      </c>
      <c r="I1711" s="76">
        <v>-8.8980360859597258</v>
      </c>
      <c r="J1711" s="77">
        <v>2.1781045660183862</v>
      </c>
      <c r="K1711" s="135">
        <v>6</v>
      </c>
      <c r="L1711" s="135">
        <v>1.824796018170048</v>
      </c>
      <c r="M1711" s="135">
        <v>5.7535818452901601</v>
      </c>
      <c r="N1711" s="135">
        <v>26.78836269307109</v>
      </c>
    </row>
    <row r="1712" spans="1:14" s="78" customFormat="1" x14ac:dyDescent="0.25">
      <c r="A1712" s="76">
        <v>1709</v>
      </c>
      <c r="B1712" s="76">
        <v>126.84975128173831</v>
      </c>
      <c r="C1712" s="76">
        <v>126.84975128173831</v>
      </c>
      <c r="D1712" s="131"/>
      <c r="E1712" s="92"/>
      <c r="F1712" s="76">
        <v>2455.8078842226728</v>
      </c>
      <c r="G1712" s="76">
        <v>88.676945042541519</v>
      </c>
      <c r="H1712" s="77">
        <v>70.708185337117555</v>
      </c>
      <c r="I1712" s="76">
        <v>-7.7634293830756782</v>
      </c>
      <c r="J1712" s="77">
        <v>1.043497863134339</v>
      </c>
      <c r="K1712" s="135">
        <v>6</v>
      </c>
      <c r="L1712" s="135">
        <v>2.2009649366044588</v>
      </c>
      <c r="M1712" s="135">
        <v>6.9396424451138596</v>
      </c>
      <c r="N1712" s="135">
        <v>34.28622336259064</v>
      </c>
    </row>
    <row r="1713" spans="1:14" s="78" customFormat="1" x14ac:dyDescent="0.25">
      <c r="A1713" s="76">
        <v>1710</v>
      </c>
      <c r="B1713" s="76">
        <v>126.9277282714844</v>
      </c>
      <c r="C1713" s="76">
        <v>126.9277282714844</v>
      </c>
      <c r="D1713" s="131"/>
      <c r="E1713" s="92"/>
      <c r="F1713" s="76">
        <v>2457.3175167152199</v>
      </c>
      <c r="G1713" s="76">
        <v>88.717727066645622</v>
      </c>
      <c r="H1713" s="77">
        <v>74.112239475896516</v>
      </c>
      <c r="I1713" s="76">
        <v>-7.8203561592735724</v>
      </c>
      <c r="J1713" s="77">
        <v>1.100424639332233</v>
      </c>
      <c r="K1713" s="135">
        <v>6</v>
      </c>
      <c r="L1713" s="135">
        <v>2.3069244343066688</v>
      </c>
      <c r="M1713" s="135">
        <v>7.2737327413689279</v>
      </c>
      <c r="N1713" s="135">
        <v>36.356169994399423</v>
      </c>
    </row>
    <row r="1714" spans="1:14" s="78" customFormat="1" x14ac:dyDescent="0.25">
      <c r="A1714" s="76">
        <v>1711</v>
      </c>
      <c r="B1714" s="76">
        <v>126.8686820983887</v>
      </c>
      <c r="C1714" s="76">
        <v>126.8686820983887</v>
      </c>
      <c r="D1714" s="131"/>
      <c r="E1714" s="92"/>
      <c r="F1714" s="76">
        <v>2456.1743843404502</v>
      </c>
      <c r="G1714" s="76">
        <v>88.68503095318782</v>
      </c>
      <c r="H1714" s="77">
        <v>67.604718465310157</v>
      </c>
      <c r="I1714" s="76">
        <v>-8.5678495279136815</v>
      </c>
      <c r="J1714" s="77">
        <v>1.8479180079723421</v>
      </c>
      <c r="K1714" s="135">
        <v>6</v>
      </c>
      <c r="L1714" s="135">
        <v>2.1043619516148842</v>
      </c>
      <c r="M1714" s="135">
        <v>6.63505323344173</v>
      </c>
      <c r="N1714" s="135">
        <v>32.379186934280739</v>
      </c>
    </row>
    <row r="1715" spans="1:14" s="78" customFormat="1" x14ac:dyDescent="0.25">
      <c r="A1715" s="76">
        <v>1712</v>
      </c>
      <c r="B1715" s="76">
        <v>126.7057823181152</v>
      </c>
      <c r="C1715" s="76">
        <v>126.7057823181152</v>
      </c>
      <c r="D1715" s="131"/>
      <c r="E1715" s="92"/>
      <c r="F1715" s="76">
        <v>2453.02064883296</v>
      </c>
      <c r="G1715" s="76">
        <v>88.700166390621092</v>
      </c>
      <c r="H1715" s="77">
        <v>66.820501971085662</v>
      </c>
      <c r="I1715" s="76">
        <v>-9.0914820176476976</v>
      </c>
      <c r="J1715" s="77">
        <v>2.371550497706358</v>
      </c>
      <c r="K1715" s="135">
        <v>6</v>
      </c>
      <c r="L1715" s="135">
        <v>2.0799512981910162</v>
      </c>
      <c r="M1715" s="135">
        <v>6.5580864431962729</v>
      </c>
      <c r="N1715" s="135">
        <v>31.916575169887331</v>
      </c>
    </row>
    <row r="1716" spans="1:14" s="78" customFormat="1" x14ac:dyDescent="0.25">
      <c r="A1716" s="76">
        <v>1713</v>
      </c>
      <c r="B1716" s="76">
        <v>126.6325164794922</v>
      </c>
      <c r="C1716" s="76">
        <v>126.6325164794922</v>
      </c>
      <c r="D1716" s="131"/>
      <c r="E1716" s="92"/>
      <c r="F1716" s="76">
        <v>2451.6022241035721</v>
      </c>
      <c r="G1716" s="76">
        <v>88.695077794683911</v>
      </c>
      <c r="H1716" s="77">
        <v>74.131493273447404</v>
      </c>
      <c r="I1716" s="76">
        <v>-7.8203561592735724</v>
      </c>
      <c r="J1716" s="77">
        <v>1.100424639332233</v>
      </c>
      <c r="K1716" s="135">
        <v>6</v>
      </c>
      <c r="L1716" s="135">
        <v>2.3075237557728321</v>
      </c>
      <c r="M1716" s="135">
        <v>7.2756224019517397</v>
      </c>
      <c r="N1716" s="135">
        <v>36.403410970800373</v>
      </c>
    </row>
    <row r="1717" spans="1:14" s="78" customFormat="1" x14ac:dyDescent="0.25">
      <c r="A1717" s="76">
        <v>1714</v>
      </c>
      <c r="B1717" s="76">
        <v>126.8112297058105</v>
      </c>
      <c r="C1717" s="76">
        <v>126.8112297058105</v>
      </c>
      <c r="D1717" s="131"/>
      <c r="E1717" s="92"/>
      <c r="F1717" s="76">
        <v>2455.062107515032</v>
      </c>
      <c r="G1717" s="76">
        <v>88.70533824045998</v>
      </c>
      <c r="H1717" s="77">
        <v>78.001991793152044</v>
      </c>
      <c r="I1717" s="76">
        <v>-10.34501482775635</v>
      </c>
      <c r="J1717" s="77">
        <v>3.625083307815006</v>
      </c>
      <c r="K1717" s="135">
        <v>6</v>
      </c>
      <c r="L1717" s="135">
        <v>2.4280024738792849</v>
      </c>
      <c r="M1717" s="135">
        <v>7.6554918001413856</v>
      </c>
      <c r="N1717" s="135">
        <v>38.733583209052092</v>
      </c>
    </row>
    <row r="1718" spans="1:14" s="78" customFormat="1" x14ac:dyDescent="0.25">
      <c r="A1718" s="76">
        <v>1715</v>
      </c>
      <c r="B1718" s="76">
        <v>126.9517349243164</v>
      </c>
      <c r="C1718" s="76">
        <v>126.9517349243164</v>
      </c>
      <c r="D1718" s="131"/>
      <c r="E1718" s="92"/>
      <c r="F1718" s="76">
        <v>2457.782284889402</v>
      </c>
      <c r="G1718" s="76">
        <v>88.746284275458933</v>
      </c>
      <c r="H1718" s="77">
        <v>77.091484014173602</v>
      </c>
      <c r="I1718" s="76">
        <v>-7.8203561592735724</v>
      </c>
      <c r="J1718" s="77">
        <v>1.100424639332233</v>
      </c>
      <c r="K1718" s="135">
        <v>6</v>
      </c>
      <c r="L1718" s="135">
        <v>2.3996606958166371</v>
      </c>
      <c r="M1718" s="135">
        <v>7.5661301739098556</v>
      </c>
      <c r="N1718" s="135">
        <v>38.164806520096207</v>
      </c>
    </row>
    <row r="1719" spans="1:14" s="78" customFormat="1" x14ac:dyDescent="0.25">
      <c r="A1719" s="76">
        <v>1716</v>
      </c>
      <c r="B1719" s="76">
        <v>127.1788619995117</v>
      </c>
      <c r="C1719" s="76">
        <v>127.1788619995117</v>
      </c>
      <c r="D1719" s="131"/>
      <c r="E1719" s="92"/>
      <c r="F1719" s="76">
        <v>2462.1794591554071</v>
      </c>
      <c r="G1719" s="76">
        <v>88.723213977601233</v>
      </c>
      <c r="H1719" s="77">
        <v>82.714768042923282</v>
      </c>
      <c r="I1719" s="76">
        <v>-9.5047417144398505</v>
      </c>
      <c r="J1719" s="77">
        <v>2.7848101944985109</v>
      </c>
      <c r="K1719" s="135">
        <v>6</v>
      </c>
      <c r="L1719" s="135">
        <v>2.5746991431595769</v>
      </c>
      <c r="M1719" s="135">
        <v>8.1180263983821455</v>
      </c>
      <c r="N1719" s="135">
        <v>41.53592092220029</v>
      </c>
    </row>
    <row r="1720" spans="1:14" s="78" customFormat="1" x14ac:dyDescent="0.25">
      <c r="A1720" s="76">
        <v>1717</v>
      </c>
      <c r="B1720" s="76">
        <v>127.5711639404297</v>
      </c>
      <c r="C1720" s="76">
        <v>127.5711639404297</v>
      </c>
      <c r="D1720" s="131"/>
      <c r="E1720" s="92"/>
      <c r="F1720" s="76">
        <v>2469.7744145240008</v>
      </c>
      <c r="G1720" s="76">
        <v>88.595241351896405</v>
      </c>
      <c r="H1720" s="77">
        <v>87.846330743650071</v>
      </c>
      <c r="I1720" s="76">
        <v>-7.7608564817256962</v>
      </c>
      <c r="J1720" s="77">
        <v>1.040924961784357</v>
      </c>
      <c r="K1720" s="135">
        <v>6</v>
      </c>
      <c r="L1720" s="135">
        <v>2.7344315633940708</v>
      </c>
      <c r="M1720" s="135">
        <v>8.6216627193815061</v>
      </c>
      <c r="N1720" s="135">
        <v>44.567167627227057</v>
      </c>
    </row>
    <row r="1721" spans="1:14" s="78" customFormat="1" x14ac:dyDescent="0.25">
      <c r="A1721" s="76">
        <v>1718</v>
      </c>
      <c r="B1721" s="76">
        <v>128.05147171020511</v>
      </c>
      <c r="C1721" s="76">
        <v>128.05147171020511</v>
      </c>
      <c r="D1721" s="131"/>
      <c r="E1721" s="92"/>
      <c r="F1721" s="76">
        <v>2479.0731604493908</v>
      </c>
      <c r="G1721" s="76">
        <v>88.574720174935692</v>
      </c>
      <c r="H1721" s="77">
        <v>89.731781492371368</v>
      </c>
      <c r="I1721" s="76">
        <v>-8.0858957749947376</v>
      </c>
      <c r="J1721" s="77">
        <v>1.3659642550533979</v>
      </c>
      <c r="K1721" s="135">
        <v>6</v>
      </c>
      <c r="L1721" s="135">
        <v>2.793120822181367</v>
      </c>
      <c r="M1721" s="135">
        <v>8.8067099523378509</v>
      </c>
      <c r="N1721" s="135">
        <v>45.636227050291353</v>
      </c>
    </row>
    <row r="1722" spans="1:14" s="78" customFormat="1" x14ac:dyDescent="0.25">
      <c r="A1722" s="76">
        <v>1719</v>
      </c>
      <c r="B1722" s="76">
        <v>128.5340881347656</v>
      </c>
      <c r="C1722" s="76">
        <v>128.5340881347656</v>
      </c>
      <c r="D1722" s="131"/>
      <c r="E1722" s="92"/>
      <c r="F1722" s="76">
        <v>2488.4166018713522</v>
      </c>
      <c r="G1722" s="76">
        <v>88.64745321392833</v>
      </c>
      <c r="H1722" s="77">
        <v>90.158074897272073</v>
      </c>
      <c r="I1722" s="76">
        <v>-8.0858957749947376</v>
      </c>
      <c r="J1722" s="77">
        <v>1.3659642550533979</v>
      </c>
      <c r="K1722" s="135">
        <v>6</v>
      </c>
      <c r="L1722" s="135">
        <v>2.8063902454089442</v>
      </c>
      <c r="M1722" s="135">
        <v>8.8485484437743995</v>
      </c>
      <c r="N1722" s="135">
        <v>45.833431272783002</v>
      </c>
    </row>
    <row r="1723" spans="1:14" s="78" customFormat="1" x14ac:dyDescent="0.25">
      <c r="A1723" s="76">
        <v>1720</v>
      </c>
      <c r="B1723" s="76">
        <v>129.00895385742189</v>
      </c>
      <c r="C1723" s="76">
        <v>129.00895385742189</v>
      </c>
      <c r="D1723" s="131"/>
      <c r="E1723" s="92"/>
      <c r="F1723" s="76">
        <v>2497.609989906116</v>
      </c>
      <c r="G1723" s="76">
        <v>88.720186252920968</v>
      </c>
      <c r="H1723" s="77">
        <v>90.394060572257004</v>
      </c>
      <c r="I1723" s="76">
        <v>-7.7608564817256962</v>
      </c>
      <c r="J1723" s="77">
        <v>1.040924961784357</v>
      </c>
      <c r="K1723" s="135">
        <v>6</v>
      </c>
      <c r="L1723" s="135">
        <v>2.81373587581519</v>
      </c>
      <c r="M1723" s="135">
        <v>8.8717092164452946</v>
      </c>
      <c r="N1723" s="135">
        <v>45.917461735770708</v>
      </c>
    </row>
    <row r="1724" spans="1:14" s="78" customFormat="1" x14ac:dyDescent="0.25">
      <c r="A1724" s="76">
        <v>1721</v>
      </c>
      <c r="B1724" s="76">
        <v>129.4656677246094</v>
      </c>
      <c r="C1724" s="76">
        <v>129.4656677246094</v>
      </c>
      <c r="D1724" s="131"/>
      <c r="E1724" s="92"/>
      <c r="F1724" s="76">
        <v>2506.451958491311</v>
      </c>
      <c r="G1724" s="76">
        <v>88.762429609241991</v>
      </c>
      <c r="H1724" s="77">
        <v>90.715325610509495</v>
      </c>
      <c r="I1724" s="76">
        <v>-7.7608564817256962</v>
      </c>
      <c r="J1724" s="77">
        <v>1.040924961784357</v>
      </c>
      <c r="K1724" s="135">
        <v>6</v>
      </c>
      <c r="L1724" s="135">
        <v>2.8237360346536522</v>
      </c>
      <c r="M1724" s="135">
        <v>8.9032397172629647</v>
      </c>
      <c r="N1724" s="135">
        <v>46.05384231417824</v>
      </c>
    </row>
    <row r="1725" spans="1:14" s="78" customFormat="1" x14ac:dyDescent="0.25">
      <c r="A1725" s="76">
        <v>1722</v>
      </c>
      <c r="B1725" s="76">
        <v>129.92289428710939</v>
      </c>
      <c r="C1725" s="76">
        <v>129.92289428710939</v>
      </c>
      <c r="D1725" s="131"/>
      <c r="E1725" s="92"/>
      <c r="F1725" s="76">
        <v>2515.3038528444149</v>
      </c>
      <c r="G1725" s="76">
        <v>88.804672965563014</v>
      </c>
      <c r="H1725" s="77">
        <v>91.641918194395188</v>
      </c>
      <c r="I1725" s="76">
        <v>-7.7608564817256962</v>
      </c>
      <c r="J1725" s="77">
        <v>1.040924961784357</v>
      </c>
      <c r="K1725" s="135">
        <v>6</v>
      </c>
      <c r="L1725" s="135">
        <v>2.852578491547813</v>
      </c>
      <c r="M1725" s="135">
        <v>8.9941799838502536</v>
      </c>
      <c r="N1725" s="135">
        <v>46.55000593206691</v>
      </c>
    </row>
    <row r="1726" spans="1:14" s="78" customFormat="1" x14ac:dyDescent="0.25">
      <c r="A1726" s="76">
        <v>1723</v>
      </c>
      <c r="B1726" s="76">
        <v>130.39005584716799</v>
      </c>
      <c r="C1726" s="76">
        <v>130.39005584716799</v>
      </c>
      <c r="D1726" s="131"/>
      <c r="E1726" s="92"/>
      <c r="F1726" s="76">
        <v>2524.3480884917481</v>
      </c>
      <c r="G1726" s="76">
        <v>88.76475210614359</v>
      </c>
      <c r="H1726" s="77">
        <v>92.93042028864177</v>
      </c>
      <c r="I1726" s="76">
        <v>-8.0858957749947376</v>
      </c>
      <c r="J1726" s="77">
        <v>1.3659642550533979</v>
      </c>
      <c r="K1726" s="135">
        <v>6</v>
      </c>
      <c r="L1726" s="135">
        <v>2.892686265727805</v>
      </c>
      <c r="M1726" s="135">
        <v>9.1206397958397698</v>
      </c>
      <c r="N1726" s="135">
        <v>47.259043433736217</v>
      </c>
    </row>
    <row r="1727" spans="1:14" s="78" customFormat="1" x14ac:dyDescent="0.25">
      <c r="A1727" s="76">
        <v>1724</v>
      </c>
      <c r="B1727" s="76">
        <v>130.84431610107421</v>
      </c>
      <c r="C1727" s="76">
        <v>130.84431610107421</v>
      </c>
      <c r="D1727" s="131"/>
      <c r="E1727" s="92"/>
      <c r="F1727" s="76">
        <v>2533.14255518766</v>
      </c>
      <c r="G1727" s="76">
        <v>88.62636767001716</v>
      </c>
      <c r="H1727" s="77">
        <v>90.908385192475421</v>
      </c>
      <c r="I1727" s="76">
        <v>-8.1320739037823433</v>
      </c>
      <c r="J1727" s="77">
        <v>1.4121423838410041</v>
      </c>
      <c r="K1727" s="135">
        <v>6</v>
      </c>
      <c r="L1727" s="135">
        <v>2.829745485590013</v>
      </c>
      <c r="M1727" s="135">
        <v>8.9221875160653106</v>
      </c>
      <c r="N1727" s="135">
        <v>45.998827339336323</v>
      </c>
    </row>
    <row r="1728" spans="1:14" s="78" customFormat="1" x14ac:dyDescent="0.25">
      <c r="A1728" s="76">
        <v>1725</v>
      </c>
      <c r="B1728" s="76">
        <v>131.11667938232421</v>
      </c>
      <c r="C1728" s="76">
        <v>131.11667938232421</v>
      </c>
      <c r="D1728" s="131"/>
      <c r="E1728" s="92"/>
      <c r="F1728" s="76">
        <v>2538.4155012258511</v>
      </c>
      <c r="G1728" s="76">
        <v>88.394465654291608</v>
      </c>
      <c r="H1728" s="77">
        <v>82.297552823006143</v>
      </c>
      <c r="I1728" s="76">
        <v>-18.27617074096835</v>
      </c>
      <c r="J1728" s="77">
        <v>11.55623922102701</v>
      </c>
      <c r="K1728" s="135">
        <v>6</v>
      </c>
      <c r="L1728" s="135">
        <v>2.5617123006083609</v>
      </c>
      <c r="M1728" s="135">
        <v>8.0770788838181637</v>
      </c>
      <c r="N1728" s="135">
        <v>40.79739519589247</v>
      </c>
    </row>
    <row r="1729" spans="1:14" s="78" customFormat="1" x14ac:dyDescent="0.25">
      <c r="A1729" s="76">
        <v>1726</v>
      </c>
      <c r="B1729" s="76">
        <v>131.13497161865229</v>
      </c>
      <c r="C1729" s="76">
        <v>131.13497161865229</v>
      </c>
      <c r="D1729" s="131"/>
      <c r="E1729" s="92"/>
      <c r="F1729" s="76">
        <v>2538.7696384452051</v>
      </c>
      <c r="G1729" s="76">
        <v>88.11058345264567</v>
      </c>
      <c r="H1729" s="77">
        <v>78.035419870655588</v>
      </c>
      <c r="I1729" s="76">
        <v>-4.8985748068514212</v>
      </c>
      <c r="J1729" s="77">
        <v>-1.821356713089918</v>
      </c>
      <c r="K1729" s="135">
        <v>6</v>
      </c>
      <c r="L1729" s="135">
        <v>2.4290430044222848</v>
      </c>
      <c r="M1729" s="135">
        <v>7.658772592943464</v>
      </c>
      <c r="N1729" s="135">
        <v>38.213833631809777</v>
      </c>
    </row>
    <row r="1730" spans="1:14" s="78" customFormat="1" x14ac:dyDescent="0.25">
      <c r="A1730" s="76">
        <v>1727</v>
      </c>
      <c r="B1730" s="76">
        <v>131.10756683349609</v>
      </c>
      <c r="C1730" s="76">
        <v>131.10756683349609</v>
      </c>
      <c r="D1730" s="131"/>
      <c r="E1730" s="92"/>
      <c r="F1730" s="76">
        <v>2538.239082517644</v>
      </c>
      <c r="G1730" s="76">
        <v>87.928689544428863</v>
      </c>
      <c r="H1730" s="77">
        <v>72.558375654763509</v>
      </c>
      <c r="I1730" s="76">
        <v>-4.2122336125745754</v>
      </c>
      <c r="J1730" s="77">
        <v>-2.5076979073667638</v>
      </c>
      <c r="K1730" s="135">
        <v>6</v>
      </c>
      <c r="L1730" s="135">
        <v>2.2585566283692611</v>
      </c>
      <c r="M1730" s="135">
        <v>7.1212290492482806</v>
      </c>
      <c r="N1730" s="135">
        <v>34.877595864950223</v>
      </c>
    </row>
    <row r="1731" spans="1:14" s="78" customFormat="1" x14ac:dyDescent="0.25">
      <c r="A1731" s="76">
        <v>1728</v>
      </c>
      <c r="B1731" s="76">
        <v>130.63495330810551</v>
      </c>
      <c r="C1731" s="76">
        <v>130.63495330810551</v>
      </c>
      <c r="D1731" s="131"/>
      <c r="E1731" s="92"/>
      <c r="F1731" s="76">
        <v>2529.089296963341</v>
      </c>
      <c r="G1731" s="76">
        <v>87.814584835836371</v>
      </c>
      <c r="H1731" s="77">
        <v>49.00471655897303</v>
      </c>
      <c r="I1731" s="76">
        <v>-3.1279631724505772</v>
      </c>
      <c r="J1731" s="77">
        <v>-3.591968347490762</v>
      </c>
      <c r="K1731" s="135">
        <v>6</v>
      </c>
      <c r="L1731" s="135">
        <v>1.5253914714442649</v>
      </c>
      <c r="M1731" s="135">
        <v>4.8095593094637668</v>
      </c>
      <c r="N1731" s="135">
        <v>20.285692413819952</v>
      </c>
    </row>
    <row r="1732" spans="1:14" s="78" customFormat="1" x14ac:dyDescent="0.25">
      <c r="A1732" s="76">
        <v>1729</v>
      </c>
      <c r="B1732" s="76">
        <v>129.48162841796881</v>
      </c>
      <c r="C1732" s="76">
        <v>129.48162841796881</v>
      </c>
      <c r="D1732" s="131"/>
      <c r="E1732" s="92"/>
      <c r="F1732" s="76">
        <v>2506.760957099455</v>
      </c>
      <c r="G1732" s="76">
        <v>87.872029048517788</v>
      </c>
      <c r="H1732" s="77">
        <v>35.394864367599737</v>
      </c>
      <c r="I1732" s="76">
        <v>-2.5781735596508399</v>
      </c>
      <c r="J1732" s="77">
        <v>-4.1417579602904997</v>
      </c>
      <c r="K1732" s="135">
        <v>6</v>
      </c>
      <c r="L1732" s="135">
        <v>1.1017515869985599</v>
      </c>
      <c r="M1732" s="135">
        <v>3.4738227538064592</v>
      </c>
      <c r="N1732" s="135">
        <v>11.75742579836882</v>
      </c>
    </row>
    <row r="1733" spans="1:14" s="78" customFormat="1" x14ac:dyDescent="0.25">
      <c r="A1733" s="76">
        <v>1730</v>
      </c>
      <c r="B1733" s="76">
        <v>128.08439407348629</v>
      </c>
      <c r="C1733" s="76">
        <v>128.08439407348629</v>
      </c>
      <c r="D1733" s="131"/>
      <c r="E1733" s="92"/>
      <c r="F1733" s="76">
        <v>2479.710536545887</v>
      </c>
      <c r="G1733" s="76">
        <v>88.01385819703583</v>
      </c>
      <c r="H1733" s="77">
        <v>21.832749436590351</v>
      </c>
      <c r="I1733" s="76">
        <v>0</v>
      </c>
      <c r="J1733" s="77">
        <v>-6.7199315199413396</v>
      </c>
      <c r="K1733" s="135">
        <v>6</v>
      </c>
      <c r="L1733" s="135">
        <v>0.67959764135512479</v>
      </c>
      <c r="M1733" s="135">
        <v>2.142771363192709</v>
      </c>
      <c r="N1733" s="135">
        <v>3.131815387727245</v>
      </c>
    </row>
    <row r="1734" spans="1:14" s="78" customFormat="1" x14ac:dyDescent="0.25">
      <c r="A1734" s="76">
        <v>1731</v>
      </c>
      <c r="B1734" s="76">
        <v>126.0298606872559</v>
      </c>
      <c r="C1734" s="76">
        <v>126.0298606872559</v>
      </c>
      <c r="D1734" s="131"/>
      <c r="E1734" s="92"/>
      <c r="F1734" s="76">
        <v>2439.9348236467958</v>
      </c>
      <c r="G1734" s="76">
        <v>88.109686758762351</v>
      </c>
      <c r="H1734" s="77">
        <v>12.742928831222953</v>
      </c>
      <c r="I1734" s="76">
        <v>-33.994951729363173</v>
      </c>
      <c r="J1734" s="77">
        <v>27.275020209421829</v>
      </c>
      <c r="K1734" s="135">
        <v>6</v>
      </c>
      <c r="L1734" s="135">
        <v>0.39665477785136849</v>
      </c>
      <c r="M1734" s="135">
        <v>1.2506525145653651</v>
      </c>
      <c r="N1734" s="135">
        <v>-2.5938378559158881</v>
      </c>
    </row>
    <row r="1735" spans="1:14" s="78" customFormat="1" x14ac:dyDescent="0.25">
      <c r="A1735" s="76">
        <v>1732</v>
      </c>
      <c r="B1735" s="76">
        <v>124.1070098876953</v>
      </c>
      <c r="C1735" s="76">
        <v>124.1070098876953</v>
      </c>
      <c r="D1735" s="131"/>
      <c r="E1735" s="92"/>
      <c r="F1735" s="76">
        <v>2402.7084821992939</v>
      </c>
      <c r="G1735" s="76">
        <v>88.123641990226915</v>
      </c>
      <c r="H1735" s="77">
        <v>14.746771213870227</v>
      </c>
      <c r="I1735" s="76">
        <v>-13.56758435690697</v>
      </c>
      <c r="J1735" s="77">
        <v>6.847652836965632</v>
      </c>
      <c r="K1735" s="135">
        <v>6</v>
      </c>
      <c r="L1735" s="135">
        <v>0.45902926535463351</v>
      </c>
      <c r="M1735" s="135">
        <v>1.447319273663159</v>
      </c>
      <c r="N1735" s="135">
        <v>-1.015782392476654</v>
      </c>
    </row>
    <row r="1736" spans="1:14" s="78" customFormat="1" x14ac:dyDescent="0.25">
      <c r="A1736" s="76">
        <v>1733</v>
      </c>
      <c r="B1736" s="76">
        <v>122.0750045776367</v>
      </c>
      <c r="C1736" s="76">
        <v>122.0750045776367</v>
      </c>
      <c r="D1736" s="131"/>
      <c r="E1736" s="92"/>
      <c r="F1736" s="76">
        <v>2363.3689122687169</v>
      </c>
      <c r="G1736" s="76">
        <v>88.097719064643783</v>
      </c>
      <c r="H1736" s="77">
        <v>0</v>
      </c>
      <c r="I1736" s="76">
        <v>-23.02503462608724</v>
      </c>
      <c r="J1736" s="77">
        <v>16.3051031061459</v>
      </c>
      <c r="K1736" s="135">
        <v>6</v>
      </c>
      <c r="L1736" s="135">
        <v>0</v>
      </c>
      <c r="M1736" s="135">
        <v>0</v>
      </c>
      <c r="N1736" s="135">
        <v>-5.6451815314729403</v>
      </c>
    </row>
    <row r="1737" spans="1:14" s="78" customFormat="1" x14ac:dyDescent="0.25">
      <c r="A1737" s="76">
        <v>1734</v>
      </c>
      <c r="B1737" s="76">
        <v>119.82816848754879</v>
      </c>
      <c r="C1737" s="76">
        <v>119.82816848754879</v>
      </c>
      <c r="D1737" s="131"/>
      <c r="E1737" s="92"/>
      <c r="F1737" s="76">
        <v>2319.8702240266039</v>
      </c>
      <c r="G1737" s="76">
        <v>88.085313635479565</v>
      </c>
      <c r="H1737" s="77">
        <v>0</v>
      </c>
      <c r="I1737" s="76">
        <v>-13.018015631719759</v>
      </c>
      <c r="J1737" s="77">
        <v>6.2980841117784214</v>
      </c>
      <c r="K1737" s="135">
        <v>6</v>
      </c>
      <c r="L1737" s="135">
        <v>0</v>
      </c>
      <c r="M1737" s="135">
        <v>0</v>
      </c>
      <c r="N1737" s="135">
        <v>-9.9097485611645233</v>
      </c>
    </row>
    <row r="1738" spans="1:14" s="78" customFormat="1" x14ac:dyDescent="0.25">
      <c r="A1738" s="76">
        <v>1735</v>
      </c>
      <c r="B1738" s="76">
        <v>117.2809532165527</v>
      </c>
      <c r="C1738" s="76">
        <v>117.2809532165527</v>
      </c>
      <c r="D1738" s="131"/>
      <c r="E1738" s="92"/>
      <c r="F1738" s="76">
        <v>2270.5562026578832</v>
      </c>
      <c r="G1738" s="76">
        <v>88.072908206315347</v>
      </c>
      <c r="H1738" s="77">
        <v>0</v>
      </c>
      <c r="I1738" s="76">
        <v>-12.88936226746266</v>
      </c>
      <c r="J1738" s="77">
        <v>6.1694307475213241</v>
      </c>
      <c r="K1738" s="135">
        <v>6</v>
      </c>
      <c r="L1738" s="135">
        <v>0</v>
      </c>
      <c r="M1738" s="135">
        <v>0</v>
      </c>
      <c r="N1738" s="135">
        <v>-9.6343013967255757</v>
      </c>
    </row>
    <row r="1739" spans="1:14" s="78" customFormat="1" x14ac:dyDescent="0.25">
      <c r="A1739" s="76">
        <v>1736</v>
      </c>
      <c r="B1739" s="76">
        <v>114.32802734374999</v>
      </c>
      <c r="C1739" s="76">
        <v>114.32802734374999</v>
      </c>
      <c r="D1739" s="131"/>
      <c r="E1739" s="92"/>
      <c r="F1739" s="76">
        <v>2213.387634594651</v>
      </c>
      <c r="G1739" s="76">
        <v>87.97153515205143</v>
      </c>
      <c r="H1739" s="77">
        <v>0</v>
      </c>
      <c r="I1739" s="76">
        <v>-13.749819511965139</v>
      </c>
      <c r="J1739" s="77">
        <v>7.0298879920237978</v>
      </c>
      <c r="K1739" s="135">
        <v>6</v>
      </c>
      <c r="L1739" s="135">
        <v>0</v>
      </c>
      <c r="M1739" s="135">
        <v>0</v>
      </c>
      <c r="N1739" s="135">
        <v>-9.3084301302411703</v>
      </c>
    </row>
    <row r="1740" spans="1:14" s="78" customFormat="1" x14ac:dyDescent="0.25">
      <c r="A1740" s="76">
        <v>1737</v>
      </c>
      <c r="B1740" s="76">
        <v>112.1178070068359</v>
      </c>
      <c r="C1740" s="76">
        <v>112.1178070068359</v>
      </c>
      <c r="D1740" s="131"/>
      <c r="E1740" s="92"/>
      <c r="F1740" s="76">
        <v>2170.597826381254</v>
      </c>
      <c r="G1740" s="76">
        <v>88.058945200090633</v>
      </c>
      <c r="H1740" s="77">
        <v>0</v>
      </c>
      <c r="I1740" s="76">
        <v>-22.418106350740089</v>
      </c>
      <c r="J1740" s="77">
        <v>15.698174830798751</v>
      </c>
      <c r="K1740" s="135">
        <v>6</v>
      </c>
      <c r="L1740" s="135">
        <v>0</v>
      </c>
      <c r="M1740" s="135">
        <v>0</v>
      </c>
      <c r="N1740" s="135">
        <v>-6.0469952638444813</v>
      </c>
    </row>
    <row r="1741" spans="1:14" s="78" customFormat="1" x14ac:dyDescent="0.25">
      <c r="A1741" s="76">
        <v>1738</v>
      </c>
      <c r="B1741" s="76">
        <v>110.1340126037598</v>
      </c>
      <c r="C1741" s="76">
        <v>110.1340126037598</v>
      </c>
      <c r="D1741" s="131"/>
      <c r="E1741" s="92"/>
      <c r="F1741" s="76">
        <v>2132.1916183554231</v>
      </c>
      <c r="G1741" s="76">
        <v>88.12491840821086</v>
      </c>
      <c r="H1741" s="77">
        <v>0</v>
      </c>
      <c r="I1741" s="76">
        <v>-21.971425764740669</v>
      </c>
      <c r="J1741" s="77">
        <v>15.25149424479933</v>
      </c>
      <c r="K1741" s="135">
        <v>6</v>
      </c>
      <c r="L1741" s="135">
        <v>0</v>
      </c>
      <c r="M1741" s="135">
        <v>0</v>
      </c>
      <c r="N1741" s="135">
        <v>-5.8172843604526294</v>
      </c>
    </row>
    <row r="1742" spans="1:14" s="78" customFormat="1" x14ac:dyDescent="0.25">
      <c r="A1742" s="76">
        <v>1739</v>
      </c>
      <c r="B1742" s="76">
        <v>107.9919288635254</v>
      </c>
      <c r="C1742" s="76">
        <v>107.9919288635254</v>
      </c>
      <c r="D1742" s="131"/>
      <c r="E1742" s="92"/>
      <c r="F1742" s="76">
        <v>2090.7209328808499</v>
      </c>
      <c r="G1742" s="76">
        <v>88.145462998685076</v>
      </c>
      <c r="H1742" s="77">
        <v>0</v>
      </c>
      <c r="I1742" s="76">
        <v>-14.45991488680786</v>
      </c>
      <c r="J1742" s="77">
        <v>7.7399833668665172</v>
      </c>
      <c r="K1742" s="135">
        <v>6</v>
      </c>
      <c r="L1742" s="135">
        <v>0</v>
      </c>
      <c r="M1742" s="135">
        <v>0</v>
      </c>
      <c r="N1742" s="135">
        <v>-8.6305001171768811</v>
      </c>
    </row>
    <row r="1743" spans="1:14" s="78" customFormat="1" x14ac:dyDescent="0.25">
      <c r="A1743" s="76">
        <v>1740</v>
      </c>
      <c r="B1743" s="76">
        <v>105.1355453491211</v>
      </c>
      <c r="C1743" s="76">
        <v>105.1355453491211</v>
      </c>
      <c r="D1743" s="131"/>
      <c r="E1743" s="92"/>
      <c r="F1743" s="76">
        <v>2035.4214223642091</v>
      </c>
      <c r="G1743" s="76">
        <v>88.189895972506861</v>
      </c>
      <c r="H1743" s="77">
        <v>0</v>
      </c>
      <c r="I1743" s="76">
        <v>-19.130085413021661</v>
      </c>
      <c r="J1743" s="77">
        <v>12.41015389308032</v>
      </c>
      <c r="K1743" s="135">
        <v>6</v>
      </c>
      <c r="L1743" s="135">
        <v>0</v>
      </c>
      <c r="M1743" s="135">
        <v>0</v>
      </c>
      <c r="N1743" s="135">
        <v>-8.3340411783006942</v>
      </c>
    </row>
    <row r="1744" spans="1:14" s="78" customFormat="1" x14ac:dyDescent="0.25">
      <c r="A1744" s="76">
        <v>1741</v>
      </c>
      <c r="B1744" s="76">
        <v>102.9174217224121</v>
      </c>
      <c r="C1744" s="76">
        <v>102.9174217224121</v>
      </c>
      <c r="D1744" s="131"/>
      <c r="E1744" s="92"/>
      <c r="F1744" s="76">
        <v>1992.4786066660231</v>
      </c>
      <c r="G1744" s="76">
        <v>88.212205439568081</v>
      </c>
      <c r="H1744" s="77">
        <v>0</v>
      </c>
      <c r="I1744" s="76">
        <v>-21.971425764740669</v>
      </c>
      <c r="J1744" s="77">
        <v>15.25149424479933</v>
      </c>
      <c r="K1744" s="135">
        <v>6</v>
      </c>
      <c r="L1744" s="135">
        <v>0</v>
      </c>
      <c r="M1744" s="135">
        <v>0</v>
      </c>
      <c r="N1744" s="135">
        <v>-6.7572961441626509</v>
      </c>
    </row>
    <row r="1745" spans="1:14" s="78" customFormat="1" x14ac:dyDescent="0.25">
      <c r="A1745" s="76">
        <v>1742</v>
      </c>
      <c r="B1745" s="76">
        <v>101.10916671752931</v>
      </c>
      <c r="C1745" s="76">
        <v>101.10916671752931</v>
      </c>
      <c r="D1745" s="131"/>
      <c r="E1745" s="92"/>
      <c r="F1745" s="76">
        <v>1957.4708368217341</v>
      </c>
      <c r="G1745" s="76">
        <v>88.307962212485464</v>
      </c>
      <c r="H1745" s="77">
        <v>0</v>
      </c>
      <c r="I1745" s="76">
        <v>-19.408816767339012</v>
      </c>
      <c r="J1745" s="77">
        <v>12.688885247397669</v>
      </c>
      <c r="K1745" s="135">
        <v>6</v>
      </c>
      <c r="L1745" s="135">
        <v>0</v>
      </c>
      <c r="M1745" s="135">
        <v>0</v>
      </c>
      <c r="N1745" s="135">
        <v>-5.5419656134652246</v>
      </c>
    </row>
    <row r="1746" spans="1:14" s="78" customFormat="1" x14ac:dyDescent="0.25">
      <c r="A1746" s="76">
        <v>1743</v>
      </c>
      <c r="B1746" s="76">
        <v>99.325325775146482</v>
      </c>
      <c r="C1746" s="76">
        <v>99.325325775146482</v>
      </c>
      <c r="D1746" s="131"/>
      <c r="E1746" s="92"/>
      <c r="F1746" s="76">
        <v>1922.9357225921999</v>
      </c>
      <c r="G1746" s="76">
        <v>88.320077818264622</v>
      </c>
      <c r="H1746" s="77">
        <v>0</v>
      </c>
      <c r="I1746" s="76">
        <v>-17.622192911049599</v>
      </c>
      <c r="J1746" s="77">
        <v>10.90226139110826</v>
      </c>
      <c r="K1746" s="135">
        <v>6</v>
      </c>
      <c r="L1746" s="135">
        <v>0</v>
      </c>
      <c r="M1746" s="135">
        <v>0</v>
      </c>
      <c r="N1746" s="135">
        <v>-4.8701886796074847</v>
      </c>
    </row>
    <row r="1747" spans="1:14" s="78" customFormat="1" x14ac:dyDescent="0.25">
      <c r="A1747" s="76">
        <v>1744</v>
      </c>
      <c r="B1747" s="76">
        <v>97.718420410156256</v>
      </c>
      <c r="C1747" s="76">
        <v>97.718420410156256</v>
      </c>
      <c r="D1747" s="131"/>
      <c r="E1747" s="92"/>
      <c r="F1747" s="76">
        <v>1891.826076537176</v>
      </c>
      <c r="G1747" s="76">
        <v>88.369002448053919</v>
      </c>
      <c r="H1747" s="77">
        <v>7.9514258945581613</v>
      </c>
      <c r="I1747" s="76">
        <v>-15.284182591814581</v>
      </c>
      <c r="J1747" s="77">
        <v>8.5642510718732368</v>
      </c>
      <c r="K1747" s="135">
        <v>6</v>
      </c>
      <c r="L1747" s="135">
        <v>0.24750754819250581</v>
      </c>
      <c r="M1747" s="135">
        <v>0.78039129945097085</v>
      </c>
      <c r="N1747" s="135">
        <v>-2.513423589023259</v>
      </c>
    </row>
    <row r="1748" spans="1:14" s="78" customFormat="1" x14ac:dyDescent="0.25">
      <c r="A1748" s="76">
        <v>1745</v>
      </c>
      <c r="B1748" s="76">
        <v>96.232594299316403</v>
      </c>
      <c r="C1748" s="76">
        <v>96.232594299316403</v>
      </c>
      <c r="D1748" s="131"/>
      <c r="E1748" s="92"/>
      <c r="F1748" s="76">
        <v>1863.0605216920569</v>
      </c>
      <c r="G1748" s="76">
        <v>88.447066013465346</v>
      </c>
      <c r="H1748" s="77">
        <v>8.15290208206447</v>
      </c>
      <c r="I1748" s="76">
        <v>-14.94368838738079</v>
      </c>
      <c r="J1748" s="77">
        <v>8.2237568674394481</v>
      </c>
      <c r="K1748" s="135">
        <v>6</v>
      </c>
      <c r="L1748" s="135">
        <v>0.25377898652949488</v>
      </c>
      <c r="M1748" s="135">
        <v>0.80016514452749732</v>
      </c>
      <c r="N1748" s="135">
        <v>-2.2309838032563438</v>
      </c>
    </row>
    <row r="1749" spans="1:14" s="78" customFormat="1" x14ac:dyDescent="0.25">
      <c r="A1749" s="76">
        <v>1746</v>
      </c>
      <c r="B1749" s="76">
        <v>94.822500610351568</v>
      </c>
      <c r="C1749" s="76">
        <v>94.822500610351568</v>
      </c>
      <c r="D1749" s="131"/>
      <c r="E1749" s="92"/>
      <c r="F1749" s="76">
        <v>1835.761144563905</v>
      </c>
      <c r="G1749" s="76">
        <v>88.525129578876772</v>
      </c>
      <c r="H1749" s="77">
        <v>11.606313340183894</v>
      </c>
      <c r="I1749" s="76">
        <v>-0.46498525692234821</v>
      </c>
      <c r="J1749" s="77">
        <v>-6.2549462630189918</v>
      </c>
      <c r="K1749" s="135">
        <v>6</v>
      </c>
      <c r="L1749" s="135">
        <v>0.36127484510028413</v>
      </c>
      <c r="M1749" s="135">
        <v>1.1390995866011959</v>
      </c>
      <c r="N1749" s="135">
        <v>0.17847748006726169</v>
      </c>
    </row>
    <row r="1750" spans="1:14" s="78" customFormat="1" x14ac:dyDescent="0.25">
      <c r="A1750" s="76">
        <v>1747</v>
      </c>
      <c r="B1750" s="76">
        <v>93.711029052734375</v>
      </c>
      <c r="C1750" s="76">
        <v>93.711029052734375</v>
      </c>
      <c r="D1750" s="131"/>
      <c r="E1750" s="92"/>
      <c r="F1750" s="76">
        <v>1814.243084128587</v>
      </c>
      <c r="G1750" s="76">
        <v>88.652089346606815</v>
      </c>
      <c r="H1750" s="77">
        <v>13.260161200132128</v>
      </c>
      <c r="I1750" s="76">
        <v>0</v>
      </c>
      <c r="J1750" s="77">
        <v>-6.7199315199413396</v>
      </c>
      <c r="K1750" s="135">
        <v>6</v>
      </c>
      <c r="L1750" s="135">
        <v>0.41275489840485641</v>
      </c>
      <c r="M1750" s="135">
        <v>1.3014161946705121</v>
      </c>
      <c r="N1750" s="135">
        <v>1.365610407814573</v>
      </c>
    </row>
    <row r="1751" spans="1:14" s="78" customFormat="1" x14ac:dyDescent="0.25">
      <c r="A1751" s="76">
        <v>1748</v>
      </c>
      <c r="B1751" s="76">
        <v>92.639543151855463</v>
      </c>
      <c r="C1751" s="76">
        <v>92.639543151855463</v>
      </c>
      <c r="D1751" s="131"/>
      <c r="E1751" s="92"/>
      <c r="F1751" s="76">
        <v>1793.4991449673071</v>
      </c>
      <c r="G1751" s="76">
        <v>88.779049114336857</v>
      </c>
      <c r="H1751" s="77">
        <v>12.920941631064537</v>
      </c>
      <c r="I1751" s="76">
        <v>0</v>
      </c>
      <c r="J1751" s="77">
        <v>-6.7199315199413396</v>
      </c>
      <c r="K1751" s="135">
        <v>6</v>
      </c>
      <c r="L1751" s="135">
        <v>0.40219586095016557</v>
      </c>
      <c r="M1751" s="135">
        <v>1.268123549575872</v>
      </c>
      <c r="N1751" s="135">
        <v>1.2446649832989169</v>
      </c>
    </row>
    <row r="1752" spans="1:14" s="78" customFormat="1" x14ac:dyDescent="0.25">
      <c r="A1752" s="76">
        <v>1749</v>
      </c>
      <c r="B1752" s="76">
        <v>91.615708160400388</v>
      </c>
      <c r="C1752" s="76">
        <v>91.615708160400388</v>
      </c>
      <c r="D1752" s="131"/>
      <c r="E1752" s="92"/>
      <c r="F1752" s="76">
        <v>1773.6777261726099</v>
      </c>
      <c r="G1752" s="76">
        <v>88.89586130603945</v>
      </c>
      <c r="H1752" s="77">
        <v>12.956026913594346</v>
      </c>
      <c r="I1752" s="76">
        <v>0</v>
      </c>
      <c r="J1752" s="77">
        <v>-6.7199315199413396</v>
      </c>
      <c r="K1752" s="135">
        <v>6</v>
      </c>
      <c r="L1752" s="135">
        <v>0.40328797604647021</v>
      </c>
      <c r="M1752" s="135">
        <v>1.2715669884745211</v>
      </c>
      <c r="N1752" s="135">
        <v>1.362421215972871</v>
      </c>
    </row>
    <row r="1753" spans="1:14" s="78" customFormat="1" x14ac:dyDescent="0.25">
      <c r="A1753" s="76">
        <v>1750</v>
      </c>
      <c r="B1753" s="76">
        <v>90.653561401367185</v>
      </c>
      <c r="C1753" s="76">
        <v>90.653561401367185</v>
      </c>
      <c r="D1753" s="131"/>
      <c r="E1753" s="92"/>
      <c r="F1753" s="76">
        <v>1755.0505899524919</v>
      </c>
      <c r="G1753" s="76">
        <v>88.968613217587432</v>
      </c>
      <c r="H1753" s="77">
        <v>17.089007736726156</v>
      </c>
      <c r="I1753" s="76">
        <v>0</v>
      </c>
      <c r="J1753" s="77">
        <v>-6.7199315199413396</v>
      </c>
      <c r="K1753" s="135">
        <v>6</v>
      </c>
      <c r="L1753" s="135">
        <v>0.53193709682367396</v>
      </c>
      <c r="M1753" s="135">
        <v>1.6771976662850441</v>
      </c>
      <c r="N1753" s="135">
        <v>4.128982170727717</v>
      </c>
    </row>
    <row r="1754" spans="1:14" s="78" customFormat="1" x14ac:dyDescent="0.25">
      <c r="A1754" s="76">
        <v>1751</v>
      </c>
      <c r="B1754" s="76">
        <v>90.038356018066409</v>
      </c>
      <c r="C1754" s="76">
        <v>90.038356018066409</v>
      </c>
      <c r="D1754" s="131"/>
      <c r="E1754" s="92"/>
      <c r="F1754" s="76">
        <v>1743.140229739246</v>
      </c>
      <c r="G1754" s="76">
        <v>88.989661937356189</v>
      </c>
      <c r="H1754" s="77">
        <v>24.22745393896734</v>
      </c>
      <c r="I1754" s="76">
        <v>-0.93151858129982235</v>
      </c>
      <c r="J1754" s="77">
        <v>-5.7884129386415184</v>
      </c>
      <c r="K1754" s="135">
        <v>6</v>
      </c>
      <c r="L1754" s="135">
        <v>0.75413866681252406</v>
      </c>
      <c r="M1754" s="135">
        <v>2.3777992164598878</v>
      </c>
      <c r="N1754" s="135">
        <v>8.7550608648468664</v>
      </c>
    </row>
    <row r="1755" spans="1:14" s="78" customFormat="1" x14ac:dyDescent="0.25">
      <c r="A1755" s="76">
        <v>1752</v>
      </c>
      <c r="B1755" s="76">
        <v>89.636761474609372</v>
      </c>
      <c r="C1755" s="76">
        <v>89.636761474609372</v>
      </c>
      <c r="D1755" s="131"/>
      <c r="E1755" s="92"/>
      <c r="F1755" s="76">
        <v>1735.3653698272849</v>
      </c>
      <c r="G1755" s="76">
        <v>89.037790724038857</v>
      </c>
      <c r="H1755" s="77">
        <v>26.035931978915862</v>
      </c>
      <c r="I1755" s="76">
        <v>-0.93151858129982235</v>
      </c>
      <c r="J1755" s="77">
        <v>-5.7884129386415184</v>
      </c>
      <c r="K1755" s="135">
        <v>6</v>
      </c>
      <c r="L1755" s="135">
        <v>0.81043196207343882</v>
      </c>
      <c r="M1755" s="135">
        <v>2.555291976417553</v>
      </c>
      <c r="N1755" s="135">
        <v>9.9349936526850406</v>
      </c>
    </row>
    <row r="1756" spans="1:14" s="78" customFormat="1" x14ac:dyDescent="0.25">
      <c r="A1756" s="76">
        <v>1753</v>
      </c>
      <c r="B1756" s="76">
        <v>89.232721710205084</v>
      </c>
      <c r="C1756" s="76">
        <v>89.232721710205084</v>
      </c>
      <c r="D1756" s="131"/>
      <c r="E1756" s="92"/>
      <c r="F1756" s="76">
        <v>1727.5431705014089</v>
      </c>
      <c r="G1756" s="76">
        <v>88.964641630103642</v>
      </c>
      <c r="H1756" s="77">
        <v>23.874606241030662</v>
      </c>
      <c r="I1756" s="76">
        <v>-0.93151858129982235</v>
      </c>
      <c r="J1756" s="77">
        <v>-5.7884129386415184</v>
      </c>
      <c r="K1756" s="135">
        <v>6</v>
      </c>
      <c r="L1756" s="135">
        <v>0.74315542056716244</v>
      </c>
      <c r="M1756" s="135">
        <v>2.3431690410482631</v>
      </c>
      <c r="N1756" s="135">
        <v>8.5956457330934999</v>
      </c>
    </row>
    <row r="1757" spans="1:14" s="78" customFormat="1" x14ac:dyDescent="0.25">
      <c r="A1757" s="76">
        <v>1754</v>
      </c>
      <c r="B1757" s="76">
        <v>88.711380004882813</v>
      </c>
      <c r="C1757" s="76">
        <v>88.711380004882813</v>
      </c>
      <c r="D1757" s="131"/>
      <c r="E1757" s="92"/>
      <c r="F1757" s="76">
        <v>1717.450008651522</v>
      </c>
      <c r="G1757" s="76">
        <v>89.027899641254393</v>
      </c>
      <c r="H1757" s="77">
        <v>21.301955609820851</v>
      </c>
      <c r="I1757" s="76">
        <v>0</v>
      </c>
      <c r="J1757" s="77">
        <v>-6.7199315199413396</v>
      </c>
      <c r="K1757" s="135">
        <v>6</v>
      </c>
      <c r="L1757" s="135">
        <v>0.66307538730892301</v>
      </c>
      <c r="M1757" s="135">
        <v>2.0906766961850338</v>
      </c>
      <c r="N1757" s="135">
        <v>6.9989164318030408</v>
      </c>
    </row>
    <row r="1758" spans="1:14" s="78" customFormat="1" x14ac:dyDescent="0.25">
      <c r="A1758" s="76">
        <v>1755</v>
      </c>
      <c r="B1758" s="76">
        <v>88.156330871582028</v>
      </c>
      <c r="C1758" s="76">
        <v>88.156330871582028</v>
      </c>
      <c r="D1758" s="131"/>
      <c r="E1758" s="92"/>
      <c r="F1758" s="76">
        <v>1706.704271873027</v>
      </c>
      <c r="G1758" s="76">
        <v>89.056977361070551</v>
      </c>
      <c r="H1758" s="77">
        <v>22.075301523033247</v>
      </c>
      <c r="I1758" s="76">
        <v>-2.376323046766291</v>
      </c>
      <c r="J1758" s="77">
        <v>-4.3436084731750491</v>
      </c>
      <c r="K1758" s="135">
        <v>6</v>
      </c>
      <c r="L1758" s="135">
        <v>0.687147667353046</v>
      </c>
      <c r="M1758" s="135">
        <v>2.166576595164154</v>
      </c>
      <c r="N1758" s="135">
        <v>7.537268770716774</v>
      </c>
    </row>
    <row r="1759" spans="1:14" s="78" customFormat="1" x14ac:dyDescent="0.25">
      <c r="A1759" s="76">
        <v>1756</v>
      </c>
      <c r="B1759" s="76">
        <v>87.683883666992188</v>
      </c>
      <c r="C1759" s="76">
        <v>87.683883666992188</v>
      </c>
      <c r="D1759" s="131"/>
      <c r="E1759" s="92"/>
      <c r="F1759" s="76">
        <v>1697.5577062851</v>
      </c>
      <c r="G1759" s="76">
        <v>88.996296564729931</v>
      </c>
      <c r="H1759" s="77">
        <v>22.998568909866119</v>
      </c>
      <c r="I1759" s="76">
        <v>-0.93151858129982235</v>
      </c>
      <c r="J1759" s="77">
        <v>-5.7884129386415184</v>
      </c>
      <c r="K1759" s="135">
        <v>6</v>
      </c>
      <c r="L1759" s="135">
        <v>0.71588661936887232</v>
      </c>
      <c r="M1759" s="135">
        <v>2.2571905108700538</v>
      </c>
      <c r="N1759" s="135">
        <v>8.1623855491512991</v>
      </c>
    </row>
    <row r="1760" spans="1:14" s="78" customFormat="1" x14ac:dyDescent="0.25">
      <c r="A1760" s="76">
        <v>1757</v>
      </c>
      <c r="B1760" s="76">
        <v>87.237799072265631</v>
      </c>
      <c r="C1760" s="76">
        <v>87.237799072265631</v>
      </c>
      <c r="D1760" s="131"/>
      <c r="E1760" s="92"/>
      <c r="F1760" s="76">
        <v>1688.9215201381789</v>
      </c>
      <c r="G1760" s="76">
        <v>89.088390532056621</v>
      </c>
      <c r="H1760" s="77">
        <v>23.66795459075405</v>
      </c>
      <c r="I1760" s="76">
        <v>-0.93151858129982235</v>
      </c>
      <c r="J1760" s="77">
        <v>-5.7884129386415184</v>
      </c>
      <c r="K1760" s="135">
        <v>6</v>
      </c>
      <c r="L1760" s="135">
        <v>0.73672288331307012</v>
      </c>
      <c r="M1760" s="135">
        <v>2.3228872510861098</v>
      </c>
      <c r="N1760" s="135">
        <v>8.6223011442270536</v>
      </c>
    </row>
    <row r="1761" spans="1:14" s="78" customFormat="1" x14ac:dyDescent="0.25">
      <c r="A1761" s="76">
        <v>1758</v>
      </c>
      <c r="B1761" s="76">
        <v>86.847019195556641</v>
      </c>
      <c r="C1761" s="76">
        <v>86.847019195556641</v>
      </c>
      <c r="D1761" s="131"/>
      <c r="E1761" s="92"/>
      <c r="F1761" s="76">
        <v>1681.3560318930661</v>
      </c>
      <c r="G1761" s="76">
        <v>89.052675001954611</v>
      </c>
      <c r="H1761" s="77">
        <v>23.636776405159321</v>
      </c>
      <c r="I1761" s="76">
        <v>-0.93151858129982235</v>
      </c>
      <c r="J1761" s="77">
        <v>-5.7884129386415184</v>
      </c>
      <c r="K1761" s="135">
        <v>6</v>
      </c>
      <c r="L1761" s="135">
        <v>0.73575238614992311</v>
      </c>
      <c r="M1761" s="135">
        <v>2.3198272735307079</v>
      </c>
      <c r="N1761" s="135">
        <v>8.6329241696808872</v>
      </c>
    </row>
    <row r="1762" spans="1:14" x14ac:dyDescent="0.25">
      <c r="A1762" s="76">
        <v>1759</v>
      </c>
      <c r="B1762" s="76">
        <v>86.389517211914068</v>
      </c>
      <c r="C1762" s="76">
        <v>86.389517211914068</v>
      </c>
      <c r="D1762" s="131"/>
      <c r="E1762" s="92"/>
      <c r="F1762" s="76">
        <v>1672.498805393808</v>
      </c>
      <c r="G1762" s="76">
        <v>89.016959471852601</v>
      </c>
      <c r="H1762" s="77">
        <v>20.870244943317008</v>
      </c>
      <c r="I1762" s="76">
        <v>0</v>
      </c>
      <c r="J1762" s="77">
        <v>-6.7199315199413396</v>
      </c>
      <c r="K1762" s="135">
        <v>6</v>
      </c>
      <c r="L1762" s="135">
        <v>0.64963733858510275</v>
      </c>
      <c r="M1762" s="135">
        <v>2.0483065285588289</v>
      </c>
      <c r="N1762" s="135">
        <v>6.9114297899859052</v>
      </c>
    </row>
    <row r="1763" spans="1:14" x14ac:dyDescent="0.25">
      <c r="A1763" s="76">
        <v>1760</v>
      </c>
      <c r="B1763" s="76">
        <v>85.805891418457037</v>
      </c>
      <c r="C1763" s="76">
        <v>85.805891418457037</v>
      </c>
      <c r="D1763" s="131"/>
      <c r="E1763" s="92"/>
      <c r="F1763" s="76">
        <v>1661.1998252182441</v>
      </c>
      <c r="G1763" s="76">
        <v>89.083470755501963</v>
      </c>
      <c r="H1763" s="77">
        <v>18.059025617774395</v>
      </c>
      <c r="I1763" s="76">
        <v>0</v>
      </c>
      <c r="J1763" s="77">
        <v>-6.7199315199413396</v>
      </c>
      <c r="K1763" s="135">
        <v>6</v>
      </c>
      <c r="L1763" s="135">
        <v>0.56213127213573355</v>
      </c>
      <c r="M1763" s="135">
        <v>1.7723999010439679</v>
      </c>
      <c r="N1763" s="135">
        <v>5.1639101941248082</v>
      </c>
    </row>
    <row r="1764" spans="1:14" x14ac:dyDescent="0.25">
      <c r="A1764" s="76">
        <v>1761</v>
      </c>
      <c r="B1764" s="76">
        <v>85.167107391357419</v>
      </c>
      <c r="C1764" s="76">
        <v>85.167107391357419</v>
      </c>
      <c r="D1764" s="131"/>
      <c r="E1764" s="92"/>
      <c r="F1764" s="76">
        <v>1648.8329830745611</v>
      </c>
      <c r="G1764" s="76">
        <v>89.030546183859187</v>
      </c>
      <c r="H1764" s="77">
        <v>18.772434639239698</v>
      </c>
      <c r="I1764" s="76">
        <v>0</v>
      </c>
      <c r="J1764" s="77">
        <v>-6.7199315199413396</v>
      </c>
      <c r="K1764" s="135">
        <v>6</v>
      </c>
      <c r="L1764" s="135">
        <v>0.58433787005952698</v>
      </c>
      <c r="M1764" s="135">
        <v>1.842417304297689</v>
      </c>
      <c r="N1764" s="135">
        <v>5.6717073971118808</v>
      </c>
    </row>
    <row r="1765" spans="1:14" x14ac:dyDescent="0.25">
      <c r="A1765" s="76">
        <v>1762</v>
      </c>
      <c r="B1765" s="76">
        <v>84.648877716064447</v>
      </c>
      <c r="C1765" s="76">
        <v>84.648877716064447</v>
      </c>
      <c r="D1765" s="131"/>
      <c r="E1765" s="92"/>
      <c r="F1765" s="76">
        <v>1638.8000700450671</v>
      </c>
      <c r="G1765" s="76">
        <v>89.104157691929217</v>
      </c>
      <c r="H1765" s="77">
        <v>20.763684081737065</v>
      </c>
      <c r="I1765" s="76">
        <v>0</v>
      </c>
      <c r="J1765" s="77">
        <v>-6.7199315199413396</v>
      </c>
      <c r="K1765" s="135">
        <v>6</v>
      </c>
      <c r="L1765" s="135">
        <v>0.64632037154891586</v>
      </c>
      <c r="M1765" s="135">
        <v>2.0378481314937318</v>
      </c>
      <c r="N1765" s="135">
        <v>6.980769596014138</v>
      </c>
    </row>
    <row r="1766" spans="1:14" x14ac:dyDescent="0.25">
      <c r="A1766" s="76">
        <v>1763</v>
      </c>
      <c r="B1766" s="76">
        <v>84.1260986328125</v>
      </c>
      <c r="C1766" s="76">
        <v>84.1260986328125</v>
      </c>
      <c r="D1766" s="131"/>
      <c r="E1766" s="92"/>
      <c r="F1766" s="76">
        <v>1628.679080595861</v>
      </c>
      <c r="G1766" s="76">
        <v>89.044132895865772</v>
      </c>
      <c r="H1766" s="77">
        <v>17.498563489184306</v>
      </c>
      <c r="I1766" s="76">
        <v>0</v>
      </c>
      <c r="J1766" s="77">
        <v>-6.7199315199413396</v>
      </c>
      <c r="K1766" s="135">
        <v>6</v>
      </c>
      <c r="L1766" s="135">
        <v>0.54468551974596113</v>
      </c>
      <c r="M1766" s="135">
        <v>1.717393443759015</v>
      </c>
      <c r="N1766" s="135">
        <v>4.9418085234820319</v>
      </c>
    </row>
    <row r="1767" spans="1:14" x14ac:dyDescent="0.25">
      <c r="A1767" s="76">
        <v>1764</v>
      </c>
      <c r="B1767" s="76">
        <v>83.433283233642584</v>
      </c>
      <c r="C1767" s="76">
        <v>83.433283233642584</v>
      </c>
      <c r="D1767" s="131"/>
      <c r="E1767" s="92"/>
      <c r="F1767" s="76">
        <v>1615.266192494777</v>
      </c>
      <c r="G1767" s="76">
        <v>88.991208324222995</v>
      </c>
      <c r="H1767" s="77">
        <v>16.110124560771105</v>
      </c>
      <c r="I1767" s="76">
        <v>0</v>
      </c>
      <c r="J1767" s="77">
        <v>-6.7199315199413396</v>
      </c>
      <c r="K1767" s="135">
        <v>6</v>
      </c>
      <c r="L1767" s="135">
        <v>0.50146696755876552</v>
      </c>
      <c r="M1767" s="135">
        <v>1.5811253487127881</v>
      </c>
      <c r="N1767" s="135">
        <v>4.1096958902760221</v>
      </c>
    </row>
    <row r="1768" spans="1:14" x14ac:dyDescent="0.25">
      <c r="A1768" s="76">
        <v>1765</v>
      </c>
      <c r="B1768" s="76">
        <v>82.833776855468756</v>
      </c>
      <c r="C1768" s="76">
        <v>82.833776855468756</v>
      </c>
      <c r="D1768" s="131"/>
      <c r="E1768" s="92"/>
      <c r="F1768" s="76">
        <v>1603.6597646123039</v>
      </c>
      <c r="G1768" s="76">
        <v>89.044043402478508</v>
      </c>
      <c r="H1768" s="77">
        <v>18.214887023398248</v>
      </c>
      <c r="I1768" s="76">
        <v>0</v>
      </c>
      <c r="J1768" s="77">
        <v>-6.7199315199413396</v>
      </c>
      <c r="K1768" s="135">
        <v>6</v>
      </c>
      <c r="L1768" s="135">
        <v>0.56698283899623825</v>
      </c>
      <c r="M1768" s="135">
        <v>1.787696891355139</v>
      </c>
      <c r="N1768" s="135">
        <v>5.5014883224558604</v>
      </c>
    </row>
    <row r="1769" spans="1:14" x14ac:dyDescent="0.25">
      <c r="A1769" s="76">
        <v>1766</v>
      </c>
      <c r="B1769" s="76">
        <v>82.24755859375</v>
      </c>
      <c r="C1769" s="76">
        <v>82.24755859375</v>
      </c>
      <c r="D1769" s="131"/>
      <c r="E1769" s="92"/>
      <c r="F1769" s="76">
        <v>1592.310594318649</v>
      </c>
      <c r="G1769" s="76">
        <v>88.970342401021213</v>
      </c>
      <c r="H1769" s="77">
        <v>15.734849833216435</v>
      </c>
      <c r="I1769" s="76">
        <v>0</v>
      </c>
      <c r="J1769" s="77">
        <v>-6.7199315199413396</v>
      </c>
      <c r="K1769" s="135">
        <v>6</v>
      </c>
      <c r="L1769" s="135">
        <v>0.48978562525018221</v>
      </c>
      <c r="M1769" s="135">
        <v>1.544294076413824</v>
      </c>
      <c r="N1769" s="135">
        <v>3.965301780423593</v>
      </c>
    </row>
    <row r="1770" spans="1:14" x14ac:dyDescent="0.25">
      <c r="A1770" s="76">
        <v>1767</v>
      </c>
      <c r="B1770" s="76">
        <v>81.486476898193359</v>
      </c>
      <c r="C1770" s="76">
        <v>81.486476898193359</v>
      </c>
      <c r="D1770" s="131"/>
      <c r="E1770" s="92"/>
      <c r="F1770" s="76">
        <v>1577.5760724957861</v>
      </c>
      <c r="G1770" s="76">
        <v>88.995809175944117</v>
      </c>
      <c r="H1770" s="77">
        <v>12.076169448160686</v>
      </c>
      <c r="I1770" s="76">
        <v>0</v>
      </c>
      <c r="J1770" s="77">
        <v>-6.7199315199413396</v>
      </c>
      <c r="K1770" s="135">
        <v>6</v>
      </c>
      <c r="L1770" s="135">
        <v>0.37590026384036168</v>
      </c>
      <c r="M1770" s="135">
        <v>1.185213531888661</v>
      </c>
      <c r="N1770" s="135">
        <v>1.679703830825269</v>
      </c>
    </row>
    <row r="1771" spans="1:14" x14ac:dyDescent="0.25">
      <c r="A1771" s="76">
        <v>1768</v>
      </c>
      <c r="B1771" s="76">
        <v>80.609414672851557</v>
      </c>
      <c r="C1771" s="76">
        <v>80.609414672851557</v>
      </c>
      <c r="D1771" s="131"/>
      <c r="E1771" s="92"/>
      <c r="F1771" s="76">
        <v>1560.5961706340599</v>
      </c>
      <c r="G1771" s="76">
        <v>89.05046853066618</v>
      </c>
      <c r="H1771" s="77">
        <v>11.438156513029814</v>
      </c>
      <c r="I1771" s="76">
        <v>-0.36602425246602988</v>
      </c>
      <c r="J1771" s="77">
        <v>-6.3539072674753099</v>
      </c>
      <c r="K1771" s="135">
        <v>6</v>
      </c>
      <c r="L1771" s="135">
        <v>0.35604055321947548</v>
      </c>
      <c r="M1771" s="135">
        <v>1.1225958643010061</v>
      </c>
      <c r="N1771" s="135">
        <v>1.3418059933257349</v>
      </c>
    </row>
    <row r="1772" spans="1:14" x14ac:dyDescent="0.25">
      <c r="A1772" s="76">
        <v>1769</v>
      </c>
      <c r="B1772" s="76">
        <v>79.602733612060547</v>
      </c>
      <c r="C1772" s="76">
        <v>79.602733612060547</v>
      </c>
      <c r="D1772" s="131"/>
      <c r="E1772" s="92"/>
      <c r="F1772" s="76">
        <v>1541.1068514906799</v>
      </c>
      <c r="G1772" s="76">
        <v>88.978591805675435</v>
      </c>
      <c r="H1772" s="77">
        <v>8.3325572499480334</v>
      </c>
      <c r="I1772" s="76">
        <v>-26.18336187552595</v>
      </c>
      <c r="J1772" s="77">
        <v>19.46343035558461</v>
      </c>
      <c r="K1772" s="135">
        <v>6</v>
      </c>
      <c r="L1772" s="135">
        <v>0.25937119234422878</v>
      </c>
      <c r="M1772" s="135">
        <v>0.8177973694613534</v>
      </c>
      <c r="N1772" s="135">
        <v>-0.57849473633947779</v>
      </c>
    </row>
    <row r="1773" spans="1:14" x14ac:dyDescent="0.25">
      <c r="A1773" s="76">
        <v>1770</v>
      </c>
      <c r="B1773" s="76">
        <v>78.364145660400396</v>
      </c>
      <c r="C1773" s="76">
        <v>78.364145660400396</v>
      </c>
      <c r="D1773" s="131"/>
      <c r="E1773" s="92"/>
      <c r="F1773" s="76">
        <v>1517.127820974219</v>
      </c>
      <c r="G1773" s="76">
        <v>89.001904140946763</v>
      </c>
      <c r="H1773" s="77">
        <v>4.797400819624893</v>
      </c>
      <c r="I1773" s="76">
        <v>-37.353515461651376</v>
      </c>
      <c r="J1773" s="77">
        <v>30.63358394171004</v>
      </c>
      <c r="K1773" s="135">
        <v>6</v>
      </c>
      <c r="L1773" s="135">
        <v>0.14933081566850909</v>
      </c>
      <c r="M1773" s="135">
        <v>0.47084006180280941</v>
      </c>
      <c r="N1773" s="135">
        <v>-2.7667456600052711</v>
      </c>
    </row>
    <row r="1774" spans="1:14" x14ac:dyDescent="0.25">
      <c r="A1774" s="76">
        <v>1771</v>
      </c>
      <c r="B1774" s="76">
        <v>76.645417785644526</v>
      </c>
      <c r="C1774" s="76">
        <v>76.645417785644526</v>
      </c>
      <c r="D1774" s="131"/>
      <c r="E1774" s="92"/>
      <c r="F1774" s="76">
        <v>1483.8532940397199</v>
      </c>
      <c r="G1774" s="76">
        <v>88.980555287865116</v>
      </c>
      <c r="H1774" s="77">
        <v>0</v>
      </c>
      <c r="I1774" s="76">
        <v>-14.45991488680786</v>
      </c>
      <c r="J1774" s="77">
        <v>7.7399833668665172</v>
      </c>
      <c r="K1774" s="135">
        <v>6</v>
      </c>
      <c r="L1774" s="135">
        <v>0</v>
      </c>
      <c r="M1774" s="135">
        <v>0</v>
      </c>
      <c r="N1774" s="135">
        <v>-5.6527837857098469</v>
      </c>
    </row>
    <row r="1775" spans="1:14" x14ac:dyDescent="0.25">
      <c r="A1775" s="76">
        <v>1772</v>
      </c>
      <c r="B1775" s="76">
        <v>73.3987434387207</v>
      </c>
      <c r="C1775" s="76">
        <v>73.3987434387207</v>
      </c>
      <c r="D1775" s="131"/>
      <c r="E1775" s="92"/>
      <c r="F1775" s="76">
        <v>1420.9977631607489</v>
      </c>
      <c r="G1775" s="76">
        <v>88.997160538667316</v>
      </c>
      <c r="H1775" s="77">
        <v>0</v>
      </c>
      <c r="I1775" s="76">
        <v>-6.9852360048165947</v>
      </c>
      <c r="J1775" s="77">
        <v>0.26530448487525499</v>
      </c>
      <c r="K1775" s="135">
        <v>6</v>
      </c>
      <c r="L1775" s="135">
        <v>0</v>
      </c>
      <c r="M1775" s="135">
        <v>0</v>
      </c>
      <c r="N1775" s="135">
        <v>-5.3752435242301679</v>
      </c>
    </row>
    <row r="1776" spans="1:14" x14ac:dyDescent="0.25">
      <c r="A1776" s="76">
        <v>1773</v>
      </c>
      <c r="B1776" s="76">
        <v>69.762416839599609</v>
      </c>
      <c r="C1776" s="76">
        <v>69.762416839599609</v>
      </c>
      <c r="D1776" s="131"/>
      <c r="E1776" s="92"/>
      <c r="F1776" s="76">
        <v>1350.5985748178721</v>
      </c>
      <c r="G1776" s="76">
        <v>89.002280903188833</v>
      </c>
      <c r="H1776" s="77">
        <v>0</v>
      </c>
      <c r="I1776" s="76">
        <v>-9.0568520298081499</v>
      </c>
      <c r="J1776" s="77">
        <v>2.3369205098668102</v>
      </c>
      <c r="K1776" s="135">
        <v>6</v>
      </c>
      <c r="L1776" s="135">
        <v>0</v>
      </c>
      <c r="M1776" s="135">
        <v>0</v>
      </c>
      <c r="N1776" s="135">
        <v>-5.0702547297289327</v>
      </c>
    </row>
    <row r="1777" spans="1:14" x14ac:dyDescent="0.25">
      <c r="A1777" s="76">
        <v>1774</v>
      </c>
      <c r="B1777" s="76">
        <v>66.720904541015628</v>
      </c>
      <c r="C1777" s="76">
        <v>66.720904541015628</v>
      </c>
      <c r="D1777" s="131"/>
      <c r="E1777" s="92"/>
      <c r="F1777" s="76">
        <v>1291.714975856507</v>
      </c>
      <c r="G1777" s="76">
        <v>89.029741540741099</v>
      </c>
      <c r="H1777" s="77">
        <v>0</v>
      </c>
      <c r="I1777" s="76">
        <v>-12.88936226746266</v>
      </c>
      <c r="J1777" s="77">
        <v>6.1694307475213241</v>
      </c>
      <c r="K1777" s="135">
        <v>6</v>
      </c>
      <c r="L1777" s="135">
        <v>0</v>
      </c>
      <c r="M1777" s="135">
        <v>0</v>
      </c>
      <c r="N1777" s="135">
        <v>-4.8196958315883114</v>
      </c>
    </row>
    <row r="1778" spans="1:14" x14ac:dyDescent="0.25">
      <c r="A1778" s="76">
        <v>1775</v>
      </c>
      <c r="B1778" s="76">
        <v>63.603234481811533</v>
      </c>
      <c r="C1778" s="76">
        <v>63.603234481811533</v>
      </c>
      <c r="D1778" s="131"/>
      <c r="E1778" s="92"/>
      <c r="F1778" s="76">
        <v>1231.356964631138</v>
      </c>
      <c r="G1778" s="76">
        <v>89.06532390314328</v>
      </c>
      <c r="H1778" s="77">
        <v>0</v>
      </c>
      <c r="I1778" s="76">
        <v>-10.16419133141107</v>
      </c>
      <c r="J1778" s="77">
        <v>3.444259811469732</v>
      </c>
      <c r="K1778" s="135">
        <v>6</v>
      </c>
      <c r="L1778" s="135">
        <v>0</v>
      </c>
      <c r="M1778" s="135">
        <v>0</v>
      </c>
      <c r="N1778" s="135">
        <v>-4.5669560459181344</v>
      </c>
    </row>
    <row r="1779" spans="1:14" x14ac:dyDescent="0.25">
      <c r="A1779" s="76">
        <v>1776</v>
      </c>
      <c r="B1779" s="76">
        <v>60.498272323608397</v>
      </c>
      <c r="C1779" s="76">
        <v>60.498272323608397</v>
      </c>
      <c r="D1779" s="131"/>
      <c r="E1779" s="92"/>
      <c r="F1779" s="76">
        <v>1394.8103201302999</v>
      </c>
      <c r="G1779" s="76">
        <v>89.034698865436098</v>
      </c>
      <c r="H1779" s="77">
        <v>0</v>
      </c>
      <c r="I1779" s="76">
        <v>-19.707331363300622</v>
      </c>
      <c r="J1779" s="77">
        <v>12.987399843359279</v>
      </c>
      <c r="K1779" s="135">
        <v>5</v>
      </c>
      <c r="L1779" s="135">
        <v>0</v>
      </c>
      <c r="M1779" s="135">
        <v>0</v>
      </c>
      <c r="N1779" s="135">
        <v>-5.2610840808821164</v>
      </c>
    </row>
    <row r="1780" spans="1:14" x14ac:dyDescent="0.25">
      <c r="A1780" s="76">
        <v>1777</v>
      </c>
      <c r="B1780" s="76">
        <v>57.874334716796866</v>
      </c>
      <c r="C1780" s="76">
        <v>57.874334716796866</v>
      </c>
      <c r="D1780" s="131"/>
      <c r="E1780" s="92"/>
      <c r="F1780" s="76">
        <v>1334.314456152867</v>
      </c>
      <c r="G1780" s="76">
        <v>89.087752513786228</v>
      </c>
      <c r="H1780" s="77">
        <v>0</v>
      </c>
      <c r="I1780" s="76">
        <v>-14.45991488680786</v>
      </c>
      <c r="J1780" s="77">
        <v>7.7399833668665172</v>
      </c>
      <c r="K1780" s="135">
        <v>5</v>
      </c>
      <c r="L1780" s="135">
        <v>0</v>
      </c>
      <c r="M1780" s="135">
        <v>0</v>
      </c>
      <c r="N1780" s="135">
        <v>-5.0005582823023271</v>
      </c>
    </row>
    <row r="1781" spans="1:14" x14ac:dyDescent="0.25">
      <c r="A1781" s="76">
        <v>1778</v>
      </c>
      <c r="B1781" s="76">
        <v>55.490584182739248</v>
      </c>
      <c r="C1781" s="76">
        <v>55.490584182739248</v>
      </c>
      <c r="D1781" s="131"/>
      <c r="E1781" s="92"/>
      <c r="F1781" s="76">
        <v>1279.3561950684059</v>
      </c>
      <c r="G1781" s="76">
        <v>89.111730619048373</v>
      </c>
      <c r="H1781" s="77">
        <v>0</v>
      </c>
      <c r="I1781" s="76">
        <v>-14.89767222403175</v>
      </c>
      <c r="J1781" s="77">
        <v>8.1777407040904109</v>
      </c>
      <c r="K1781" s="135">
        <v>5</v>
      </c>
      <c r="L1781" s="135">
        <v>0</v>
      </c>
      <c r="M1781" s="135">
        <v>0</v>
      </c>
      <c r="N1781" s="135">
        <v>-4.7676142097795493</v>
      </c>
    </row>
    <row r="1782" spans="1:14" x14ac:dyDescent="0.25">
      <c r="A1782" s="76">
        <v>1779</v>
      </c>
      <c r="B1782" s="76">
        <v>53.142570877075187</v>
      </c>
      <c r="C1782" s="76">
        <v>53.142570877075187</v>
      </c>
      <c r="D1782" s="131"/>
      <c r="E1782" s="92"/>
      <c r="F1782" s="76">
        <v>1225.2218691652599</v>
      </c>
      <c r="G1782" s="76">
        <v>89.133390041218519</v>
      </c>
      <c r="H1782" s="77">
        <v>0</v>
      </c>
      <c r="I1782" s="76">
        <v>-14.091584681477199</v>
      </c>
      <c r="J1782" s="77">
        <v>7.3716531615358614</v>
      </c>
      <c r="K1782" s="135">
        <v>5</v>
      </c>
      <c r="L1782" s="135">
        <v>0</v>
      </c>
      <c r="M1782" s="135">
        <v>0</v>
      </c>
      <c r="N1782" s="135">
        <v>-4.5414907711897978</v>
      </c>
    </row>
    <row r="1783" spans="1:14" x14ac:dyDescent="0.25">
      <c r="A1783" s="76">
        <v>1780</v>
      </c>
      <c r="B1783" s="76">
        <v>50.452739334106447</v>
      </c>
      <c r="C1783" s="76">
        <v>50.452739334106447</v>
      </c>
      <c r="D1783" s="131"/>
      <c r="E1783" s="92"/>
      <c r="F1783" s="76">
        <v>1433.7967454831839</v>
      </c>
      <c r="G1783" s="76">
        <v>89.087421381113614</v>
      </c>
      <c r="H1783" s="77">
        <v>0</v>
      </c>
      <c r="I1783" s="76">
        <v>-12.668938180242851</v>
      </c>
      <c r="J1783" s="77">
        <v>5.9490066603015128</v>
      </c>
      <c r="K1783" s="135">
        <v>4</v>
      </c>
      <c r="L1783" s="135">
        <v>0</v>
      </c>
      <c r="M1783" s="135">
        <v>0</v>
      </c>
      <c r="N1783" s="135">
        <v>-5.4313496913793191</v>
      </c>
    </row>
    <row r="1784" spans="1:14" x14ac:dyDescent="0.25">
      <c r="A1784" s="76">
        <v>1781</v>
      </c>
      <c r="B1784" s="76">
        <v>46.784289932250978</v>
      </c>
      <c r="C1784" s="76">
        <v>46.784289932250978</v>
      </c>
      <c r="D1784" s="131"/>
      <c r="E1784" s="92"/>
      <c r="F1784" s="76">
        <v>1329.5445109609161</v>
      </c>
      <c r="G1784" s="76">
        <v>89.025015349964363</v>
      </c>
      <c r="H1784" s="77">
        <v>0</v>
      </c>
      <c r="I1784" s="76">
        <v>-17.904047149702269</v>
      </c>
      <c r="J1784" s="77">
        <v>11.18411562976093</v>
      </c>
      <c r="K1784" s="135">
        <v>4</v>
      </c>
      <c r="L1784" s="135">
        <v>0</v>
      </c>
      <c r="M1784" s="135">
        <v>0</v>
      </c>
      <c r="N1784" s="135">
        <v>-4.9802019813485963</v>
      </c>
    </row>
    <row r="1785" spans="1:14" x14ac:dyDescent="0.25">
      <c r="A1785" s="76">
        <v>1782</v>
      </c>
      <c r="B1785" s="76">
        <v>43.808806610107418</v>
      </c>
      <c r="C1785" s="76">
        <v>43.808806610107418</v>
      </c>
      <c r="D1785" s="131"/>
      <c r="E1785" s="92"/>
      <c r="F1785" s="76">
        <v>1244.9854095159551</v>
      </c>
      <c r="G1785" s="76">
        <v>89.062916395458544</v>
      </c>
      <c r="H1785" s="77">
        <v>0</v>
      </c>
      <c r="I1785" s="76">
        <v>-17.197341567234329</v>
      </c>
      <c r="J1785" s="77">
        <v>10.47741004729299</v>
      </c>
      <c r="K1785" s="135">
        <v>4</v>
      </c>
      <c r="L1785" s="135">
        <v>0</v>
      </c>
      <c r="M1785" s="135">
        <v>0</v>
      </c>
      <c r="N1785" s="135">
        <v>-4.6236707429991366</v>
      </c>
    </row>
    <row r="1786" spans="1:14" x14ac:dyDescent="0.25">
      <c r="A1786" s="76">
        <v>1783</v>
      </c>
      <c r="B1786" s="76">
        <v>40.972831726074219</v>
      </c>
      <c r="C1786" s="76">
        <v>40.972831726074219</v>
      </c>
      <c r="D1786" s="131"/>
      <c r="E1786" s="92"/>
      <c r="F1786" s="76">
        <v>1164.3909440287241</v>
      </c>
      <c r="G1786" s="76">
        <v>89.070781443628576</v>
      </c>
      <c r="H1786" s="77">
        <v>0</v>
      </c>
      <c r="I1786" s="76">
        <v>-17.197341567234329</v>
      </c>
      <c r="J1786" s="77">
        <v>10.47741004729299</v>
      </c>
      <c r="K1786" s="135">
        <v>4</v>
      </c>
      <c r="L1786" s="135">
        <v>0</v>
      </c>
      <c r="M1786" s="135">
        <v>0</v>
      </c>
      <c r="N1786" s="135">
        <v>-4.2911620307653671</v>
      </c>
    </row>
    <row r="1787" spans="1:14" x14ac:dyDescent="0.25">
      <c r="A1787" s="76">
        <v>1784</v>
      </c>
      <c r="B1787" s="76">
        <v>38.048738861083983</v>
      </c>
      <c r="C1787" s="76">
        <v>38.048738861083983</v>
      </c>
      <c r="D1787" s="131"/>
      <c r="E1787" s="92"/>
      <c r="F1787" s="76">
        <v>1467.023714053739</v>
      </c>
      <c r="G1787" s="76">
        <v>88.950854669798275</v>
      </c>
      <c r="H1787" s="77">
        <v>0</v>
      </c>
      <c r="I1787" s="76">
        <v>-16.339633509245608</v>
      </c>
      <c r="J1787" s="77">
        <v>9.6197019893042679</v>
      </c>
      <c r="K1787" s="135">
        <v>3</v>
      </c>
      <c r="L1787" s="135">
        <v>0</v>
      </c>
      <c r="M1787" s="135">
        <v>0</v>
      </c>
      <c r="N1787" s="135">
        <v>-5.5779751691038282</v>
      </c>
    </row>
    <row r="1788" spans="1:14" x14ac:dyDescent="0.25">
      <c r="A1788" s="76">
        <v>1785</v>
      </c>
      <c r="B1788" s="76">
        <v>34.107568359375001</v>
      </c>
      <c r="C1788" s="76">
        <v>34.107568359375001</v>
      </c>
      <c r="D1788" s="131"/>
      <c r="E1788" s="92"/>
      <c r="F1788" s="76">
        <v>1315.066231093647</v>
      </c>
      <c r="G1788" s="76">
        <v>88.953665546600362</v>
      </c>
      <c r="H1788" s="77">
        <v>0</v>
      </c>
      <c r="I1788" s="76">
        <v>-16.339633509245608</v>
      </c>
      <c r="J1788" s="77">
        <v>9.6197019893042679</v>
      </c>
      <c r="K1788" s="135">
        <v>3</v>
      </c>
      <c r="L1788" s="135">
        <v>0</v>
      </c>
      <c r="M1788" s="135">
        <v>0</v>
      </c>
      <c r="N1788" s="135">
        <v>-4.9185770121335262</v>
      </c>
    </row>
    <row r="1789" spans="1:14" x14ac:dyDescent="0.25">
      <c r="A1789" s="76">
        <v>1786</v>
      </c>
      <c r="B1789" s="76">
        <v>31.27007007598877</v>
      </c>
      <c r="C1789" s="76">
        <v>31.27007007598877</v>
      </c>
      <c r="D1789" s="131"/>
      <c r="E1789" s="92"/>
      <c r="F1789" s="76">
        <v>1205.662413912944</v>
      </c>
      <c r="G1789" s="76">
        <v>88.997718154254756</v>
      </c>
      <c r="H1789" s="77">
        <v>0</v>
      </c>
      <c r="I1789" s="76">
        <v>-14.92830293164484</v>
      </c>
      <c r="J1789" s="77">
        <v>8.2083714117035029</v>
      </c>
      <c r="K1789" s="135">
        <v>3</v>
      </c>
      <c r="L1789" s="135">
        <v>0</v>
      </c>
      <c r="M1789" s="135">
        <v>0</v>
      </c>
      <c r="N1789" s="135">
        <v>-4.4605744830759546</v>
      </c>
    </row>
    <row r="1790" spans="1:14" x14ac:dyDescent="0.25">
      <c r="A1790" s="76">
        <v>1787</v>
      </c>
      <c r="B1790" s="76">
        <v>28.87763500213623</v>
      </c>
      <c r="C1790" s="76">
        <v>28.87763500213623</v>
      </c>
      <c r="D1790" s="131"/>
      <c r="E1790" s="92"/>
      <c r="F1790" s="76">
        <v>1113.418647293247</v>
      </c>
      <c r="G1790" s="76">
        <v>89.031676752561694</v>
      </c>
      <c r="H1790" s="77">
        <v>0</v>
      </c>
      <c r="I1790" s="76">
        <v>-18.698938314498211</v>
      </c>
      <c r="J1790" s="77">
        <v>11.97900679455687</v>
      </c>
      <c r="K1790" s="135">
        <v>3</v>
      </c>
      <c r="L1790" s="135">
        <v>0</v>
      </c>
      <c r="M1790" s="135">
        <v>0</v>
      </c>
      <c r="N1790" s="135">
        <v>-4.0843338774195512</v>
      </c>
    </row>
    <row r="1791" spans="1:14" x14ac:dyDescent="0.25">
      <c r="A1791" s="76">
        <v>1788</v>
      </c>
      <c r="B1791" s="76">
        <v>27.278369522094732</v>
      </c>
      <c r="C1791" s="76">
        <v>27.278369522094732</v>
      </c>
      <c r="D1791" s="131"/>
      <c r="E1791" s="92"/>
      <c r="F1791" s="76">
        <v>1680.6696951719009</v>
      </c>
      <c r="G1791" s="76">
        <v>89.046313125543207</v>
      </c>
      <c r="H1791" s="77">
        <v>0</v>
      </c>
      <c r="I1791" s="76">
        <v>-16.29144254781049</v>
      </c>
      <c r="J1791" s="77">
        <v>9.5715110278691462</v>
      </c>
      <c r="K1791" s="135">
        <v>2</v>
      </c>
      <c r="L1791" s="135">
        <v>0</v>
      </c>
      <c r="M1791" s="135">
        <v>0</v>
      </c>
      <c r="N1791" s="135">
        <v>-4.2451545203003747</v>
      </c>
    </row>
    <row r="1792" spans="1:14" x14ac:dyDescent="0.25">
      <c r="A1792" s="76">
        <v>1789</v>
      </c>
      <c r="B1792" s="76">
        <v>25.34098205566406</v>
      </c>
      <c r="C1792" s="76">
        <v>25.34098205566406</v>
      </c>
      <c r="D1792" s="131"/>
      <c r="E1792" s="92"/>
      <c r="F1792" s="76">
        <v>1561.30374846462</v>
      </c>
      <c r="G1792" s="76">
        <v>88.953055634394147</v>
      </c>
      <c r="H1792" s="77">
        <v>0</v>
      </c>
      <c r="I1792" s="76">
        <v>-17.814868537258508</v>
      </c>
      <c r="J1792" s="77">
        <v>11.09493701731717</v>
      </c>
      <c r="K1792" s="135">
        <v>2</v>
      </c>
      <c r="L1792" s="135">
        <v>0</v>
      </c>
      <c r="M1792" s="135">
        <v>0</v>
      </c>
      <c r="N1792" s="135">
        <v>-5.2923240310507671</v>
      </c>
    </row>
    <row r="1793" spans="1:14" x14ac:dyDescent="0.25">
      <c r="A1793" s="76">
        <v>1790</v>
      </c>
      <c r="B1793" s="76">
        <v>23.359586906433101</v>
      </c>
      <c r="C1793" s="76">
        <v>23.359586906433101</v>
      </c>
      <c r="D1793" s="131"/>
      <c r="E1793" s="92"/>
      <c r="F1793" s="76">
        <v>1439.2264088063309</v>
      </c>
      <c r="G1793" s="76">
        <v>88.981231882926124</v>
      </c>
      <c r="H1793" s="77">
        <v>0</v>
      </c>
      <c r="I1793" s="76">
        <v>-23.777899943397401</v>
      </c>
      <c r="J1793" s="77">
        <v>17.05796842345606</v>
      </c>
      <c r="K1793" s="135">
        <v>2</v>
      </c>
      <c r="L1793" s="135">
        <v>0</v>
      </c>
      <c r="M1793" s="135">
        <v>0</v>
      </c>
      <c r="N1793" s="135">
        <v>-4.7491098234181299</v>
      </c>
    </row>
    <row r="1794" spans="1:14" x14ac:dyDescent="0.25">
      <c r="A1794" s="76">
        <v>1791</v>
      </c>
      <c r="B1794" s="76">
        <v>21.228174781799321</v>
      </c>
      <c r="C1794" s="76">
        <v>21.228174781799321</v>
      </c>
      <c r="D1794" s="131"/>
      <c r="E1794" s="92"/>
      <c r="F1794" s="76">
        <v>1307.9062518998669</v>
      </c>
      <c r="G1794" s="76">
        <v>89.006059555081805</v>
      </c>
      <c r="H1794" s="77">
        <v>0</v>
      </c>
      <c r="I1794" s="76">
        <v>-37.733903777420792</v>
      </c>
      <c r="J1794" s="77">
        <v>31.013972257479441</v>
      </c>
      <c r="K1794" s="135">
        <v>2</v>
      </c>
      <c r="L1794" s="135">
        <v>0</v>
      </c>
      <c r="M1794" s="135">
        <v>0</v>
      </c>
      <c r="N1794" s="135">
        <v>-4.7447555808424351</v>
      </c>
    </row>
    <row r="1795" spans="1:14" x14ac:dyDescent="0.25">
      <c r="A1795" s="76">
        <v>1792</v>
      </c>
      <c r="B1795" s="76">
        <v>18.777920341491701</v>
      </c>
      <c r="C1795" s="76">
        <v>18.777920341491701</v>
      </c>
      <c r="D1795" s="131"/>
      <c r="E1795" s="92"/>
      <c r="F1795" s="76">
        <v>1156.941643111579</v>
      </c>
      <c r="G1795" s="76">
        <v>89.040018153388743</v>
      </c>
      <c r="H1795" s="77">
        <v>0</v>
      </c>
      <c r="I1795" s="76">
        <v>-22.170050394962011</v>
      </c>
      <c r="J1795" s="77">
        <v>15.450118875020671</v>
      </c>
      <c r="K1795" s="135">
        <v>2</v>
      </c>
      <c r="L1795" s="135">
        <v>0</v>
      </c>
      <c r="M1795" s="135">
        <v>0</v>
      </c>
      <c r="N1795" s="135">
        <v>-4.2607718277940574</v>
      </c>
    </row>
    <row r="1796" spans="1:14" x14ac:dyDescent="0.25">
      <c r="A1796" s="76">
        <v>1793</v>
      </c>
      <c r="B1796" s="76">
        <v>15.952125167846679</v>
      </c>
      <c r="C1796" s="76">
        <v>15.952125167846679</v>
      </c>
      <c r="D1796" s="131"/>
      <c r="E1796" s="92"/>
      <c r="F1796" s="76">
        <v>982.83929035690062</v>
      </c>
      <c r="G1796" s="76">
        <v>89.028375076933941</v>
      </c>
      <c r="H1796" s="77">
        <v>0</v>
      </c>
      <c r="I1796" s="76">
        <v>-14.877231225756001</v>
      </c>
      <c r="J1796" s="77">
        <v>8.1572997058146655</v>
      </c>
      <c r="K1796" s="135">
        <v>2</v>
      </c>
      <c r="L1796" s="135">
        <v>0</v>
      </c>
      <c r="M1796" s="135">
        <v>0</v>
      </c>
      <c r="N1796" s="135">
        <v>-3.5658358096374911</v>
      </c>
    </row>
    <row r="1797" spans="1:14" x14ac:dyDescent="0.25">
      <c r="A1797" s="76">
        <v>1794</v>
      </c>
      <c r="B1797" s="76">
        <v>13.271645259857181</v>
      </c>
      <c r="C1797" s="76">
        <v>13.271645259857181</v>
      </c>
      <c r="D1797" s="131"/>
      <c r="E1797" s="92"/>
      <c r="F1797" s="76">
        <v>1580.693869179267</v>
      </c>
      <c r="G1797" s="76">
        <v>89.037520254422517</v>
      </c>
      <c r="H1797" s="77">
        <v>0</v>
      </c>
      <c r="I1797" s="76">
        <v>-13.44509194159197</v>
      </c>
      <c r="J1797" s="77">
        <v>6.7251604216506307</v>
      </c>
      <c r="K1797" s="135">
        <v>1</v>
      </c>
      <c r="L1797" s="135">
        <v>0</v>
      </c>
      <c r="M1797" s="135">
        <v>0</v>
      </c>
      <c r="N1797" s="135">
        <v>-4.2073410280470904</v>
      </c>
    </row>
    <row r="1798" spans="1:14" x14ac:dyDescent="0.25">
      <c r="A1798" s="76">
        <v>1795</v>
      </c>
      <c r="B1798" s="76">
        <v>10.269358253479</v>
      </c>
      <c r="C1798" s="76">
        <v>10.269358253479</v>
      </c>
      <c r="D1798" s="131"/>
      <c r="E1798" s="92"/>
      <c r="F1798" s="76">
        <v>1223.1122301602611</v>
      </c>
      <c r="G1798" s="76">
        <v>88.939160423241688</v>
      </c>
      <c r="H1798" s="77">
        <v>2.3926951415437121</v>
      </c>
      <c r="I1798" s="76">
        <v>-38.172736006372887</v>
      </c>
      <c r="J1798" s="77">
        <v>31.45280448643155</v>
      </c>
      <c r="K1798" s="135">
        <v>1</v>
      </c>
      <c r="L1798" s="135">
        <v>7.4478479194644148E-2</v>
      </c>
      <c r="M1798" s="135">
        <v>0.23483064490071301</v>
      </c>
      <c r="N1798" s="135">
        <v>-3.048336976794964</v>
      </c>
    </row>
    <row r="1799" spans="1:14" x14ac:dyDescent="0.25">
      <c r="A1799" s="76">
        <v>1796</v>
      </c>
      <c r="B1799" s="76">
        <v>6.7400760173797609</v>
      </c>
      <c r="C1799" s="76">
        <v>6.7400760173797609</v>
      </c>
      <c r="D1799" s="131"/>
      <c r="E1799" s="92"/>
      <c r="F1799" s="76">
        <v>802.7638344659199</v>
      </c>
      <c r="G1799" s="76">
        <v>88.964342500727525</v>
      </c>
      <c r="H1799" s="77">
        <v>2.3729762004551671</v>
      </c>
      <c r="I1799" s="76">
        <v>-17.609572828912331</v>
      </c>
      <c r="J1799" s="77">
        <v>10.88964130897099</v>
      </c>
      <c r="K1799" s="135">
        <v>1</v>
      </c>
      <c r="L1799" s="135">
        <v>7.3864679000000003E-2</v>
      </c>
      <c r="M1799" s="135">
        <v>0.23289533288700001</v>
      </c>
      <c r="N1799" s="135">
        <v>-2.8746098387157808</v>
      </c>
    </row>
    <row r="1800" spans="1:14" x14ac:dyDescent="0.25">
      <c r="A1800" s="76">
        <v>1797</v>
      </c>
      <c r="B1800" s="76">
        <v>2.5359818845987321</v>
      </c>
      <c r="C1800" s="76">
        <v>2.5359818845987321</v>
      </c>
      <c r="D1800" s="131"/>
      <c r="E1800" s="92"/>
      <c r="F1800" s="76">
        <v>800</v>
      </c>
      <c r="G1800" s="76">
        <v>88.97391860237461</v>
      </c>
      <c r="H1800" s="77">
        <v>2.3729762004551671</v>
      </c>
      <c r="I1800" s="76">
        <v>-26.171205155819479</v>
      </c>
      <c r="J1800" s="77">
        <v>19.451273635878142</v>
      </c>
      <c r="K1800" s="135">
        <v>1</v>
      </c>
      <c r="L1800" s="135">
        <v>7.3864679000000003E-2</v>
      </c>
      <c r="M1800" s="135">
        <v>0.23289533288700001</v>
      </c>
      <c r="N1800" s="135">
        <v>-0.62640082378360651</v>
      </c>
    </row>
    <row r="1801" spans="1:14" x14ac:dyDescent="0.25">
      <c r="A1801" s="76">
        <v>1798</v>
      </c>
      <c r="B1801" s="76">
        <v>0.1416837461292744</v>
      </c>
      <c r="C1801" s="76">
        <v>0.1416837461292744</v>
      </c>
      <c r="D1801" s="131"/>
      <c r="E1801" s="92"/>
      <c r="F1801" s="76">
        <v>800</v>
      </c>
      <c r="G1801" s="76">
        <v>89.016154379024073</v>
      </c>
      <c r="H1801" s="77">
        <v>2.3729762004551671</v>
      </c>
      <c r="I1801" s="76">
        <v>-21.503876301217161</v>
      </c>
      <c r="J1801" s="77">
        <v>14.783944781275819</v>
      </c>
      <c r="K1801" s="135">
        <v>1</v>
      </c>
      <c r="L1801" s="135">
        <v>7.3864679000000003E-2</v>
      </c>
      <c r="M1801" s="135">
        <v>0.23289533288700001</v>
      </c>
      <c r="N1801" s="135">
        <v>0.49778820684570357</v>
      </c>
    </row>
    <row r="1802" spans="1:14" x14ac:dyDescent="0.25">
      <c r="A1802" s="76">
        <v>1799</v>
      </c>
      <c r="B1802" s="76">
        <v>1.529400930739939E-2</v>
      </c>
      <c r="C1802" s="76">
        <v>1.529400930739939E-2</v>
      </c>
      <c r="D1802" s="131"/>
      <c r="E1802" s="92"/>
      <c r="F1802" s="76">
        <v>800</v>
      </c>
      <c r="G1802" s="76">
        <v>89.067248514379585</v>
      </c>
      <c r="H1802" s="77">
        <v>2.3729762004551671</v>
      </c>
      <c r="I1802" s="76">
        <v>-28.758973114282309</v>
      </c>
      <c r="J1802" s="77">
        <v>22.039041594340969</v>
      </c>
      <c r="K1802" s="135">
        <v>1</v>
      </c>
      <c r="L1802" s="135">
        <v>7.3864679000000003E-2</v>
      </c>
      <c r="M1802" s="135">
        <v>0.23289533288700001</v>
      </c>
      <c r="N1802" s="135">
        <v>0.64347475298644519</v>
      </c>
    </row>
    <row r="1803" spans="1:14" x14ac:dyDescent="0.25">
      <c r="A1803" s="76">
        <v>1800</v>
      </c>
      <c r="B1803" s="76">
        <v>0</v>
      </c>
      <c r="C1803" s="76">
        <v>0</v>
      </c>
      <c r="D1803" s="131"/>
      <c r="E1803" s="92"/>
      <c r="F1803" s="76">
        <v>800</v>
      </c>
      <c r="G1803" s="76">
        <v>89.098887559464984</v>
      </c>
      <c r="H1803" s="77">
        <v>2.3729762004551671</v>
      </c>
      <c r="I1803" s="76">
        <v>-12.4010505449608</v>
      </c>
      <c r="J1803" s="77">
        <v>5.6811190250194619</v>
      </c>
      <c r="K1803" s="135">
        <v>0</v>
      </c>
      <c r="L1803" s="135">
        <v>7.3864679000000003E-2</v>
      </c>
      <c r="M1803" s="135">
        <v>0.23289533288700001</v>
      </c>
      <c r="N1803" s="135">
        <v>0.30098990988739233</v>
      </c>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38" priority="5">
      <formula>#REF!=1</formula>
    </cfRule>
  </conditionalFormatting>
  <conditionalFormatting sqref="E3:E20">
    <cfRule type="expression" dxfId="37" priority="6">
      <formula>AND(#REF!=1,#REF!=0)</formula>
    </cfRule>
  </conditionalFormatting>
  <conditionalFormatting sqref="E3:E20">
    <cfRule type="expression" dxfId="36" priority="4">
      <formula>#REF!=1</formula>
    </cfRule>
  </conditionalFormatting>
  <conditionalFormatting sqref="E21:E1183">
    <cfRule type="expression" dxfId="35" priority="2">
      <formula>#REF!=1</formula>
    </cfRule>
  </conditionalFormatting>
  <conditionalFormatting sqref="E21:E1183">
    <cfRule type="expression" dxfId="34" priority="3">
      <formula>AND(#REF!=1,#REF!=0)</formula>
    </cfRule>
  </conditionalFormatting>
  <conditionalFormatting sqref="E21:E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4.0576484054327591E-4</v>
      </c>
    </row>
    <row r="105" spans="1:2" x14ac:dyDescent="0.25">
      <c r="A105" s="130">
        <v>10.199999999999999</v>
      </c>
      <c r="B105" s="130">
        <v>8.1152968108654455E-4</v>
      </c>
    </row>
    <row r="106" spans="1:2" x14ac:dyDescent="0.25">
      <c r="A106" s="130">
        <v>10.3</v>
      </c>
      <c r="B106" s="130">
        <v>1.217294521629813E-3</v>
      </c>
    </row>
    <row r="107" spans="1:2" x14ac:dyDescent="0.25">
      <c r="A107" s="130">
        <v>10.4</v>
      </c>
      <c r="B107" s="130">
        <v>1.6230593621730819E-3</v>
      </c>
    </row>
    <row r="108" spans="1:2" x14ac:dyDescent="0.25">
      <c r="A108" s="130">
        <v>10.5</v>
      </c>
      <c r="B108" s="130">
        <v>2.02882420271635E-3</v>
      </c>
    </row>
    <row r="109" spans="1:2" x14ac:dyDescent="0.25">
      <c r="A109" s="130">
        <v>10.6</v>
      </c>
      <c r="B109" s="130">
        <v>2.4345890432596259E-3</v>
      </c>
    </row>
    <row r="110" spans="1:2" x14ac:dyDescent="0.25">
      <c r="A110" s="130">
        <v>10.7</v>
      </c>
      <c r="B110" s="130">
        <v>2.8403538838028949E-3</v>
      </c>
    </row>
    <row r="111" spans="1:2" x14ac:dyDescent="0.25">
      <c r="A111" s="130">
        <v>10.8</v>
      </c>
      <c r="B111" s="130">
        <v>3.246118724346163E-3</v>
      </c>
    </row>
    <row r="112" spans="1:2" x14ac:dyDescent="0.25">
      <c r="A112" s="130">
        <v>10.9</v>
      </c>
      <c r="B112" s="130">
        <v>3.651883564889432E-3</v>
      </c>
    </row>
    <row r="113" spans="1:2" x14ac:dyDescent="0.25">
      <c r="A113" s="130">
        <v>11</v>
      </c>
      <c r="B113" s="130">
        <v>4.0576484054327009E-3</v>
      </c>
    </row>
    <row r="114" spans="1:2" x14ac:dyDescent="0.25">
      <c r="A114" s="130">
        <v>11.1</v>
      </c>
      <c r="B114" s="130">
        <v>6.9339755885303944E-2</v>
      </c>
    </row>
    <row r="115" spans="1:2" x14ac:dyDescent="0.25">
      <c r="A115" s="130">
        <v>11.2</v>
      </c>
      <c r="B115" s="130">
        <v>0.13462186336517401</v>
      </c>
    </row>
    <row r="116" spans="1:2" x14ac:dyDescent="0.25">
      <c r="A116" s="130">
        <v>11.3</v>
      </c>
      <c r="B116" s="130">
        <v>0.1999039708450441</v>
      </c>
    </row>
    <row r="117" spans="1:2" x14ac:dyDescent="0.25">
      <c r="A117" s="130">
        <v>11.4</v>
      </c>
      <c r="B117" s="130">
        <v>0.26518607832491431</v>
      </c>
    </row>
    <row r="118" spans="1:2" x14ac:dyDescent="0.25">
      <c r="A118" s="130">
        <v>11.5</v>
      </c>
      <c r="B118" s="130">
        <v>0.33046818580478432</v>
      </c>
    </row>
    <row r="119" spans="1:2" x14ac:dyDescent="0.25">
      <c r="A119" s="130">
        <v>11.6</v>
      </c>
      <c r="B119" s="130">
        <v>0.39575029328465561</v>
      </c>
    </row>
    <row r="120" spans="1:2" x14ac:dyDescent="0.25">
      <c r="A120" s="130">
        <v>11.7</v>
      </c>
      <c r="B120" s="130">
        <v>0.46103240076452567</v>
      </c>
    </row>
    <row r="121" spans="1:2" x14ac:dyDescent="0.25">
      <c r="A121" s="130">
        <v>11.8</v>
      </c>
      <c r="B121" s="130">
        <v>0.52631450824439574</v>
      </c>
    </row>
    <row r="122" spans="1:2" x14ac:dyDescent="0.25">
      <c r="A122" s="130">
        <v>11.9</v>
      </c>
      <c r="B122" s="130">
        <v>0.59159661572426581</v>
      </c>
    </row>
    <row r="123" spans="1:2" x14ac:dyDescent="0.25">
      <c r="A123" s="130">
        <v>12</v>
      </c>
      <c r="B123" s="130">
        <v>0.65687872320413587</v>
      </c>
    </row>
    <row r="124" spans="1:2" x14ac:dyDescent="0.25">
      <c r="A124" s="130">
        <v>12.1</v>
      </c>
      <c r="B124" s="130">
        <v>0.73224174156785116</v>
      </c>
    </row>
    <row r="125" spans="1:2" x14ac:dyDescent="0.25">
      <c r="A125" s="130">
        <v>12.2</v>
      </c>
      <c r="B125" s="130">
        <v>0.80760475993156511</v>
      </c>
    </row>
    <row r="126" spans="1:2" x14ac:dyDescent="0.25">
      <c r="A126" s="130">
        <v>12.3</v>
      </c>
      <c r="B126" s="130">
        <v>0.88296777829527906</v>
      </c>
    </row>
    <row r="127" spans="1:2" x14ac:dyDescent="0.25">
      <c r="A127" s="130">
        <v>12.4</v>
      </c>
      <c r="B127" s="130">
        <v>0.9583307966589929</v>
      </c>
    </row>
    <row r="128" spans="1:2" x14ac:dyDescent="0.25">
      <c r="A128" s="130">
        <v>12.5</v>
      </c>
      <c r="B128" s="130">
        <v>1.0336938150227071</v>
      </c>
    </row>
    <row r="129" spans="1:2" x14ac:dyDescent="0.25">
      <c r="A129" s="130">
        <v>12.6</v>
      </c>
      <c r="B129" s="130">
        <v>1.1090568333864219</v>
      </c>
    </row>
    <row r="130" spans="1:2" x14ac:dyDescent="0.25">
      <c r="A130" s="130">
        <v>12.7</v>
      </c>
      <c r="B130" s="130">
        <v>1.1844198517501361</v>
      </c>
    </row>
    <row r="131" spans="1:2" x14ac:dyDescent="0.25">
      <c r="A131" s="130">
        <v>12.8</v>
      </c>
      <c r="B131" s="130">
        <v>1.25978287011385</v>
      </c>
    </row>
    <row r="132" spans="1:2" x14ac:dyDescent="0.25">
      <c r="A132" s="130">
        <v>12.9</v>
      </c>
      <c r="B132" s="130">
        <v>1.335145888477564</v>
      </c>
    </row>
    <row r="133" spans="1:2" x14ac:dyDescent="0.25">
      <c r="A133" s="130">
        <v>13</v>
      </c>
      <c r="B133" s="130">
        <v>1.4105089068412779</v>
      </c>
    </row>
    <row r="134" spans="1:2" x14ac:dyDescent="0.25">
      <c r="A134" s="130">
        <v>13.1</v>
      </c>
      <c r="B134" s="130">
        <v>1.645396920442584</v>
      </c>
    </row>
    <row r="135" spans="1:2" x14ac:dyDescent="0.25">
      <c r="A135" s="130">
        <v>13.2</v>
      </c>
      <c r="B135" s="130">
        <v>1.880284934043887</v>
      </c>
    </row>
    <row r="136" spans="1:2" x14ac:dyDescent="0.25">
      <c r="A136" s="130">
        <v>13.3</v>
      </c>
      <c r="B136" s="130">
        <v>2.1151729476451888</v>
      </c>
    </row>
    <row r="137" spans="1:2" x14ac:dyDescent="0.25">
      <c r="A137" s="130">
        <v>13.4</v>
      </c>
      <c r="B137" s="130">
        <v>2.3500609612464909</v>
      </c>
    </row>
    <row r="138" spans="1:2" x14ac:dyDescent="0.25">
      <c r="A138" s="130">
        <v>13.5</v>
      </c>
      <c r="B138" s="130">
        <v>2.584948974847793</v>
      </c>
    </row>
    <row r="139" spans="1:2" x14ac:dyDescent="0.25">
      <c r="A139" s="130">
        <v>13.6</v>
      </c>
      <c r="B139" s="130">
        <v>2.8198369884490999</v>
      </c>
    </row>
    <row r="140" spans="1:2" x14ac:dyDescent="0.25">
      <c r="A140" s="130">
        <v>13.7</v>
      </c>
      <c r="B140" s="130">
        <v>3.054725002050402</v>
      </c>
    </row>
    <row r="141" spans="1:2" x14ac:dyDescent="0.25">
      <c r="A141" s="130">
        <v>13.8</v>
      </c>
      <c r="B141" s="130">
        <v>3.2896130156517049</v>
      </c>
    </row>
    <row r="142" spans="1:2" x14ac:dyDescent="0.25">
      <c r="A142" s="130">
        <v>13.9</v>
      </c>
      <c r="B142" s="130">
        <v>3.524501029253007</v>
      </c>
    </row>
    <row r="143" spans="1:2" x14ac:dyDescent="0.25">
      <c r="A143" s="130">
        <v>14</v>
      </c>
      <c r="B143" s="130">
        <v>3.7593890428543091</v>
      </c>
    </row>
    <row r="144" spans="1:2" x14ac:dyDescent="0.25">
      <c r="A144" s="130">
        <v>14.1</v>
      </c>
      <c r="B144" s="130">
        <v>4.2929426646232676</v>
      </c>
    </row>
    <row r="145" spans="1:2" x14ac:dyDescent="0.25">
      <c r="A145" s="130">
        <v>14.2</v>
      </c>
      <c r="B145" s="130">
        <v>4.8264962863922172</v>
      </c>
    </row>
    <row r="146" spans="1:2" x14ac:dyDescent="0.25">
      <c r="A146" s="130">
        <v>14.3</v>
      </c>
      <c r="B146" s="130">
        <v>5.3600499081611668</v>
      </c>
    </row>
    <row r="147" spans="1:2" x14ac:dyDescent="0.25">
      <c r="A147" s="130">
        <v>14.4</v>
      </c>
      <c r="B147" s="130">
        <v>5.8936035299301164</v>
      </c>
    </row>
    <row r="148" spans="1:2" x14ac:dyDescent="0.25">
      <c r="A148" s="130">
        <v>14.5</v>
      </c>
      <c r="B148" s="130">
        <v>6.427157151699066</v>
      </c>
    </row>
    <row r="149" spans="1:2" x14ac:dyDescent="0.25">
      <c r="A149" s="130">
        <v>14.6</v>
      </c>
      <c r="B149" s="130">
        <v>6.9607107734680236</v>
      </c>
    </row>
    <row r="150" spans="1:2" x14ac:dyDescent="0.25">
      <c r="A150" s="130">
        <v>14.7</v>
      </c>
      <c r="B150" s="130">
        <v>7.494264395236975</v>
      </c>
    </row>
    <row r="151" spans="1:2" x14ac:dyDescent="0.25">
      <c r="A151" s="130">
        <v>14.8</v>
      </c>
      <c r="B151" s="130">
        <v>8.0278180170059237</v>
      </c>
    </row>
    <row r="152" spans="1:2" x14ac:dyDescent="0.25">
      <c r="A152" s="130">
        <v>14.9</v>
      </c>
      <c r="B152" s="130">
        <v>8.5613716387748724</v>
      </c>
    </row>
    <row r="153" spans="1:2" x14ac:dyDescent="0.25">
      <c r="A153" s="130">
        <v>15</v>
      </c>
      <c r="B153" s="130">
        <v>9.0949252605438229</v>
      </c>
    </row>
    <row r="154" spans="1:2" x14ac:dyDescent="0.25">
      <c r="A154" s="130">
        <v>15.1</v>
      </c>
      <c r="B154" s="130">
        <v>9.6215542840957706</v>
      </c>
    </row>
    <row r="155" spans="1:2" x14ac:dyDescent="0.25">
      <c r="A155" s="130">
        <v>15.2</v>
      </c>
      <c r="B155" s="130">
        <v>10.148183307647709</v>
      </c>
    </row>
    <row r="156" spans="1:2" x14ac:dyDescent="0.25">
      <c r="A156" s="130">
        <v>15.3</v>
      </c>
      <c r="B156" s="130">
        <v>10.67481233119965</v>
      </c>
    </row>
    <row r="157" spans="1:2" x14ac:dyDescent="0.25">
      <c r="A157" s="130">
        <v>15.4</v>
      </c>
      <c r="B157" s="130">
        <v>11.201441354751591</v>
      </c>
    </row>
    <row r="158" spans="1:2" x14ac:dyDescent="0.25">
      <c r="A158" s="130">
        <v>15.5</v>
      </c>
      <c r="B158" s="130">
        <v>11.72807037830353</v>
      </c>
    </row>
    <row r="159" spans="1:2" x14ac:dyDescent="0.25">
      <c r="A159" s="130">
        <v>15.6</v>
      </c>
      <c r="B159" s="130">
        <v>12.25469940185547</v>
      </c>
    </row>
    <row r="160" spans="1:2" x14ac:dyDescent="0.25">
      <c r="A160" s="130">
        <v>15.7</v>
      </c>
      <c r="B160" s="130">
        <v>12.781328425407411</v>
      </c>
    </row>
    <row r="161" spans="1:2" x14ac:dyDescent="0.25">
      <c r="A161" s="130">
        <v>15.8</v>
      </c>
      <c r="B161" s="130">
        <v>13.30795744895935</v>
      </c>
    </row>
    <row r="162" spans="1:2" x14ac:dyDescent="0.25">
      <c r="A162" s="130">
        <v>15.9</v>
      </c>
      <c r="B162" s="130">
        <v>13.83458647251129</v>
      </c>
    </row>
    <row r="163" spans="1:2" x14ac:dyDescent="0.25">
      <c r="A163" s="130">
        <v>16</v>
      </c>
      <c r="B163" s="130">
        <v>14.361215496063229</v>
      </c>
    </row>
    <row r="164" spans="1:2" x14ac:dyDescent="0.25">
      <c r="A164" s="130">
        <v>16.100000000000001</v>
      </c>
      <c r="B164" s="130">
        <v>14.49983420372009</v>
      </c>
    </row>
    <row r="165" spans="1:2" x14ac:dyDescent="0.25">
      <c r="A165" s="130">
        <v>16.2</v>
      </c>
      <c r="B165" s="130">
        <v>14.63845291137695</v>
      </c>
    </row>
    <row r="166" spans="1:2" x14ac:dyDescent="0.25">
      <c r="A166" s="130">
        <v>16.3</v>
      </c>
      <c r="B166" s="130">
        <v>14.77707161903381</v>
      </c>
    </row>
    <row r="167" spans="1:2" x14ac:dyDescent="0.25">
      <c r="A167" s="130">
        <v>16.399999999999999</v>
      </c>
      <c r="B167" s="130">
        <v>14.91569032669068</v>
      </c>
    </row>
    <row r="168" spans="1:2" x14ac:dyDescent="0.25">
      <c r="A168" s="130">
        <v>16.5</v>
      </c>
      <c r="B168" s="130">
        <v>15.054309034347529</v>
      </c>
    </row>
    <row r="169" spans="1:2" x14ac:dyDescent="0.25">
      <c r="A169" s="130">
        <v>16.600000000000001</v>
      </c>
      <c r="B169" s="130">
        <v>15.1929277420044</v>
      </c>
    </row>
    <row r="170" spans="1:2" x14ac:dyDescent="0.25">
      <c r="A170" s="130">
        <v>16.7</v>
      </c>
      <c r="B170" s="130">
        <v>15.331546449661261</v>
      </c>
    </row>
    <row r="171" spans="1:2" x14ac:dyDescent="0.25">
      <c r="A171" s="130">
        <v>16.8</v>
      </c>
      <c r="B171" s="130">
        <v>15.470165157318119</v>
      </c>
    </row>
    <row r="172" spans="1:2" x14ac:dyDescent="0.25">
      <c r="A172" s="130">
        <v>16.899999999999999</v>
      </c>
      <c r="B172" s="130">
        <v>15.608783864974979</v>
      </c>
    </row>
    <row r="173" spans="1:2" x14ac:dyDescent="0.25">
      <c r="A173" s="130">
        <v>17</v>
      </c>
      <c r="B173" s="130">
        <v>15.74740257263184</v>
      </c>
    </row>
    <row r="174" spans="1:2" x14ac:dyDescent="0.25">
      <c r="A174" s="130">
        <v>17.100000000000001</v>
      </c>
      <c r="B174" s="130">
        <v>16.04671489715577</v>
      </c>
    </row>
    <row r="175" spans="1:2" x14ac:dyDescent="0.25">
      <c r="A175" s="130">
        <v>17.2</v>
      </c>
      <c r="B175" s="130">
        <v>16.346027221679691</v>
      </c>
    </row>
    <row r="176" spans="1:2" x14ac:dyDescent="0.25">
      <c r="A176" s="130">
        <v>17.3</v>
      </c>
      <c r="B176" s="130">
        <v>16.645339546203619</v>
      </c>
    </row>
    <row r="177" spans="1:2" x14ac:dyDescent="0.25">
      <c r="A177" s="130">
        <v>17.399999999999999</v>
      </c>
      <c r="B177" s="130">
        <v>16.944651870727551</v>
      </c>
    </row>
    <row r="178" spans="1:2" x14ac:dyDescent="0.25">
      <c r="A178" s="130">
        <v>17.5</v>
      </c>
      <c r="B178" s="130">
        <v>17.243964195251468</v>
      </c>
    </row>
    <row r="179" spans="1:2" x14ac:dyDescent="0.25">
      <c r="A179" s="130">
        <v>17.600000000000001</v>
      </c>
      <c r="B179" s="130">
        <v>17.5432765197754</v>
      </c>
    </row>
    <row r="180" spans="1:2" x14ac:dyDescent="0.25">
      <c r="A180" s="130">
        <v>17.7</v>
      </c>
      <c r="B180" s="130">
        <v>17.842588844299321</v>
      </c>
    </row>
    <row r="181" spans="1:2" x14ac:dyDescent="0.25">
      <c r="A181" s="130">
        <v>17.8</v>
      </c>
      <c r="B181" s="130">
        <v>18.141901168823249</v>
      </c>
    </row>
    <row r="182" spans="1:2" x14ac:dyDescent="0.25">
      <c r="A182" s="130">
        <v>17.899999999999999</v>
      </c>
      <c r="B182" s="130">
        <v>18.441213493347181</v>
      </c>
    </row>
    <row r="183" spans="1:2" x14ac:dyDescent="0.25">
      <c r="A183" s="130">
        <v>18</v>
      </c>
      <c r="B183" s="130">
        <v>18.740525817871099</v>
      </c>
    </row>
    <row r="184" spans="1:2" x14ac:dyDescent="0.25">
      <c r="A184" s="130">
        <v>18.100000000000001</v>
      </c>
      <c r="B184" s="130">
        <v>19.174034519195569</v>
      </c>
    </row>
    <row r="185" spans="1:2" x14ac:dyDescent="0.25">
      <c r="A185" s="130">
        <v>18.2</v>
      </c>
      <c r="B185" s="130">
        <v>19.607543220520022</v>
      </c>
    </row>
    <row r="186" spans="1:2" x14ac:dyDescent="0.25">
      <c r="A186" s="130">
        <v>18.3</v>
      </c>
      <c r="B186" s="130">
        <v>20.041051921844488</v>
      </c>
    </row>
    <row r="187" spans="1:2" x14ac:dyDescent="0.25">
      <c r="A187" s="130">
        <v>18.399999999999999</v>
      </c>
      <c r="B187" s="130">
        <v>20.474560623168951</v>
      </c>
    </row>
    <row r="188" spans="1:2" x14ac:dyDescent="0.25">
      <c r="A188" s="130">
        <v>18.5</v>
      </c>
      <c r="B188" s="130">
        <v>20.908069324493411</v>
      </c>
    </row>
    <row r="189" spans="1:2" x14ac:dyDescent="0.25">
      <c r="A189" s="130">
        <v>18.600000000000001</v>
      </c>
      <c r="B189" s="130">
        <v>21.341578025817881</v>
      </c>
    </row>
    <row r="190" spans="1:2" x14ac:dyDescent="0.25">
      <c r="A190" s="130">
        <v>18.7</v>
      </c>
      <c r="B190" s="130">
        <v>21.77508672714233</v>
      </c>
    </row>
    <row r="191" spans="1:2" x14ac:dyDescent="0.25">
      <c r="A191" s="130">
        <v>18.8</v>
      </c>
      <c r="B191" s="130">
        <v>22.208595428466801</v>
      </c>
    </row>
    <row r="192" spans="1:2" x14ac:dyDescent="0.25">
      <c r="A192" s="130">
        <v>18.899999999999999</v>
      </c>
      <c r="B192" s="130">
        <v>22.642104129791271</v>
      </c>
    </row>
    <row r="193" spans="1:2" x14ac:dyDescent="0.25">
      <c r="A193" s="130">
        <v>19</v>
      </c>
      <c r="B193" s="130">
        <v>23.07561283111572</v>
      </c>
    </row>
    <row r="194" spans="1:2" x14ac:dyDescent="0.25">
      <c r="A194" s="130">
        <v>19.100000000000001</v>
      </c>
      <c r="B194" s="130">
        <v>23.372186393737799</v>
      </c>
    </row>
    <row r="195" spans="1:2" x14ac:dyDescent="0.25">
      <c r="A195" s="130">
        <v>19.2</v>
      </c>
      <c r="B195" s="130">
        <v>23.668759956359871</v>
      </c>
    </row>
    <row r="196" spans="1:2" x14ac:dyDescent="0.25">
      <c r="A196" s="130">
        <v>19.3</v>
      </c>
      <c r="B196" s="130">
        <v>23.965333518981939</v>
      </c>
    </row>
    <row r="197" spans="1:2" x14ac:dyDescent="0.25">
      <c r="A197" s="130">
        <v>19.399999999999999</v>
      </c>
      <c r="B197" s="130">
        <v>24.261907081604011</v>
      </c>
    </row>
    <row r="198" spans="1:2" x14ac:dyDescent="0.25">
      <c r="A198" s="130">
        <v>19.5</v>
      </c>
      <c r="B198" s="130">
        <v>24.558480644226069</v>
      </c>
    </row>
    <row r="199" spans="1:2" x14ac:dyDescent="0.25">
      <c r="A199" s="130">
        <v>19.600000000000001</v>
      </c>
      <c r="B199" s="130">
        <v>24.855054206848148</v>
      </c>
    </row>
    <row r="200" spans="1:2" x14ac:dyDescent="0.25">
      <c r="A200" s="130">
        <v>19.7</v>
      </c>
      <c r="B200" s="130">
        <v>25.15162776947022</v>
      </c>
    </row>
    <row r="201" spans="1:2" x14ac:dyDescent="0.25">
      <c r="A201" s="130">
        <v>19.8</v>
      </c>
      <c r="B201" s="130">
        <v>25.448201332092289</v>
      </c>
    </row>
    <row r="202" spans="1:2" x14ac:dyDescent="0.25">
      <c r="A202" s="130">
        <v>19.899999999999999</v>
      </c>
      <c r="B202" s="130">
        <v>25.744774894714361</v>
      </c>
    </row>
    <row r="203" spans="1:2" x14ac:dyDescent="0.25">
      <c r="A203" s="130">
        <v>20</v>
      </c>
      <c r="B203" s="130">
        <v>26.041348457336429</v>
      </c>
    </row>
    <row r="204" spans="1:2" x14ac:dyDescent="0.25">
      <c r="A204" s="130">
        <v>20.100000000000001</v>
      </c>
      <c r="B204" s="130">
        <v>26.212498302459721</v>
      </c>
    </row>
    <row r="205" spans="1:2" x14ac:dyDescent="0.25">
      <c r="A205" s="130">
        <v>20.2</v>
      </c>
      <c r="B205" s="130">
        <v>26.38364814758302</v>
      </c>
    </row>
    <row r="206" spans="1:2" x14ac:dyDescent="0.25">
      <c r="A206" s="130">
        <v>20.3</v>
      </c>
      <c r="B206" s="130">
        <v>26.554797992706298</v>
      </c>
    </row>
    <row r="207" spans="1:2" x14ac:dyDescent="0.25">
      <c r="A207" s="130">
        <v>20.399999999999999</v>
      </c>
      <c r="B207" s="130">
        <v>26.725947837829601</v>
      </c>
    </row>
    <row r="208" spans="1:2" x14ac:dyDescent="0.25">
      <c r="A208" s="130">
        <v>20.5</v>
      </c>
      <c r="B208" s="130">
        <v>26.897097682952879</v>
      </c>
    </row>
    <row r="209" spans="1:2" x14ac:dyDescent="0.25">
      <c r="A209" s="130">
        <v>20.6</v>
      </c>
      <c r="B209" s="130">
        <v>27.068247528076181</v>
      </c>
    </row>
    <row r="210" spans="1:2" x14ac:dyDescent="0.25">
      <c r="A210" s="130">
        <v>20.7</v>
      </c>
      <c r="B210" s="130">
        <v>27.23939737319947</v>
      </c>
    </row>
    <row r="211" spans="1:2" x14ac:dyDescent="0.25">
      <c r="A211" s="130">
        <v>20.8</v>
      </c>
      <c r="B211" s="130">
        <v>27.410547218322758</v>
      </c>
    </row>
    <row r="212" spans="1:2" x14ac:dyDescent="0.25">
      <c r="A212" s="130">
        <v>20.9</v>
      </c>
      <c r="B212" s="130">
        <v>27.58169706344605</v>
      </c>
    </row>
    <row r="213" spans="1:2" x14ac:dyDescent="0.25">
      <c r="A213" s="130">
        <v>21</v>
      </c>
      <c r="B213" s="130">
        <v>27.752846908569339</v>
      </c>
    </row>
    <row r="214" spans="1:2" x14ac:dyDescent="0.25">
      <c r="A214" s="130">
        <v>21.1</v>
      </c>
      <c r="B214" s="130">
        <v>27.786023769378669</v>
      </c>
    </row>
    <row r="215" spans="1:2" x14ac:dyDescent="0.25">
      <c r="A215" s="130">
        <v>21.2</v>
      </c>
      <c r="B215" s="130">
        <v>27.819200630187989</v>
      </c>
    </row>
    <row r="216" spans="1:2" x14ac:dyDescent="0.25">
      <c r="A216" s="130">
        <v>21.3</v>
      </c>
      <c r="B216" s="130">
        <v>27.85237749099732</v>
      </c>
    </row>
    <row r="217" spans="1:2" x14ac:dyDescent="0.25">
      <c r="A217" s="130">
        <v>21.4</v>
      </c>
      <c r="B217" s="130">
        <v>27.88555435180664</v>
      </c>
    </row>
    <row r="218" spans="1:2" x14ac:dyDescent="0.25">
      <c r="A218" s="130">
        <v>21.5</v>
      </c>
      <c r="B218" s="130">
        <v>27.91873121261597</v>
      </c>
    </row>
    <row r="219" spans="1:2" x14ac:dyDescent="0.25">
      <c r="A219" s="130">
        <v>21.6</v>
      </c>
      <c r="B219" s="130">
        <v>27.95190807342529</v>
      </c>
    </row>
    <row r="220" spans="1:2" x14ac:dyDescent="0.25">
      <c r="A220" s="130">
        <v>21.7</v>
      </c>
      <c r="B220" s="130">
        <v>27.985084934234621</v>
      </c>
    </row>
    <row r="221" spans="1:2" x14ac:dyDescent="0.25">
      <c r="A221" s="130">
        <v>21.8</v>
      </c>
      <c r="B221" s="130">
        <v>28.018261795043951</v>
      </c>
    </row>
    <row r="222" spans="1:2" x14ac:dyDescent="0.25">
      <c r="A222" s="130">
        <v>21.9</v>
      </c>
      <c r="B222" s="130">
        <v>28.051438655853271</v>
      </c>
    </row>
    <row r="223" spans="1:2" x14ac:dyDescent="0.25">
      <c r="A223" s="130">
        <v>22</v>
      </c>
      <c r="B223" s="130">
        <v>28.084615516662598</v>
      </c>
    </row>
    <row r="224" spans="1:2" x14ac:dyDescent="0.25">
      <c r="A224" s="130">
        <v>22.1</v>
      </c>
      <c r="B224" s="130">
        <v>28.12229007720947</v>
      </c>
    </row>
    <row r="225" spans="1:2" x14ac:dyDescent="0.25">
      <c r="A225" s="130">
        <v>22.2</v>
      </c>
      <c r="B225" s="130">
        <v>28.15996463775635</v>
      </c>
    </row>
    <row r="226" spans="1:2" x14ac:dyDescent="0.25">
      <c r="A226" s="130">
        <v>22.3</v>
      </c>
      <c r="B226" s="130">
        <v>28.197639198303229</v>
      </c>
    </row>
    <row r="227" spans="1:2" x14ac:dyDescent="0.25">
      <c r="A227" s="130">
        <v>22.4</v>
      </c>
      <c r="B227" s="130">
        <v>28.235313758850101</v>
      </c>
    </row>
    <row r="228" spans="1:2" x14ac:dyDescent="0.25">
      <c r="A228" s="130">
        <v>22.5</v>
      </c>
      <c r="B228" s="130">
        <v>28.272988319396969</v>
      </c>
    </row>
    <row r="229" spans="1:2" x14ac:dyDescent="0.25">
      <c r="A229" s="130">
        <v>22.6</v>
      </c>
      <c r="B229" s="130">
        <v>28.310662879943848</v>
      </c>
    </row>
    <row r="230" spans="1:2" x14ac:dyDescent="0.25">
      <c r="A230" s="130">
        <v>22.7</v>
      </c>
      <c r="B230" s="130">
        <v>28.348337440490731</v>
      </c>
    </row>
    <row r="231" spans="1:2" x14ac:dyDescent="0.25">
      <c r="A231" s="130">
        <v>22.8</v>
      </c>
      <c r="B231" s="130">
        <v>28.386012001037599</v>
      </c>
    </row>
    <row r="232" spans="1:2" x14ac:dyDescent="0.25">
      <c r="A232" s="130">
        <v>22.9</v>
      </c>
      <c r="B232" s="130">
        <v>28.423686561584471</v>
      </c>
    </row>
    <row r="233" spans="1:2" x14ac:dyDescent="0.25">
      <c r="A233" s="130">
        <v>23</v>
      </c>
      <c r="B233" s="130">
        <v>28.46136112213135</v>
      </c>
    </row>
    <row r="234" spans="1:2" x14ac:dyDescent="0.25">
      <c r="A234" s="130">
        <v>23.1</v>
      </c>
      <c r="B234" s="130">
        <v>28.533109836578369</v>
      </c>
    </row>
    <row r="235" spans="1:2" x14ac:dyDescent="0.25">
      <c r="A235" s="130">
        <v>23.2</v>
      </c>
      <c r="B235" s="130">
        <v>28.604858551025391</v>
      </c>
    </row>
    <row r="236" spans="1:2" x14ac:dyDescent="0.25">
      <c r="A236" s="130">
        <v>23.3</v>
      </c>
      <c r="B236" s="130">
        <v>28.676607265472409</v>
      </c>
    </row>
    <row r="237" spans="1:2" x14ac:dyDescent="0.25">
      <c r="A237" s="130">
        <v>23.4</v>
      </c>
      <c r="B237" s="130">
        <v>28.748355979919431</v>
      </c>
    </row>
    <row r="238" spans="1:2" x14ac:dyDescent="0.25">
      <c r="A238" s="130">
        <v>23.5</v>
      </c>
      <c r="B238" s="130">
        <v>28.82010469436646</v>
      </c>
    </row>
    <row r="239" spans="1:2" x14ac:dyDescent="0.25">
      <c r="A239" s="130">
        <v>23.6</v>
      </c>
      <c r="B239" s="130">
        <v>28.891853408813471</v>
      </c>
    </row>
    <row r="240" spans="1:2" x14ac:dyDescent="0.25">
      <c r="A240" s="130">
        <v>23.7</v>
      </c>
      <c r="B240" s="130">
        <v>28.9636021232605</v>
      </c>
    </row>
    <row r="241" spans="1:2" x14ac:dyDescent="0.25">
      <c r="A241" s="130">
        <v>23.8</v>
      </c>
      <c r="B241" s="130">
        <v>29.035350837707519</v>
      </c>
    </row>
    <row r="242" spans="1:2" x14ac:dyDescent="0.25">
      <c r="A242" s="130">
        <v>23.9</v>
      </c>
      <c r="B242" s="130">
        <v>29.107099552154541</v>
      </c>
    </row>
    <row r="243" spans="1:2" x14ac:dyDescent="0.25">
      <c r="A243" s="130">
        <v>24</v>
      </c>
      <c r="B243" s="130">
        <v>29.178848266601559</v>
      </c>
    </row>
    <row r="244" spans="1:2" x14ac:dyDescent="0.25">
      <c r="A244" s="130">
        <v>24.1</v>
      </c>
      <c r="B244" s="130">
        <v>29.329502601623531</v>
      </c>
    </row>
    <row r="245" spans="1:2" x14ac:dyDescent="0.25">
      <c r="A245" s="130">
        <v>24.2</v>
      </c>
      <c r="B245" s="130">
        <v>29.480156936645511</v>
      </c>
    </row>
    <row r="246" spans="1:2" x14ac:dyDescent="0.25">
      <c r="A246" s="130">
        <v>24.3</v>
      </c>
      <c r="B246" s="130">
        <v>29.630811271667479</v>
      </c>
    </row>
    <row r="247" spans="1:2" x14ac:dyDescent="0.25">
      <c r="A247" s="130">
        <v>24.4</v>
      </c>
      <c r="B247" s="130">
        <v>29.781465606689451</v>
      </c>
    </row>
    <row r="248" spans="1:2" x14ac:dyDescent="0.25">
      <c r="A248" s="130">
        <v>24.5</v>
      </c>
      <c r="B248" s="130">
        <v>29.93211994171142</v>
      </c>
    </row>
    <row r="249" spans="1:2" x14ac:dyDescent="0.25">
      <c r="A249" s="130">
        <v>24.6</v>
      </c>
      <c r="B249" s="130">
        <v>30.082774276733399</v>
      </c>
    </row>
    <row r="250" spans="1:2" x14ac:dyDescent="0.25">
      <c r="A250" s="130">
        <v>24.7</v>
      </c>
      <c r="B250" s="130">
        <v>30.233428611755379</v>
      </c>
    </row>
    <row r="251" spans="1:2" x14ac:dyDescent="0.25">
      <c r="A251" s="130">
        <v>24.8</v>
      </c>
      <c r="B251" s="130">
        <v>30.38408294677734</v>
      </c>
    </row>
    <row r="252" spans="1:2" x14ac:dyDescent="0.25">
      <c r="A252" s="130">
        <v>24.9</v>
      </c>
      <c r="B252" s="130">
        <v>30.53473728179932</v>
      </c>
    </row>
    <row r="253" spans="1:2" x14ac:dyDescent="0.25">
      <c r="A253" s="130">
        <v>25</v>
      </c>
      <c r="B253" s="130">
        <v>30.685391616821288</v>
      </c>
    </row>
    <row r="254" spans="1:2" x14ac:dyDescent="0.25">
      <c r="A254" s="130">
        <v>25.1</v>
      </c>
      <c r="B254" s="130">
        <v>30.828595943450932</v>
      </c>
    </row>
    <row r="255" spans="1:2" x14ac:dyDescent="0.25">
      <c r="A255" s="130">
        <v>25.2</v>
      </c>
      <c r="B255" s="130">
        <v>30.971800270080571</v>
      </c>
    </row>
    <row r="256" spans="1:2" x14ac:dyDescent="0.25">
      <c r="A256" s="130">
        <v>25.3</v>
      </c>
      <c r="B256" s="130">
        <v>31.1150045967102</v>
      </c>
    </row>
    <row r="257" spans="1:2" x14ac:dyDescent="0.25">
      <c r="A257" s="130">
        <v>25.4</v>
      </c>
      <c r="B257" s="130">
        <v>31.25820892333984</v>
      </c>
    </row>
    <row r="258" spans="1:2" x14ac:dyDescent="0.25">
      <c r="A258" s="130">
        <v>25.5</v>
      </c>
      <c r="B258" s="130">
        <v>31.40141324996948</v>
      </c>
    </row>
    <row r="259" spans="1:2" x14ac:dyDescent="0.25">
      <c r="A259" s="130">
        <v>25.6</v>
      </c>
      <c r="B259" s="130">
        <v>31.544617576599119</v>
      </c>
    </row>
    <row r="260" spans="1:2" x14ac:dyDescent="0.25">
      <c r="A260" s="130">
        <v>25.7</v>
      </c>
      <c r="B260" s="130">
        <v>31.687821903228759</v>
      </c>
    </row>
    <row r="261" spans="1:2" x14ac:dyDescent="0.25">
      <c r="A261" s="130">
        <v>25.8</v>
      </c>
      <c r="B261" s="130">
        <v>31.831026229858391</v>
      </c>
    </row>
    <row r="262" spans="1:2" x14ac:dyDescent="0.25">
      <c r="A262" s="130">
        <v>25.9</v>
      </c>
      <c r="B262" s="130">
        <v>31.974230556488031</v>
      </c>
    </row>
    <row r="263" spans="1:2" x14ac:dyDescent="0.25">
      <c r="A263" s="130">
        <v>26</v>
      </c>
      <c r="B263" s="130">
        <v>32.117434883117667</v>
      </c>
    </row>
    <row r="264" spans="1:2" x14ac:dyDescent="0.25">
      <c r="A264" s="130">
        <v>26.1</v>
      </c>
      <c r="B264" s="130">
        <v>32.290158596038808</v>
      </c>
    </row>
    <row r="265" spans="1:2" x14ac:dyDescent="0.25">
      <c r="A265" s="130">
        <v>26.2</v>
      </c>
      <c r="B265" s="130">
        <v>32.462882308959948</v>
      </c>
    </row>
    <row r="266" spans="1:2" x14ac:dyDescent="0.25">
      <c r="A266" s="130">
        <v>26.3</v>
      </c>
      <c r="B266" s="130">
        <v>32.635606021881102</v>
      </c>
    </row>
    <row r="267" spans="1:2" x14ac:dyDescent="0.25">
      <c r="A267" s="130">
        <v>26.4</v>
      </c>
      <c r="B267" s="130">
        <v>32.808329734802243</v>
      </c>
    </row>
    <row r="268" spans="1:2" x14ac:dyDescent="0.25">
      <c r="A268" s="130">
        <v>26.5</v>
      </c>
      <c r="B268" s="130">
        <v>32.981053447723383</v>
      </c>
    </row>
    <row r="269" spans="1:2" x14ac:dyDescent="0.25">
      <c r="A269" s="130">
        <v>26.6</v>
      </c>
      <c r="B269" s="130">
        <v>33.15377716064453</v>
      </c>
    </row>
    <row r="270" spans="1:2" x14ac:dyDescent="0.25">
      <c r="A270" s="130">
        <v>26.7</v>
      </c>
      <c r="B270" s="130">
        <v>33.326500873565678</v>
      </c>
    </row>
    <row r="271" spans="1:2" x14ac:dyDescent="0.25">
      <c r="A271" s="130">
        <v>26.8</v>
      </c>
      <c r="B271" s="130">
        <v>33.499224586486811</v>
      </c>
    </row>
    <row r="272" spans="1:2" x14ac:dyDescent="0.25">
      <c r="A272" s="130">
        <v>26.9</v>
      </c>
      <c r="B272" s="130">
        <v>33.671948299407958</v>
      </c>
    </row>
    <row r="273" spans="1:2" x14ac:dyDescent="0.25">
      <c r="A273" s="130">
        <v>27</v>
      </c>
      <c r="B273" s="130">
        <v>33.844672012329099</v>
      </c>
    </row>
    <row r="274" spans="1:2" x14ac:dyDescent="0.25">
      <c r="A274" s="130">
        <v>27.1</v>
      </c>
      <c r="B274" s="130">
        <v>34.122641220092767</v>
      </c>
    </row>
    <row r="275" spans="1:2" x14ac:dyDescent="0.25">
      <c r="A275" s="130">
        <v>27.2</v>
      </c>
      <c r="B275" s="130">
        <v>34.400610427856449</v>
      </c>
    </row>
    <row r="276" spans="1:2" x14ac:dyDescent="0.25">
      <c r="A276" s="130">
        <v>27.3</v>
      </c>
      <c r="B276" s="130">
        <v>34.678579635620117</v>
      </c>
    </row>
    <row r="277" spans="1:2" x14ac:dyDescent="0.25">
      <c r="A277" s="130">
        <v>27.4</v>
      </c>
      <c r="B277" s="130">
        <v>34.956548843383793</v>
      </c>
    </row>
    <row r="278" spans="1:2" x14ac:dyDescent="0.25">
      <c r="A278" s="130">
        <v>27.5</v>
      </c>
      <c r="B278" s="130">
        <v>35.234518051147461</v>
      </c>
    </row>
    <row r="279" spans="1:2" x14ac:dyDescent="0.25">
      <c r="A279" s="130">
        <v>27.6</v>
      </c>
      <c r="B279" s="130">
        <v>35.512487258911143</v>
      </c>
    </row>
    <row r="280" spans="1:2" x14ac:dyDescent="0.25">
      <c r="A280" s="130">
        <v>27.7</v>
      </c>
      <c r="B280" s="130">
        <v>35.790456466674812</v>
      </c>
    </row>
    <row r="281" spans="1:2" x14ac:dyDescent="0.25">
      <c r="A281" s="130">
        <v>27.8</v>
      </c>
      <c r="B281" s="130">
        <v>36.06842567443848</v>
      </c>
    </row>
    <row r="282" spans="1:2" x14ac:dyDescent="0.25">
      <c r="A282" s="130">
        <v>27.9</v>
      </c>
      <c r="B282" s="130">
        <v>36.346394882202148</v>
      </c>
    </row>
    <row r="283" spans="1:2" x14ac:dyDescent="0.25">
      <c r="A283" s="130">
        <v>28</v>
      </c>
      <c r="B283" s="130">
        <v>36.624364089965823</v>
      </c>
    </row>
    <row r="284" spans="1:2" x14ac:dyDescent="0.25">
      <c r="A284" s="130">
        <v>28.1</v>
      </c>
      <c r="B284" s="130">
        <v>36.855553245544442</v>
      </c>
    </row>
    <row r="285" spans="1:2" x14ac:dyDescent="0.25">
      <c r="A285" s="130">
        <v>28.2</v>
      </c>
      <c r="B285" s="130">
        <v>37.086742401123061</v>
      </c>
    </row>
    <row r="286" spans="1:2" x14ac:dyDescent="0.25">
      <c r="A286" s="130">
        <v>28.3</v>
      </c>
      <c r="B286" s="130">
        <v>37.317931556701673</v>
      </c>
    </row>
    <row r="287" spans="1:2" x14ac:dyDescent="0.25">
      <c r="A287" s="130">
        <v>28.4</v>
      </c>
      <c r="B287" s="130">
        <v>37.549120712280278</v>
      </c>
    </row>
    <row r="288" spans="1:2" x14ac:dyDescent="0.25">
      <c r="A288" s="130">
        <v>28.5</v>
      </c>
      <c r="B288" s="130">
        <v>37.78030986785889</v>
      </c>
    </row>
    <row r="289" spans="1:2" x14ac:dyDescent="0.25">
      <c r="A289" s="130">
        <v>28.6</v>
      </c>
      <c r="B289" s="130">
        <v>38.011499023437509</v>
      </c>
    </row>
    <row r="290" spans="1:2" x14ac:dyDescent="0.25">
      <c r="A290" s="130">
        <v>28.7</v>
      </c>
      <c r="B290" s="130">
        <v>38.242688179016127</v>
      </c>
    </row>
    <row r="291" spans="1:2" x14ac:dyDescent="0.25">
      <c r="A291" s="130">
        <v>28.8</v>
      </c>
      <c r="B291" s="130">
        <v>38.473877334594739</v>
      </c>
    </row>
    <row r="292" spans="1:2" x14ac:dyDescent="0.25">
      <c r="A292" s="130">
        <v>28.9</v>
      </c>
      <c r="B292" s="130">
        <v>38.705066490173351</v>
      </c>
    </row>
    <row r="293" spans="1:2" x14ac:dyDescent="0.25">
      <c r="A293" s="130">
        <v>29</v>
      </c>
      <c r="B293" s="130">
        <v>38.936255645751963</v>
      </c>
    </row>
    <row r="294" spans="1:2" x14ac:dyDescent="0.25">
      <c r="A294" s="130">
        <v>29.1</v>
      </c>
      <c r="B294" s="130">
        <v>39.136201057434093</v>
      </c>
    </row>
    <row r="295" spans="1:2" x14ac:dyDescent="0.25">
      <c r="A295" s="130">
        <v>29.2</v>
      </c>
      <c r="B295" s="130">
        <v>39.336146469116223</v>
      </c>
    </row>
    <row r="296" spans="1:2" x14ac:dyDescent="0.25">
      <c r="A296" s="130">
        <v>29.3</v>
      </c>
      <c r="B296" s="130">
        <v>39.536091880798352</v>
      </c>
    </row>
    <row r="297" spans="1:2" x14ac:dyDescent="0.25">
      <c r="A297" s="130">
        <v>29.4</v>
      </c>
      <c r="B297" s="130">
        <v>39.736037292480482</v>
      </c>
    </row>
    <row r="298" spans="1:2" x14ac:dyDescent="0.25">
      <c r="A298" s="130">
        <v>29.5</v>
      </c>
      <c r="B298" s="130">
        <v>39.935982704162598</v>
      </c>
    </row>
    <row r="299" spans="1:2" x14ac:dyDescent="0.25">
      <c r="A299" s="130">
        <v>29.6</v>
      </c>
      <c r="B299" s="130">
        <v>40.135928115844727</v>
      </c>
    </row>
    <row r="300" spans="1:2" x14ac:dyDescent="0.25">
      <c r="A300" s="130">
        <v>29.7</v>
      </c>
      <c r="B300" s="130">
        <v>40.335873527526857</v>
      </c>
    </row>
    <row r="301" spans="1:2" x14ac:dyDescent="0.25">
      <c r="A301" s="130">
        <v>29.8</v>
      </c>
      <c r="B301" s="130">
        <v>40.535818939208987</v>
      </c>
    </row>
    <row r="302" spans="1:2" x14ac:dyDescent="0.25">
      <c r="A302" s="130">
        <v>29.9</v>
      </c>
      <c r="B302" s="130">
        <v>40.735764350891117</v>
      </c>
    </row>
    <row r="303" spans="1:2" x14ac:dyDescent="0.25">
      <c r="A303" s="130">
        <v>30</v>
      </c>
      <c r="B303" s="130">
        <v>40.935709762573239</v>
      </c>
    </row>
    <row r="304" spans="1:2" x14ac:dyDescent="0.25">
      <c r="A304" s="130">
        <v>30.1</v>
      </c>
      <c r="B304" s="130">
        <v>41.063555107116699</v>
      </c>
    </row>
    <row r="305" spans="1:2" x14ac:dyDescent="0.25">
      <c r="A305" s="130">
        <v>30.2</v>
      </c>
      <c r="B305" s="130">
        <v>41.191400451660158</v>
      </c>
    </row>
    <row r="306" spans="1:2" x14ac:dyDescent="0.25">
      <c r="A306" s="130">
        <v>30.3</v>
      </c>
      <c r="B306" s="130">
        <v>41.31924579620361</v>
      </c>
    </row>
    <row r="307" spans="1:2" x14ac:dyDescent="0.25">
      <c r="A307" s="130">
        <v>30.4</v>
      </c>
      <c r="B307" s="130">
        <v>41.447091140747069</v>
      </c>
    </row>
    <row r="308" spans="1:2" x14ac:dyDescent="0.25">
      <c r="A308" s="130">
        <v>30.5</v>
      </c>
      <c r="B308" s="130">
        <v>41.574936485290522</v>
      </c>
    </row>
    <row r="309" spans="1:2" x14ac:dyDescent="0.25">
      <c r="A309" s="130">
        <v>30.6</v>
      </c>
      <c r="B309" s="130">
        <v>41.702781829833981</v>
      </c>
    </row>
    <row r="310" spans="1:2" x14ac:dyDescent="0.25">
      <c r="A310" s="130">
        <v>30.7</v>
      </c>
      <c r="B310" s="130">
        <v>41.83062717437744</v>
      </c>
    </row>
    <row r="311" spans="1:2" x14ac:dyDescent="0.25">
      <c r="A311" s="130">
        <v>30.8</v>
      </c>
      <c r="B311" s="130">
        <v>41.9584725189209</v>
      </c>
    </row>
    <row r="312" spans="1:2" x14ac:dyDescent="0.25">
      <c r="A312" s="130">
        <v>30.9</v>
      </c>
      <c r="B312" s="130">
        <v>42.086317863464359</v>
      </c>
    </row>
    <row r="313" spans="1:2" x14ac:dyDescent="0.25">
      <c r="A313" s="130">
        <v>31</v>
      </c>
      <c r="B313" s="130">
        <v>42.214163208007811</v>
      </c>
    </row>
    <row r="314" spans="1:2" x14ac:dyDescent="0.25">
      <c r="A314" s="130">
        <v>31.1</v>
      </c>
      <c r="B314" s="130">
        <v>42.267543411254877</v>
      </c>
    </row>
    <row r="315" spans="1:2" x14ac:dyDescent="0.25">
      <c r="A315" s="130">
        <v>31.2</v>
      </c>
      <c r="B315" s="130">
        <v>42.32092361450195</v>
      </c>
    </row>
    <row r="316" spans="1:2" x14ac:dyDescent="0.25">
      <c r="A316" s="130">
        <v>31.3</v>
      </c>
      <c r="B316" s="130">
        <v>42.374303817749023</v>
      </c>
    </row>
    <row r="317" spans="1:2" x14ac:dyDescent="0.25">
      <c r="A317" s="130">
        <v>31.4</v>
      </c>
      <c r="B317" s="130">
        <v>42.427684020996089</v>
      </c>
    </row>
    <row r="318" spans="1:2" x14ac:dyDescent="0.25">
      <c r="A318" s="130">
        <v>31.5</v>
      </c>
      <c r="B318" s="130">
        <v>42.481064224243163</v>
      </c>
    </row>
    <row r="319" spans="1:2" x14ac:dyDescent="0.25">
      <c r="A319" s="130">
        <v>31.6</v>
      </c>
      <c r="B319" s="130">
        <v>42.534444427490229</v>
      </c>
    </row>
    <row r="320" spans="1:2" x14ac:dyDescent="0.25">
      <c r="A320" s="130">
        <v>31.7</v>
      </c>
      <c r="B320" s="130">
        <v>42.587824630737302</v>
      </c>
    </row>
    <row r="321" spans="1:2" x14ac:dyDescent="0.25">
      <c r="A321" s="130">
        <v>31.8</v>
      </c>
      <c r="B321" s="130">
        <v>42.641204833984368</v>
      </c>
    </row>
    <row r="322" spans="1:2" x14ac:dyDescent="0.25">
      <c r="A322" s="130">
        <v>31.9</v>
      </c>
      <c r="B322" s="130">
        <v>42.694585037231441</v>
      </c>
    </row>
    <row r="323" spans="1:2" x14ac:dyDescent="0.25">
      <c r="A323" s="130">
        <v>32</v>
      </c>
      <c r="B323" s="130">
        <v>42.747965240478507</v>
      </c>
    </row>
    <row r="324" spans="1:2" x14ac:dyDescent="0.25">
      <c r="A324" s="130">
        <v>32.1</v>
      </c>
      <c r="B324" s="130">
        <v>42.863501586914047</v>
      </c>
    </row>
    <row r="325" spans="1:2" x14ac:dyDescent="0.25">
      <c r="A325" s="130">
        <v>32.200000000000003</v>
      </c>
      <c r="B325" s="130">
        <v>42.979037933349602</v>
      </c>
    </row>
    <row r="326" spans="1:2" x14ac:dyDescent="0.25">
      <c r="A326" s="130">
        <v>32.299999999999997</v>
      </c>
      <c r="B326" s="130">
        <v>43.094574279785157</v>
      </c>
    </row>
    <row r="327" spans="1:2" x14ac:dyDescent="0.25">
      <c r="A327" s="130">
        <v>32.4</v>
      </c>
      <c r="B327" s="130">
        <v>43.210110626220697</v>
      </c>
    </row>
    <row r="328" spans="1:2" x14ac:dyDescent="0.25">
      <c r="A328" s="130">
        <v>32.5</v>
      </c>
      <c r="B328" s="130">
        <v>43.325646972656237</v>
      </c>
    </row>
    <row r="329" spans="1:2" x14ac:dyDescent="0.25">
      <c r="A329" s="130">
        <v>32.6</v>
      </c>
      <c r="B329" s="130">
        <v>43.441183319091792</v>
      </c>
    </row>
    <row r="330" spans="1:2" x14ac:dyDescent="0.25">
      <c r="A330" s="130">
        <v>32.700000000000003</v>
      </c>
      <c r="B330" s="130">
        <v>43.556719665527339</v>
      </c>
    </row>
    <row r="331" spans="1:2" x14ac:dyDescent="0.25">
      <c r="A331" s="130">
        <v>32.799999999999997</v>
      </c>
      <c r="B331" s="130">
        <v>43.672256011962887</v>
      </c>
    </row>
    <row r="332" spans="1:2" x14ac:dyDescent="0.25">
      <c r="A332" s="130">
        <v>32.9</v>
      </c>
      <c r="B332" s="130">
        <v>43.787792358398427</v>
      </c>
    </row>
    <row r="333" spans="1:2" x14ac:dyDescent="0.25">
      <c r="A333" s="130">
        <v>33</v>
      </c>
      <c r="B333" s="130">
        <v>43.903328704833982</v>
      </c>
    </row>
    <row r="334" spans="1:2" x14ac:dyDescent="0.25">
      <c r="A334" s="130">
        <v>33.1</v>
      </c>
      <c r="B334" s="130">
        <v>43.942638587951663</v>
      </c>
    </row>
    <row r="335" spans="1:2" x14ac:dyDescent="0.25">
      <c r="A335" s="130">
        <v>33.200000000000003</v>
      </c>
      <c r="B335" s="130">
        <v>43.981948471069337</v>
      </c>
    </row>
    <row r="336" spans="1:2" x14ac:dyDescent="0.25">
      <c r="A336" s="130">
        <v>33.299999999999997</v>
      </c>
      <c r="B336" s="130">
        <v>44.021258354187012</v>
      </c>
    </row>
    <row r="337" spans="1:2" x14ac:dyDescent="0.25">
      <c r="A337" s="130">
        <v>33.4</v>
      </c>
      <c r="B337" s="130">
        <v>44.060568237304693</v>
      </c>
    </row>
    <row r="338" spans="1:2" x14ac:dyDescent="0.25">
      <c r="A338" s="130">
        <v>33.5</v>
      </c>
      <c r="B338" s="130">
        <v>44.09987812042236</v>
      </c>
    </row>
    <row r="339" spans="1:2" x14ac:dyDescent="0.25">
      <c r="A339" s="130">
        <v>33.6</v>
      </c>
      <c r="B339" s="130">
        <v>44.139188003540028</v>
      </c>
    </row>
    <row r="340" spans="1:2" x14ac:dyDescent="0.25">
      <c r="A340" s="130">
        <v>33.700000000000003</v>
      </c>
      <c r="B340" s="130">
        <v>44.178497886657723</v>
      </c>
    </row>
    <row r="341" spans="1:2" x14ac:dyDescent="0.25">
      <c r="A341" s="130">
        <v>33.799999999999997</v>
      </c>
      <c r="B341" s="130">
        <v>44.217807769775391</v>
      </c>
    </row>
    <row r="342" spans="1:2" x14ac:dyDescent="0.25">
      <c r="A342" s="130">
        <v>33.9</v>
      </c>
      <c r="B342" s="130">
        <v>44.257117652893058</v>
      </c>
    </row>
    <row r="343" spans="1:2" x14ac:dyDescent="0.25">
      <c r="A343" s="130">
        <v>34</v>
      </c>
      <c r="B343" s="130">
        <v>44.296427536010739</v>
      </c>
    </row>
    <row r="344" spans="1:2" x14ac:dyDescent="0.25">
      <c r="A344" s="130">
        <v>34.1</v>
      </c>
      <c r="B344" s="130">
        <v>44.304215965270991</v>
      </c>
    </row>
    <row r="345" spans="1:2" x14ac:dyDescent="0.25">
      <c r="A345" s="130">
        <v>34.200000000000003</v>
      </c>
      <c r="B345" s="130">
        <v>44.31200439453125</v>
      </c>
    </row>
    <row r="346" spans="1:2" x14ac:dyDescent="0.25">
      <c r="A346" s="130">
        <v>34.299999999999997</v>
      </c>
      <c r="B346" s="130">
        <v>44.319792823791502</v>
      </c>
    </row>
    <row r="347" spans="1:2" x14ac:dyDescent="0.25">
      <c r="A347" s="130">
        <v>34.4</v>
      </c>
      <c r="B347" s="130">
        <v>44.327581253051747</v>
      </c>
    </row>
    <row r="348" spans="1:2" x14ac:dyDescent="0.25">
      <c r="A348" s="130">
        <v>34.5</v>
      </c>
      <c r="B348" s="130">
        <v>44.335369682312013</v>
      </c>
    </row>
    <row r="349" spans="1:2" x14ac:dyDescent="0.25">
      <c r="A349" s="130">
        <v>34.6</v>
      </c>
      <c r="B349" s="130">
        <v>44.343158111572272</v>
      </c>
    </row>
    <row r="350" spans="1:2" x14ac:dyDescent="0.25">
      <c r="A350" s="130">
        <v>34.700000000000003</v>
      </c>
      <c r="B350" s="130">
        <v>44.350946540832517</v>
      </c>
    </row>
    <row r="351" spans="1:2" x14ac:dyDescent="0.25">
      <c r="A351" s="130">
        <v>34.799999999999997</v>
      </c>
      <c r="B351" s="130">
        <v>44.358734970092769</v>
      </c>
    </row>
    <row r="352" spans="1:2" x14ac:dyDescent="0.25">
      <c r="A352" s="130">
        <v>34.9</v>
      </c>
      <c r="B352" s="130">
        <v>44.366523399353028</v>
      </c>
    </row>
    <row r="353" spans="1:2" x14ac:dyDescent="0.25">
      <c r="A353" s="130">
        <v>35</v>
      </c>
      <c r="B353" s="130">
        <v>44.37431182861328</v>
      </c>
    </row>
    <row r="354" spans="1:2" x14ac:dyDescent="0.25">
      <c r="A354" s="130">
        <v>35.1</v>
      </c>
      <c r="B354" s="130">
        <v>44.343288269042972</v>
      </c>
    </row>
    <row r="355" spans="1:2" x14ac:dyDescent="0.25">
      <c r="A355" s="130">
        <v>35.200000000000003</v>
      </c>
      <c r="B355" s="130">
        <v>44.31226470947265</v>
      </c>
    </row>
    <row r="356" spans="1:2" x14ac:dyDescent="0.25">
      <c r="A356" s="130">
        <v>35.299999999999997</v>
      </c>
      <c r="B356" s="130">
        <v>44.281241149902343</v>
      </c>
    </row>
    <row r="357" spans="1:2" x14ac:dyDescent="0.25">
      <c r="A357" s="130">
        <v>35.4</v>
      </c>
      <c r="B357" s="130">
        <v>44.250217590332028</v>
      </c>
    </row>
    <row r="358" spans="1:2" x14ac:dyDescent="0.25">
      <c r="A358" s="130">
        <v>35.5</v>
      </c>
      <c r="B358" s="130">
        <v>44.219194030761713</v>
      </c>
    </row>
    <row r="359" spans="1:2" x14ac:dyDescent="0.25">
      <c r="A359" s="130">
        <v>35.6</v>
      </c>
      <c r="B359" s="130">
        <v>44.188170471191413</v>
      </c>
    </row>
    <row r="360" spans="1:2" x14ac:dyDescent="0.25">
      <c r="A360" s="130">
        <v>35.700000000000003</v>
      </c>
      <c r="B360" s="130">
        <v>44.157146911621091</v>
      </c>
    </row>
    <row r="361" spans="1:2" x14ac:dyDescent="0.25">
      <c r="A361" s="130">
        <v>35.799999999999997</v>
      </c>
      <c r="B361" s="130">
        <v>44.126123352050783</v>
      </c>
    </row>
    <row r="362" spans="1:2" x14ac:dyDescent="0.25">
      <c r="A362" s="130">
        <v>35.9</v>
      </c>
      <c r="B362" s="130">
        <v>44.095099792480468</v>
      </c>
    </row>
    <row r="363" spans="1:2" x14ac:dyDescent="0.25">
      <c r="A363" s="130">
        <v>36</v>
      </c>
      <c r="B363" s="130">
        <v>44.064076232910153</v>
      </c>
    </row>
    <row r="364" spans="1:2" x14ac:dyDescent="0.25">
      <c r="A364" s="130">
        <v>36.1</v>
      </c>
      <c r="B364" s="130">
        <v>43.958861465454099</v>
      </c>
    </row>
    <row r="365" spans="1:2" x14ac:dyDescent="0.25">
      <c r="A365" s="130">
        <v>36.200000000000003</v>
      </c>
      <c r="B365" s="130">
        <v>43.853646697998037</v>
      </c>
    </row>
    <row r="366" spans="1:2" x14ac:dyDescent="0.25">
      <c r="A366" s="130">
        <v>36.299999999999997</v>
      </c>
      <c r="B366" s="130">
        <v>43.748431930541983</v>
      </c>
    </row>
    <row r="367" spans="1:2" x14ac:dyDescent="0.25">
      <c r="A367" s="130">
        <v>36.4</v>
      </c>
      <c r="B367" s="130">
        <v>43.643217163085943</v>
      </c>
    </row>
    <row r="368" spans="1:2" x14ac:dyDescent="0.25">
      <c r="A368" s="130">
        <v>36.5</v>
      </c>
      <c r="B368" s="130">
        <v>43.538002395629881</v>
      </c>
    </row>
    <row r="369" spans="1:2" x14ac:dyDescent="0.25">
      <c r="A369" s="130">
        <v>36.6</v>
      </c>
      <c r="B369" s="130">
        <v>43.432787628173827</v>
      </c>
    </row>
    <row r="370" spans="1:2" x14ac:dyDescent="0.25">
      <c r="A370" s="130">
        <v>36.700000000000003</v>
      </c>
      <c r="B370" s="130">
        <v>43.327572860717773</v>
      </c>
    </row>
    <row r="371" spans="1:2" x14ac:dyDescent="0.25">
      <c r="A371" s="130">
        <v>36.799999999999997</v>
      </c>
      <c r="B371" s="130">
        <v>43.222358093261711</v>
      </c>
    </row>
    <row r="372" spans="1:2" x14ac:dyDescent="0.25">
      <c r="A372" s="130">
        <v>36.9</v>
      </c>
      <c r="B372" s="130">
        <v>43.117143325805657</v>
      </c>
    </row>
    <row r="373" spans="1:2" x14ac:dyDescent="0.25">
      <c r="A373" s="130">
        <v>37</v>
      </c>
      <c r="B373" s="130">
        <v>43.011928558349609</v>
      </c>
    </row>
    <row r="374" spans="1:2" x14ac:dyDescent="0.25">
      <c r="A374" s="130">
        <v>37.1</v>
      </c>
      <c r="B374" s="130">
        <v>42.89270751953125</v>
      </c>
    </row>
    <row r="375" spans="1:2" x14ac:dyDescent="0.25">
      <c r="A375" s="130">
        <v>37.200000000000003</v>
      </c>
      <c r="B375" s="130">
        <v>42.77348648071289</v>
      </c>
    </row>
    <row r="376" spans="1:2" x14ac:dyDescent="0.25">
      <c r="A376" s="130">
        <v>37.299999999999997</v>
      </c>
      <c r="B376" s="130">
        <v>42.654265441894523</v>
      </c>
    </row>
    <row r="377" spans="1:2" x14ac:dyDescent="0.25">
      <c r="A377" s="130">
        <v>37.4</v>
      </c>
      <c r="B377" s="130">
        <v>42.535044403076171</v>
      </c>
    </row>
    <row r="378" spans="1:2" x14ac:dyDescent="0.25">
      <c r="A378" s="130">
        <v>37.5</v>
      </c>
      <c r="B378" s="130">
        <v>42.415823364257811</v>
      </c>
    </row>
    <row r="379" spans="1:2" x14ac:dyDescent="0.25">
      <c r="A379" s="130">
        <v>37.6</v>
      </c>
      <c r="B379" s="130">
        <v>42.296602325439451</v>
      </c>
    </row>
    <row r="380" spans="1:2" x14ac:dyDescent="0.25">
      <c r="A380" s="130">
        <v>37.700000000000003</v>
      </c>
      <c r="B380" s="130">
        <v>42.177381286621092</v>
      </c>
    </row>
    <row r="381" spans="1:2" x14ac:dyDescent="0.25">
      <c r="A381" s="130">
        <v>37.799999999999997</v>
      </c>
      <c r="B381" s="130">
        <v>42.058160247802718</v>
      </c>
    </row>
    <row r="382" spans="1:2" x14ac:dyDescent="0.25">
      <c r="A382" s="130">
        <v>37.9</v>
      </c>
      <c r="B382" s="130">
        <v>41.938939208984372</v>
      </c>
    </row>
    <row r="383" spans="1:2" x14ac:dyDescent="0.25">
      <c r="A383" s="130">
        <v>38</v>
      </c>
      <c r="B383" s="130">
        <v>41.819718170166013</v>
      </c>
    </row>
    <row r="384" spans="1:2" x14ac:dyDescent="0.25">
      <c r="A384" s="130">
        <v>38.1</v>
      </c>
      <c r="B384" s="130">
        <v>41.538451156616198</v>
      </c>
    </row>
    <row r="385" spans="1:2" x14ac:dyDescent="0.25">
      <c r="A385" s="130">
        <v>38.200000000000003</v>
      </c>
      <c r="B385" s="130">
        <v>41.257184143066397</v>
      </c>
    </row>
    <row r="386" spans="1:2" x14ac:dyDescent="0.25">
      <c r="A386" s="130">
        <v>38.299999999999997</v>
      </c>
      <c r="B386" s="130">
        <v>40.975917129516588</v>
      </c>
    </row>
    <row r="387" spans="1:2" x14ac:dyDescent="0.25">
      <c r="A387" s="130">
        <v>38.400000000000013</v>
      </c>
      <c r="B387" s="130">
        <v>40.69465011596678</v>
      </c>
    </row>
    <row r="388" spans="1:2" x14ac:dyDescent="0.25">
      <c r="A388" s="130">
        <v>38.5</v>
      </c>
      <c r="B388" s="130">
        <v>40.413383102416987</v>
      </c>
    </row>
    <row r="389" spans="1:2" x14ac:dyDescent="0.25">
      <c r="A389" s="130">
        <v>38.6</v>
      </c>
      <c r="B389" s="130">
        <v>40.132116088867178</v>
      </c>
    </row>
    <row r="390" spans="1:2" x14ac:dyDescent="0.25">
      <c r="A390" s="130">
        <v>38.700000000000003</v>
      </c>
      <c r="B390" s="130">
        <v>39.85084907531737</v>
      </c>
    </row>
    <row r="391" spans="1:2" x14ac:dyDescent="0.25">
      <c r="A391" s="130">
        <v>38.799999999999997</v>
      </c>
      <c r="B391" s="130">
        <v>39.569582061767562</v>
      </c>
    </row>
    <row r="392" spans="1:2" x14ac:dyDescent="0.25">
      <c r="A392" s="130">
        <v>38.900000000000013</v>
      </c>
      <c r="B392" s="130">
        <v>39.288315048217747</v>
      </c>
    </row>
    <row r="393" spans="1:2" x14ac:dyDescent="0.25">
      <c r="A393" s="130">
        <v>39</v>
      </c>
      <c r="B393" s="130">
        <v>39.007048034667967</v>
      </c>
    </row>
    <row r="394" spans="1:2" x14ac:dyDescent="0.25">
      <c r="A394" s="130">
        <v>39.1</v>
      </c>
      <c r="B394" s="130">
        <v>38.720258140563963</v>
      </c>
    </row>
    <row r="395" spans="1:2" x14ac:dyDescent="0.25">
      <c r="A395" s="130">
        <v>39.200000000000003</v>
      </c>
      <c r="B395" s="130">
        <v>38.433468246459952</v>
      </c>
    </row>
    <row r="396" spans="1:2" x14ac:dyDescent="0.25">
      <c r="A396" s="130">
        <v>39.299999999999997</v>
      </c>
      <c r="B396" s="130">
        <v>38.146678352355941</v>
      </c>
    </row>
    <row r="397" spans="1:2" x14ac:dyDescent="0.25">
      <c r="A397" s="130">
        <v>39.400000000000013</v>
      </c>
      <c r="B397" s="130">
        <v>37.859888458251937</v>
      </c>
    </row>
    <row r="398" spans="1:2" x14ac:dyDescent="0.25">
      <c r="A398" s="130">
        <v>39.5</v>
      </c>
      <c r="B398" s="130">
        <v>37.573098564147948</v>
      </c>
    </row>
    <row r="399" spans="1:2" x14ac:dyDescent="0.25">
      <c r="A399" s="130">
        <v>39.6</v>
      </c>
      <c r="B399" s="130">
        <v>37.286308670043937</v>
      </c>
    </row>
    <row r="400" spans="1:2" x14ac:dyDescent="0.25">
      <c r="A400" s="130">
        <v>39.700000000000003</v>
      </c>
      <c r="B400" s="130">
        <v>36.999518775939933</v>
      </c>
    </row>
    <row r="401" spans="1:2" x14ac:dyDescent="0.25">
      <c r="A401" s="130">
        <v>39.799999999999997</v>
      </c>
      <c r="B401" s="130">
        <v>36.712728881835922</v>
      </c>
    </row>
    <row r="402" spans="1:2" x14ac:dyDescent="0.25">
      <c r="A402" s="130">
        <v>39.900000000000013</v>
      </c>
      <c r="B402" s="130">
        <v>36.425938987731918</v>
      </c>
    </row>
    <row r="403" spans="1:2" x14ac:dyDescent="0.25">
      <c r="A403" s="130">
        <v>40</v>
      </c>
      <c r="B403" s="130">
        <v>36.139149093627928</v>
      </c>
    </row>
    <row r="404" spans="1:2" x14ac:dyDescent="0.25">
      <c r="A404" s="130">
        <v>40.1</v>
      </c>
      <c r="B404" s="130">
        <v>35.906316223144529</v>
      </c>
    </row>
    <row r="405" spans="1:2" x14ac:dyDescent="0.25">
      <c r="A405" s="130">
        <v>40.200000000000003</v>
      </c>
      <c r="B405" s="130">
        <v>35.673483352661123</v>
      </c>
    </row>
    <row r="406" spans="1:2" x14ac:dyDescent="0.25">
      <c r="A406" s="130">
        <v>40.299999999999997</v>
      </c>
      <c r="B406" s="130">
        <v>35.440650482177723</v>
      </c>
    </row>
    <row r="407" spans="1:2" x14ac:dyDescent="0.25">
      <c r="A407" s="130">
        <v>40.400000000000013</v>
      </c>
      <c r="B407" s="130">
        <v>35.207817611694317</v>
      </c>
    </row>
    <row r="408" spans="1:2" x14ac:dyDescent="0.25">
      <c r="A408" s="130">
        <v>40.5</v>
      </c>
      <c r="B408" s="130">
        <v>34.974984741210932</v>
      </c>
    </row>
    <row r="409" spans="1:2" x14ac:dyDescent="0.25">
      <c r="A409" s="130">
        <v>40.6</v>
      </c>
      <c r="B409" s="130">
        <v>34.742151870727533</v>
      </c>
    </row>
    <row r="410" spans="1:2" x14ac:dyDescent="0.25">
      <c r="A410" s="130">
        <v>40.700000000000003</v>
      </c>
      <c r="B410" s="130">
        <v>34.509319000244133</v>
      </c>
    </row>
    <row r="411" spans="1:2" x14ac:dyDescent="0.25">
      <c r="A411" s="130">
        <v>40.799999999999997</v>
      </c>
      <c r="B411" s="130">
        <v>34.276486129760727</v>
      </c>
    </row>
    <row r="412" spans="1:2" x14ac:dyDescent="0.25">
      <c r="A412" s="130">
        <v>40.900000000000013</v>
      </c>
      <c r="B412" s="130">
        <v>34.043653259277328</v>
      </c>
    </row>
    <row r="413" spans="1:2" x14ac:dyDescent="0.25">
      <c r="A413" s="130">
        <v>41</v>
      </c>
      <c r="B413" s="130">
        <v>33.810820388793942</v>
      </c>
    </row>
    <row r="414" spans="1:2" x14ac:dyDescent="0.25">
      <c r="A414" s="130">
        <v>41.1</v>
      </c>
      <c r="B414" s="130">
        <v>33.586409645080558</v>
      </c>
    </row>
    <row r="415" spans="1:2" x14ac:dyDescent="0.25">
      <c r="A415" s="130">
        <v>41.2</v>
      </c>
      <c r="B415" s="130">
        <v>33.36199890136718</v>
      </c>
    </row>
    <row r="416" spans="1:2" x14ac:dyDescent="0.25">
      <c r="A416" s="130">
        <v>41.3</v>
      </c>
      <c r="B416" s="130">
        <v>33.137588157653788</v>
      </c>
    </row>
    <row r="417" spans="1:2" x14ac:dyDescent="0.25">
      <c r="A417" s="130">
        <v>41.400000000000013</v>
      </c>
      <c r="B417" s="130">
        <v>32.913177413940417</v>
      </c>
    </row>
    <row r="418" spans="1:2" x14ac:dyDescent="0.25">
      <c r="A418" s="130">
        <v>41.5</v>
      </c>
      <c r="B418" s="130">
        <v>32.688766670227047</v>
      </c>
    </row>
    <row r="419" spans="1:2" x14ac:dyDescent="0.25">
      <c r="A419" s="130">
        <v>41.6</v>
      </c>
      <c r="B419" s="130">
        <v>32.464355926513669</v>
      </c>
    </row>
    <row r="420" spans="1:2" x14ac:dyDescent="0.25">
      <c r="A420" s="130">
        <v>41.7</v>
      </c>
      <c r="B420" s="130">
        <v>32.239945182800291</v>
      </c>
    </row>
    <row r="421" spans="1:2" x14ac:dyDescent="0.25">
      <c r="A421" s="130">
        <v>41.8</v>
      </c>
      <c r="B421" s="130">
        <v>32.015534439086913</v>
      </c>
    </row>
    <row r="422" spans="1:2" x14ac:dyDescent="0.25">
      <c r="A422" s="130">
        <v>41.900000000000013</v>
      </c>
      <c r="B422" s="130">
        <v>31.791123695373528</v>
      </c>
    </row>
    <row r="423" spans="1:2" x14ac:dyDescent="0.25">
      <c r="A423" s="130">
        <v>42</v>
      </c>
      <c r="B423" s="130">
        <v>31.566712951660161</v>
      </c>
    </row>
    <row r="424" spans="1:2" x14ac:dyDescent="0.25">
      <c r="A424" s="130">
        <v>42.1</v>
      </c>
      <c r="B424" s="130">
        <v>31.140278434753419</v>
      </c>
    </row>
    <row r="425" spans="1:2" x14ac:dyDescent="0.25">
      <c r="A425" s="130">
        <v>42.2</v>
      </c>
      <c r="B425" s="130">
        <v>30.71384391784667</v>
      </c>
    </row>
    <row r="426" spans="1:2" x14ac:dyDescent="0.25">
      <c r="A426" s="130">
        <v>42.3</v>
      </c>
      <c r="B426" s="130">
        <v>30.287409400939929</v>
      </c>
    </row>
    <row r="427" spans="1:2" x14ac:dyDescent="0.25">
      <c r="A427" s="130">
        <v>42.400000000000013</v>
      </c>
      <c r="B427" s="130">
        <v>29.86097488403318</v>
      </c>
    </row>
    <row r="428" spans="1:2" x14ac:dyDescent="0.25">
      <c r="A428" s="130">
        <v>42.5</v>
      </c>
      <c r="B428" s="130">
        <v>29.43454036712647</v>
      </c>
    </row>
    <row r="429" spans="1:2" x14ac:dyDescent="0.25">
      <c r="A429" s="130">
        <v>42.6</v>
      </c>
      <c r="B429" s="130">
        <v>29.008105850219721</v>
      </c>
    </row>
    <row r="430" spans="1:2" x14ac:dyDescent="0.25">
      <c r="A430" s="130">
        <v>42.7</v>
      </c>
      <c r="B430" s="130">
        <v>28.581671333312979</v>
      </c>
    </row>
    <row r="431" spans="1:2" x14ac:dyDescent="0.25">
      <c r="A431" s="130">
        <v>42.8</v>
      </c>
      <c r="B431" s="130">
        <v>28.15523681640623</v>
      </c>
    </row>
    <row r="432" spans="1:2" x14ac:dyDescent="0.25">
      <c r="A432" s="130">
        <v>42.900000000000013</v>
      </c>
      <c r="B432" s="130">
        <v>27.728802299499481</v>
      </c>
    </row>
    <row r="433" spans="1:2" x14ac:dyDescent="0.25">
      <c r="A433" s="130">
        <v>43</v>
      </c>
      <c r="B433" s="130">
        <v>27.302367782592771</v>
      </c>
    </row>
    <row r="434" spans="1:2" x14ac:dyDescent="0.25">
      <c r="A434" s="130">
        <v>43.1</v>
      </c>
      <c r="B434" s="130">
        <v>26.977817916870109</v>
      </c>
    </row>
    <row r="435" spans="1:2" x14ac:dyDescent="0.25">
      <c r="A435" s="130">
        <v>43.2</v>
      </c>
      <c r="B435" s="130">
        <v>26.65326805114745</v>
      </c>
    </row>
    <row r="436" spans="1:2" x14ac:dyDescent="0.25">
      <c r="A436" s="130">
        <v>43.3</v>
      </c>
      <c r="B436" s="130">
        <v>26.32871818542479</v>
      </c>
    </row>
    <row r="437" spans="1:2" x14ac:dyDescent="0.25">
      <c r="A437" s="130">
        <v>43.400000000000013</v>
      </c>
      <c r="B437" s="130">
        <v>26.004168319702131</v>
      </c>
    </row>
    <row r="438" spans="1:2" x14ac:dyDescent="0.25">
      <c r="A438" s="130">
        <v>43.5</v>
      </c>
      <c r="B438" s="130">
        <v>25.67961845397949</v>
      </c>
    </row>
    <row r="439" spans="1:2" x14ac:dyDescent="0.25">
      <c r="A439" s="130">
        <v>43.6</v>
      </c>
      <c r="B439" s="130">
        <v>25.355068588256831</v>
      </c>
    </row>
    <row r="440" spans="1:2" x14ac:dyDescent="0.25">
      <c r="A440" s="130">
        <v>43.7</v>
      </c>
      <c r="B440" s="130">
        <v>25.030518722534168</v>
      </c>
    </row>
    <row r="441" spans="1:2" x14ac:dyDescent="0.25">
      <c r="A441" s="130">
        <v>43.8</v>
      </c>
      <c r="B441" s="130">
        <v>24.705968856811509</v>
      </c>
    </row>
    <row r="442" spans="1:2" x14ac:dyDescent="0.25">
      <c r="A442" s="130">
        <v>43.900000000000013</v>
      </c>
      <c r="B442" s="130">
        <v>24.38141899108885</v>
      </c>
    </row>
    <row r="443" spans="1:2" x14ac:dyDescent="0.25">
      <c r="A443" s="130">
        <v>44</v>
      </c>
      <c r="B443" s="130">
        <v>24.056869125366209</v>
      </c>
    </row>
    <row r="444" spans="1:2" x14ac:dyDescent="0.25">
      <c r="A444" s="130">
        <v>44.1</v>
      </c>
      <c r="B444" s="130">
        <v>23.82608629226684</v>
      </c>
    </row>
    <row r="445" spans="1:2" x14ac:dyDescent="0.25">
      <c r="A445" s="130">
        <v>44.2</v>
      </c>
      <c r="B445" s="130">
        <v>23.595303459167472</v>
      </c>
    </row>
    <row r="446" spans="1:2" x14ac:dyDescent="0.25">
      <c r="A446" s="130">
        <v>44.3</v>
      </c>
      <c r="B446" s="130">
        <v>23.36452062606811</v>
      </c>
    </row>
    <row r="447" spans="1:2" x14ac:dyDescent="0.25">
      <c r="A447" s="130">
        <v>44.400000000000013</v>
      </c>
      <c r="B447" s="130">
        <v>23.133737792968741</v>
      </c>
    </row>
    <row r="448" spans="1:2" x14ac:dyDescent="0.25">
      <c r="A448" s="130">
        <v>44.5</v>
      </c>
      <c r="B448" s="130">
        <v>22.90295495986938</v>
      </c>
    </row>
    <row r="449" spans="1:2" x14ac:dyDescent="0.25">
      <c r="A449" s="130">
        <v>44.6</v>
      </c>
      <c r="B449" s="130">
        <v>22.672172126770018</v>
      </c>
    </row>
    <row r="450" spans="1:2" x14ac:dyDescent="0.25">
      <c r="A450" s="130">
        <v>44.7</v>
      </c>
      <c r="B450" s="130">
        <v>22.44138929367065</v>
      </c>
    </row>
    <row r="451" spans="1:2" x14ac:dyDescent="0.25">
      <c r="A451" s="130">
        <v>44.8</v>
      </c>
      <c r="B451" s="130">
        <v>22.210606460571281</v>
      </c>
    </row>
    <row r="452" spans="1:2" x14ac:dyDescent="0.25">
      <c r="A452" s="130">
        <v>44.900000000000013</v>
      </c>
      <c r="B452" s="130">
        <v>21.979823627471909</v>
      </c>
    </row>
    <row r="453" spans="1:2" x14ac:dyDescent="0.25">
      <c r="A453" s="130">
        <v>45</v>
      </c>
      <c r="B453" s="130">
        <v>21.749040794372561</v>
      </c>
    </row>
    <row r="454" spans="1:2" x14ac:dyDescent="0.25">
      <c r="A454" s="130">
        <v>45.1</v>
      </c>
      <c r="B454" s="130">
        <v>21.598001308441159</v>
      </c>
    </row>
    <row r="455" spans="1:2" x14ac:dyDescent="0.25">
      <c r="A455" s="130">
        <v>45.2</v>
      </c>
      <c r="B455" s="130">
        <v>21.44696182250976</v>
      </c>
    </row>
    <row r="456" spans="1:2" x14ac:dyDescent="0.25">
      <c r="A456" s="130">
        <v>45.3</v>
      </c>
      <c r="B456" s="130">
        <v>21.295922336578361</v>
      </c>
    </row>
    <row r="457" spans="1:2" x14ac:dyDescent="0.25">
      <c r="A457" s="130">
        <v>45.400000000000013</v>
      </c>
      <c r="B457" s="130">
        <v>21.144882850646969</v>
      </c>
    </row>
    <row r="458" spans="1:2" x14ac:dyDescent="0.25">
      <c r="A458" s="130">
        <v>45.5</v>
      </c>
      <c r="B458" s="130">
        <v>20.99384336471557</v>
      </c>
    </row>
    <row r="459" spans="1:2" x14ac:dyDescent="0.25">
      <c r="A459" s="130">
        <v>45.6</v>
      </c>
      <c r="B459" s="130">
        <v>20.842803878784171</v>
      </c>
    </row>
    <row r="460" spans="1:2" x14ac:dyDescent="0.25">
      <c r="A460" s="130">
        <v>45.7</v>
      </c>
      <c r="B460" s="130">
        <v>20.691764392852779</v>
      </c>
    </row>
    <row r="461" spans="1:2" x14ac:dyDescent="0.25">
      <c r="A461" s="130">
        <v>45.8</v>
      </c>
      <c r="B461" s="130">
        <v>20.54072490692138</v>
      </c>
    </row>
    <row r="462" spans="1:2" x14ac:dyDescent="0.25">
      <c r="A462" s="130">
        <v>45.900000000000013</v>
      </c>
      <c r="B462" s="130">
        <v>20.389685420989981</v>
      </c>
    </row>
    <row r="463" spans="1:2" x14ac:dyDescent="0.25">
      <c r="A463" s="130">
        <v>46</v>
      </c>
      <c r="B463" s="130">
        <v>20.238645935058589</v>
      </c>
    </row>
    <row r="464" spans="1:2" x14ac:dyDescent="0.25">
      <c r="A464" s="130">
        <v>46.1</v>
      </c>
      <c r="B464" s="130">
        <v>20.191812705993652</v>
      </c>
    </row>
    <row r="465" spans="1:2" x14ac:dyDescent="0.25">
      <c r="A465" s="130">
        <v>46.2</v>
      </c>
      <c r="B465" s="130">
        <v>20.1449794769287</v>
      </c>
    </row>
    <row r="466" spans="1:2" x14ac:dyDescent="0.25">
      <c r="A466" s="130">
        <v>46.3</v>
      </c>
      <c r="B466" s="130">
        <v>20.09814624786376</v>
      </c>
    </row>
    <row r="467" spans="1:2" x14ac:dyDescent="0.25">
      <c r="A467" s="130">
        <v>46.400000000000013</v>
      </c>
      <c r="B467" s="130">
        <v>20.051313018798819</v>
      </c>
    </row>
    <row r="468" spans="1:2" x14ac:dyDescent="0.25">
      <c r="A468" s="130">
        <v>46.5</v>
      </c>
      <c r="B468" s="130">
        <v>20.004479789733889</v>
      </c>
    </row>
    <row r="469" spans="1:2" x14ac:dyDescent="0.25">
      <c r="A469" s="130">
        <v>46.6</v>
      </c>
      <c r="B469" s="130">
        <v>19.957646560668941</v>
      </c>
    </row>
    <row r="470" spans="1:2" x14ac:dyDescent="0.25">
      <c r="A470" s="130">
        <v>46.7</v>
      </c>
      <c r="B470" s="130">
        <v>19.910813331604</v>
      </c>
    </row>
    <row r="471" spans="1:2" x14ac:dyDescent="0.25">
      <c r="A471" s="130">
        <v>46.8</v>
      </c>
      <c r="B471" s="130">
        <v>19.86398010253906</v>
      </c>
    </row>
    <row r="472" spans="1:2" x14ac:dyDescent="0.25">
      <c r="A472" s="130">
        <v>46.900000000000013</v>
      </c>
      <c r="B472" s="130">
        <v>19.817146873474119</v>
      </c>
    </row>
    <row r="473" spans="1:2" x14ac:dyDescent="0.25">
      <c r="A473" s="130">
        <v>47</v>
      </c>
      <c r="B473" s="130">
        <v>19.770313644409178</v>
      </c>
    </row>
    <row r="474" spans="1:2" x14ac:dyDescent="0.25">
      <c r="A474" s="130">
        <v>47.1</v>
      </c>
      <c r="B474" s="130">
        <v>19.675839996337888</v>
      </c>
    </row>
    <row r="475" spans="1:2" x14ac:dyDescent="0.25">
      <c r="A475" s="130">
        <v>47.2</v>
      </c>
      <c r="B475" s="130">
        <v>19.581366348266599</v>
      </c>
    </row>
    <row r="476" spans="1:2" x14ac:dyDescent="0.25">
      <c r="A476" s="130">
        <v>47.3</v>
      </c>
      <c r="B476" s="130">
        <v>19.486892700195309</v>
      </c>
    </row>
    <row r="477" spans="1:2" x14ac:dyDescent="0.25">
      <c r="A477" s="130">
        <v>47.400000000000013</v>
      </c>
      <c r="B477" s="130">
        <v>19.392419052124019</v>
      </c>
    </row>
    <row r="478" spans="1:2" x14ac:dyDescent="0.25">
      <c r="A478" s="130">
        <v>47.5</v>
      </c>
      <c r="B478" s="130">
        <v>19.297945404052729</v>
      </c>
    </row>
    <row r="479" spans="1:2" x14ac:dyDescent="0.25">
      <c r="A479" s="130">
        <v>47.6</v>
      </c>
      <c r="B479" s="130">
        <v>19.20347175598144</v>
      </c>
    </row>
    <row r="480" spans="1:2" x14ac:dyDescent="0.25">
      <c r="A480" s="130">
        <v>47.7</v>
      </c>
      <c r="B480" s="130">
        <v>19.10899810791015</v>
      </c>
    </row>
    <row r="481" spans="1:2" x14ac:dyDescent="0.25">
      <c r="A481" s="130">
        <v>47.8</v>
      </c>
      <c r="B481" s="130">
        <v>19.01452445983886</v>
      </c>
    </row>
    <row r="482" spans="1:2" x14ac:dyDescent="0.25">
      <c r="A482" s="130">
        <v>47.900000000000013</v>
      </c>
      <c r="B482" s="130">
        <v>18.92005081176757</v>
      </c>
    </row>
    <row r="483" spans="1:2" x14ac:dyDescent="0.25">
      <c r="A483" s="130">
        <v>48</v>
      </c>
      <c r="B483" s="130">
        <v>18.825577163696291</v>
      </c>
    </row>
    <row r="484" spans="1:2" x14ac:dyDescent="0.25">
      <c r="A484" s="130">
        <v>48.1</v>
      </c>
      <c r="B484" s="130">
        <v>18.689227390289311</v>
      </c>
    </row>
    <row r="485" spans="1:2" x14ac:dyDescent="0.25">
      <c r="A485" s="130">
        <v>48.2</v>
      </c>
      <c r="B485" s="130">
        <v>18.55287761688232</v>
      </c>
    </row>
    <row r="486" spans="1:2" x14ac:dyDescent="0.25">
      <c r="A486" s="130">
        <v>48.3</v>
      </c>
      <c r="B486" s="130">
        <v>18.41652784347534</v>
      </c>
    </row>
    <row r="487" spans="1:2" x14ac:dyDescent="0.25">
      <c r="A487" s="130">
        <v>48.400000000000013</v>
      </c>
      <c r="B487" s="130">
        <v>18.280178070068349</v>
      </c>
    </row>
    <row r="488" spans="1:2" x14ac:dyDescent="0.25">
      <c r="A488" s="130">
        <v>48.5</v>
      </c>
      <c r="B488" s="130">
        <v>18.143828296661379</v>
      </c>
    </row>
    <row r="489" spans="1:2" x14ac:dyDescent="0.25">
      <c r="A489" s="130">
        <v>48.6</v>
      </c>
      <c r="B489" s="130">
        <v>18.007478523254392</v>
      </c>
    </row>
    <row r="490" spans="1:2" x14ac:dyDescent="0.25">
      <c r="A490" s="130">
        <v>48.7</v>
      </c>
      <c r="B490" s="130">
        <v>17.871128749847401</v>
      </c>
    </row>
    <row r="491" spans="1:2" x14ac:dyDescent="0.25">
      <c r="A491" s="130">
        <v>48.8</v>
      </c>
      <c r="B491" s="130">
        <v>17.73477897644042</v>
      </c>
    </row>
    <row r="492" spans="1:2" x14ac:dyDescent="0.25">
      <c r="A492" s="130">
        <v>48.900000000000013</v>
      </c>
      <c r="B492" s="130">
        <v>17.59842920303344</v>
      </c>
    </row>
    <row r="493" spans="1:2" x14ac:dyDescent="0.25">
      <c r="A493" s="130">
        <v>49</v>
      </c>
      <c r="B493" s="130">
        <v>17.46207942962646</v>
      </c>
    </row>
    <row r="494" spans="1:2" x14ac:dyDescent="0.25">
      <c r="A494" s="130">
        <v>49.1</v>
      </c>
      <c r="B494" s="130">
        <v>17.484848327636719</v>
      </c>
    </row>
    <row r="495" spans="1:2" x14ac:dyDescent="0.25">
      <c r="A495" s="130">
        <v>49.2</v>
      </c>
      <c r="B495" s="130">
        <v>17.507617225646971</v>
      </c>
    </row>
    <row r="496" spans="1:2" x14ac:dyDescent="0.25">
      <c r="A496" s="130">
        <v>49.3</v>
      </c>
      <c r="B496" s="130">
        <v>17.53038612365723</v>
      </c>
    </row>
    <row r="497" spans="1:2" x14ac:dyDescent="0.25">
      <c r="A497" s="130">
        <v>49.400000000000013</v>
      </c>
      <c r="B497" s="130">
        <v>17.553155021667479</v>
      </c>
    </row>
    <row r="498" spans="1:2" x14ac:dyDescent="0.25">
      <c r="A498" s="130">
        <v>49.5</v>
      </c>
      <c r="B498" s="130">
        <v>17.575923919677731</v>
      </c>
    </row>
    <row r="499" spans="1:2" x14ac:dyDescent="0.25">
      <c r="A499" s="130">
        <v>49.6</v>
      </c>
      <c r="B499" s="130">
        <v>17.59869281768799</v>
      </c>
    </row>
    <row r="500" spans="1:2" x14ac:dyDescent="0.25">
      <c r="A500" s="130">
        <v>49.7</v>
      </c>
      <c r="B500" s="130">
        <v>17.621461715698249</v>
      </c>
    </row>
    <row r="501" spans="1:2" x14ac:dyDescent="0.25">
      <c r="A501" s="130">
        <v>49.8</v>
      </c>
      <c r="B501" s="130">
        <v>17.644230613708501</v>
      </c>
    </row>
    <row r="502" spans="1:2" x14ac:dyDescent="0.25">
      <c r="A502" s="130">
        <v>49.900000000000013</v>
      </c>
      <c r="B502" s="130">
        <v>17.66699951171876</v>
      </c>
    </row>
    <row r="503" spans="1:2" x14ac:dyDescent="0.25">
      <c r="A503" s="130">
        <v>50</v>
      </c>
      <c r="B503" s="130">
        <v>17.689768409729009</v>
      </c>
    </row>
    <row r="504" spans="1:2" x14ac:dyDescent="0.25">
      <c r="A504" s="130">
        <v>50.1</v>
      </c>
      <c r="B504" s="130">
        <v>17.686515312194832</v>
      </c>
    </row>
    <row r="505" spans="1:2" x14ac:dyDescent="0.25">
      <c r="A505" s="130">
        <v>50.2</v>
      </c>
      <c r="B505" s="130">
        <v>17.683262214660651</v>
      </c>
    </row>
    <row r="506" spans="1:2" x14ac:dyDescent="0.25">
      <c r="A506" s="130">
        <v>50.3</v>
      </c>
      <c r="B506" s="130">
        <v>17.68000911712647</v>
      </c>
    </row>
    <row r="507" spans="1:2" x14ac:dyDescent="0.25">
      <c r="A507" s="130">
        <v>50.400000000000013</v>
      </c>
      <c r="B507" s="130">
        <v>17.67675601959229</v>
      </c>
    </row>
    <row r="508" spans="1:2" x14ac:dyDescent="0.25">
      <c r="A508" s="130">
        <v>50.5</v>
      </c>
      <c r="B508" s="130">
        <v>17.673502922058109</v>
      </c>
    </row>
    <row r="509" spans="1:2" x14ac:dyDescent="0.25">
      <c r="A509" s="130">
        <v>50.6</v>
      </c>
      <c r="B509" s="130">
        <v>17.670249824523928</v>
      </c>
    </row>
    <row r="510" spans="1:2" x14ac:dyDescent="0.25">
      <c r="A510" s="130">
        <v>50.7</v>
      </c>
      <c r="B510" s="130">
        <v>17.666996726989751</v>
      </c>
    </row>
    <row r="511" spans="1:2" x14ac:dyDescent="0.25">
      <c r="A511" s="130">
        <v>50.8</v>
      </c>
      <c r="B511" s="130">
        <v>17.663743629455571</v>
      </c>
    </row>
    <row r="512" spans="1:2" x14ac:dyDescent="0.25">
      <c r="A512" s="130">
        <v>50.900000000000013</v>
      </c>
      <c r="B512" s="130">
        <v>17.66049053192139</v>
      </c>
    </row>
    <row r="513" spans="1:2" x14ac:dyDescent="0.25">
      <c r="A513" s="130">
        <v>51</v>
      </c>
      <c r="B513" s="130">
        <v>17.657237434387209</v>
      </c>
    </row>
    <row r="514" spans="1:2" x14ac:dyDescent="0.25">
      <c r="A514" s="130">
        <v>51.1</v>
      </c>
      <c r="B514" s="130">
        <v>17.530509328842161</v>
      </c>
    </row>
    <row r="515" spans="1:2" x14ac:dyDescent="0.25">
      <c r="A515" s="130">
        <v>51.2</v>
      </c>
      <c r="B515" s="130">
        <v>17.40378122329712</v>
      </c>
    </row>
    <row r="516" spans="1:2" x14ac:dyDescent="0.25">
      <c r="A516" s="130">
        <v>51.3</v>
      </c>
      <c r="B516" s="130">
        <v>17.277053117752072</v>
      </c>
    </row>
    <row r="517" spans="1:2" x14ac:dyDescent="0.25">
      <c r="A517" s="130">
        <v>51.400000000000013</v>
      </c>
      <c r="B517" s="130">
        <v>17.150325012207031</v>
      </c>
    </row>
    <row r="518" spans="1:2" x14ac:dyDescent="0.25">
      <c r="A518" s="130">
        <v>51.5</v>
      </c>
      <c r="B518" s="130">
        <v>17.023596906661989</v>
      </c>
    </row>
    <row r="519" spans="1:2" x14ac:dyDescent="0.25">
      <c r="A519" s="130">
        <v>51.6</v>
      </c>
      <c r="B519" s="130">
        <v>16.896868801116941</v>
      </c>
    </row>
    <row r="520" spans="1:2" x14ac:dyDescent="0.25">
      <c r="A520" s="130">
        <v>51.7</v>
      </c>
      <c r="B520" s="130">
        <v>16.7701406955719</v>
      </c>
    </row>
    <row r="521" spans="1:2" x14ac:dyDescent="0.25">
      <c r="A521" s="130">
        <v>51.8</v>
      </c>
      <c r="B521" s="130">
        <v>16.643412590026848</v>
      </c>
    </row>
    <row r="522" spans="1:2" x14ac:dyDescent="0.25">
      <c r="A522" s="130">
        <v>51.900000000000013</v>
      </c>
      <c r="B522" s="130">
        <v>16.516684484481811</v>
      </c>
    </row>
    <row r="523" spans="1:2" x14ac:dyDescent="0.25">
      <c r="A523" s="130">
        <v>52</v>
      </c>
      <c r="B523" s="130">
        <v>16.38995637893677</v>
      </c>
    </row>
    <row r="524" spans="1:2" x14ac:dyDescent="0.25">
      <c r="A524" s="130">
        <v>52.1</v>
      </c>
      <c r="B524" s="130">
        <v>16.22356234550476</v>
      </c>
    </row>
    <row r="525" spans="1:2" x14ac:dyDescent="0.25">
      <c r="A525" s="130">
        <v>52.2</v>
      </c>
      <c r="B525" s="130">
        <v>16.057168312072751</v>
      </c>
    </row>
    <row r="526" spans="1:2" x14ac:dyDescent="0.25">
      <c r="A526" s="130">
        <v>52.3</v>
      </c>
      <c r="B526" s="130">
        <v>15.890774278640739</v>
      </c>
    </row>
    <row r="527" spans="1:2" x14ac:dyDescent="0.25">
      <c r="A527" s="130">
        <v>52.400000000000013</v>
      </c>
      <c r="B527" s="130">
        <v>15.72438024520873</v>
      </c>
    </row>
    <row r="528" spans="1:2" x14ac:dyDescent="0.25">
      <c r="A528" s="130">
        <v>52.5</v>
      </c>
      <c r="B528" s="130">
        <v>15.557986211776729</v>
      </c>
    </row>
    <row r="529" spans="1:2" x14ac:dyDescent="0.25">
      <c r="A529" s="130">
        <v>52.6</v>
      </c>
      <c r="B529" s="130">
        <v>15.39159217834472</v>
      </c>
    </row>
    <row r="530" spans="1:2" x14ac:dyDescent="0.25">
      <c r="A530" s="130">
        <v>52.7</v>
      </c>
      <c r="B530" s="130">
        <v>15.225198144912721</v>
      </c>
    </row>
    <row r="531" spans="1:2" x14ac:dyDescent="0.25">
      <c r="A531" s="130">
        <v>52.8</v>
      </c>
      <c r="B531" s="130">
        <v>15.058804111480709</v>
      </c>
    </row>
    <row r="532" spans="1:2" x14ac:dyDescent="0.25">
      <c r="A532" s="130">
        <v>52.900000000000013</v>
      </c>
      <c r="B532" s="130">
        <v>14.8924100780487</v>
      </c>
    </row>
    <row r="533" spans="1:2" x14ac:dyDescent="0.25">
      <c r="A533" s="130">
        <v>53</v>
      </c>
      <c r="B533" s="130">
        <v>14.726016044616699</v>
      </c>
    </row>
    <row r="534" spans="1:2" x14ac:dyDescent="0.25">
      <c r="A534" s="130">
        <v>53.1</v>
      </c>
      <c r="B534" s="130">
        <v>14.568138856887821</v>
      </c>
    </row>
    <row r="535" spans="1:2" x14ac:dyDescent="0.25">
      <c r="A535" s="130">
        <v>53.2</v>
      </c>
      <c r="B535" s="130">
        <v>14.410261669158929</v>
      </c>
    </row>
    <row r="536" spans="1:2" x14ac:dyDescent="0.25">
      <c r="A536" s="130">
        <v>53.3</v>
      </c>
      <c r="B536" s="130">
        <v>14.252384481430051</v>
      </c>
    </row>
    <row r="537" spans="1:2" x14ac:dyDescent="0.25">
      <c r="A537" s="130">
        <v>53.400000000000013</v>
      </c>
      <c r="B537" s="130">
        <v>14.09450729370116</v>
      </c>
    </row>
    <row r="538" spans="1:2" x14ac:dyDescent="0.25">
      <c r="A538" s="130">
        <v>53.5</v>
      </c>
      <c r="B538" s="130">
        <v>13.93663010597229</v>
      </c>
    </row>
    <row r="539" spans="1:2" x14ac:dyDescent="0.25">
      <c r="A539" s="130">
        <v>53.6</v>
      </c>
      <c r="B539" s="130">
        <v>13.778752918243409</v>
      </c>
    </row>
    <row r="540" spans="1:2" x14ac:dyDescent="0.25">
      <c r="A540" s="130">
        <v>53.7</v>
      </c>
      <c r="B540" s="130">
        <v>13.62087573051452</v>
      </c>
    </row>
    <row r="541" spans="1:2" x14ac:dyDescent="0.25">
      <c r="A541" s="130">
        <v>53.8</v>
      </c>
      <c r="B541" s="130">
        <v>13.462998542785639</v>
      </c>
    </row>
    <row r="542" spans="1:2" x14ac:dyDescent="0.25">
      <c r="A542" s="130">
        <v>53.900000000000013</v>
      </c>
      <c r="B542" s="130">
        <v>13.30512135505675</v>
      </c>
    </row>
    <row r="543" spans="1:2" x14ac:dyDescent="0.25">
      <c r="A543" s="130">
        <v>54</v>
      </c>
      <c r="B543" s="130">
        <v>13.14724416732788</v>
      </c>
    </row>
    <row r="544" spans="1:2" x14ac:dyDescent="0.25">
      <c r="A544" s="130">
        <v>54.1</v>
      </c>
      <c r="B544" s="130">
        <v>13.08988158226013</v>
      </c>
    </row>
    <row r="545" spans="1:2" x14ac:dyDescent="0.25">
      <c r="A545" s="130">
        <v>54.2</v>
      </c>
      <c r="B545" s="130">
        <v>13.03251899719238</v>
      </c>
    </row>
    <row r="546" spans="1:2" x14ac:dyDescent="0.25">
      <c r="A546" s="130">
        <v>54.3</v>
      </c>
      <c r="B546" s="130">
        <v>12.97515641212463</v>
      </c>
    </row>
    <row r="547" spans="1:2" x14ac:dyDescent="0.25">
      <c r="A547" s="130">
        <v>54.400000000000013</v>
      </c>
      <c r="B547" s="130">
        <v>12.91779382705688</v>
      </c>
    </row>
    <row r="548" spans="1:2" x14ac:dyDescent="0.25">
      <c r="A548" s="130">
        <v>54.5</v>
      </c>
      <c r="B548" s="130">
        <v>12.860431241989129</v>
      </c>
    </row>
    <row r="549" spans="1:2" x14ac:dyDescent="0.25">
      <c r="A549" s="130">
        <v>54.6</v>
      </c>
      <c r="B549" s="130">
        <v>12.803068656921379</v>
      </c>
    </row>
    <row r="550" spans="1:2" x14ac:dyDescent="0.25">
      <c r="A550" s="130">
        <v>54.7</v>
      </c>
      <c r="B550" s="130">
        <v>12.745706071853631</v>
      </c>
    </row>
    <row r="551" spans="1:2" x14ac:dyDescent="0.25">
      <c r="A551" s="130">
        <v>54.8</v>
      </c>
      <c r="B551" s="130">
        <v>12.688343486785881</v>
      </c>
    </row>
    <row r="552" spans="1:2" x14ac:dyDescent="0.25">
      <c r="A552" s="130">
        <v>54.900000000000013</v>
      </c>
      <c r="B552" s="130">
        <v>12.630980901718139</v>
      </c>
    </row>
    <row r="553" spans="1:2" x14ac:dyDescent="0.25">
      <c r="A553" s="130">
        <v>55</v>
      </c>
      <c r="B553" s="130">
        <v>12.573618316650389</v>
      </c>
    </row>
    <row r="554" spans="1:2" x14ac:dyDescent="0.25">
      <c r="A554" s="130">
        <v>55.1</v>
      </c>
      <c r="B554" s="130">
        <v>12.57702415466308</v>
      </c>
    </row>
    <row r="555" spans="1:2" x14ac:dyDescent="0.25">
      <c r="A555" s="130">
        <v>55.2</v>
      </c>
      <c r="B555" s="130">
        <v>12.58042999267578</v>
      </c>
    </row>
    <row r="556" spans="1:2" x14ac:dyDescent="0.25">
      <c r="A556" s="130">
        <v>55.3</v>
      </c>
      <c r="B556" s="130">
        <v>12.58383583068847</v>
      </c>
    </row>
    <row r="557" spans="1:2" x14ac:dyDescent="0.25">
      <c r="A557" s="130">
        <v>55.400000000000013</v>
      </c>
      <c r="B557" s="130">
        <v>12.58724166870117</v>
      </c>
    </row>
    <row r="558" spans="1:2" x14ac:dyDescent="0.25">
      <c r="A558" s="130">
        <v>55.5</v>
      </c>
      <c r="B558" s="130">
        <v>12.590647506713861</v>
      </c>
    </row>
    <row r="559" spans="1:2" x14ac:dyDescent="0.25">
      <c r="A559" s="130">
        <v>55.6</v>
      </c>
      <c r="B559" s="130">
        <v>12.594053344726561</v>
      </c>
    </row>
    <row r="560" spans="1:2" x14ac:dyDescent="0.25">
      <c r="A560" s="130">
        <v>55.7</v>
      </c>
      <c r="B560" s="130">
        <v>12.59745918273925</v>
      </c>
    </row>
    <row r="561" spans="1:2" x14ac:dyDescent="0.25">
      <c r="A561" s="130">
        <v>55.8</v>
      </c>
      <c r="B561" s="130">
        <v>12.60086502075195</v>
      </c>
    </row>
    <row r="562" spans="1:2" x14ac:dyDescent="0.25">
      <c r="A562" s="130">
        <v>55.900000000000013</v>
      </c>
      <c r="B562" s="130">
        <v>12.604270858764639</v>
      </c>
    </row>
    <row r="563" spans="1:2" x14ac:dyDescent="0.25">
      <c r="A563" s="130">
        <v>56</v>
      </c>
      <c r="B563" s="130">
        <v>12.607676696777339</v>
      </c>
    </row>
    <row r="564" spans="1:2" x14ac:dyDescent="0.25">
      <c r="A564" s="130">
        <v>56.1</v>
      </c>
      <c r="B564" s="130">
        <v>12.61439425468444</v>
      </c>
    </row>
    <row r="565" spans="1:2" x14ac:dyDescent="0.25">
      <c r="A565" s="130">
        <v>56.2</v>
      </c>
      <c r="B565" s="130">
        <v>12.62111181259155</v>
      </c>
    </row>
    <row r="566" spans="1:2" x14ac:dyDescent="0.25">
      <c r="A566" s="130">
        <v>56.3</v>
      </c>
      <c r="B566" s="130">
        <v>12.62782937049866</v>
      </c>
    </row>
    <row r="567" spans="1:2" x14ac:dyDescent="0.25">
      <c r="A567" s="130">
        <v>56.400000000000013</v>
      </c>
      <c r="B567" s="130">
        <v>12.63454692840576</v>
      </c>
    </row>
    <row r="568" spans="1:2" x14ac:dyDescent="0.25">
      <c r="A568" s="130">
        <v>56.5</v>
      </c>
      <c r="B568" s="130">
        <v>12.64126448631287</v>
      </c>
    </row>
    <row r="569" spans="1:2" x14ac:dyDescent="0.25">
      <c r="A569" s="130">
        <v>56.6</v>
      </c>
      <c r="B569" s="130">
        <v>12.647982044219971</v>
      </c>
    </row>
    <row r="570" spans="1:2" x14ac:dyDescent="0.25">
      <c r="A570" s="130">
        <v>56.7</v>
      </c>
      <c r="B570" s="130">
        <v>12.65469960212708</v>
      </c>
    </row>
    <row r="571" spans="1:2" x14ac:dyDescent="0.25">
      <c r="A571" s="130">
        <v>56.8</v>
      </c>
      <c r="B571" s="130">
        <v>12.66141716003418</v>
      </c>
    </row>
    <row r="572" spans="1:2" x14ac:dyDescent="0.25">
      <c r="A572" s="130">
        <v>56.900000000000013</v>
      </c>
      <c r="B572" s="130">
        <v>12.668134717941291</v>
      </c>
    </row>
    <row r="573" spans="1:2" x14ac:dyDescent="0.25">
      <c r="A573" s="130">
        <v>57</v>
      </c>
      <c r="B573" s="130">
        <v>12.674852275848391</v>
      </c>
    </row>
    <row r="574" spans="1:2" x14ac:dyDescent="0.25">
      <c r="A574" s="130">
        <v>57.1</v>
      </c>
      <c r="B574" s="130">
        <v>12.695807094573979</v>
      </c>
    </row>
    <row r="575" spans="1:2" x14ac:dyDescent="0.25">
      <c r="A575" s="130">
        <v>57.2</v>
      </c>
      <c r="B575" s="130">
        <v>12.71676191329956</v>
      </c>
    </row>
    <row r="576" spans="1:2" x14ac:dyDescent="0.25">
      <c r="A576" s="130">
        <v>57.3</v>
      </c>
      <c r="B576" s="130">
        <v>12.737716732025151</v>
      </c>
    </row>
    <row r="577" spans="1:2" x14ac:dyDescent="0.25">
      <c r="A577" s="130">
        <v>57.400000000000013</v>
      </c>
      <c r="B577" s="130">
        <v>12.758671550750741</v>
      </c>
    </row>
    <row r="578" spans="1:2" x14ac:dyDescent="0.25">
      <c r="A578" s="130">
        <v>57.5</v>
      </c>
      <c r="B578" s="130">
        <v>12.77962636947632</v>
      </c>
    </row>
    <row r="579" spans="1:2" x14ac:dyDescent="0.25">
      <c r="A579" s="130">
        <v>57.6</v>
      </c>
      <c r="B579" s="130">
        <v>12.80058118820191</v>
      </c>
    </row>
    <row r="580" spans="1:2" x14ac:dyDescent="0.25">
      <c r="A580" s="130">
        <v>57.7</v>
      </c>
      <c r="B580" s="130">
        <v>12.82153600692749</v>
      </c>
    </row>
    <row r="581" spans="1:2" x14ac:dyDescent="0.25">
      <c r="A581" s="130">
        <v>57.8</v>
      </c>
      <c r="B581" s="130">
        <v>12.84249082565308</v>
      </c>
    </row>
    <row r="582" spans="1:2" x14ac:dyDescent="0.25">
      <c r="A582" s="130">
        <v>57.900000000000013</v>
      </c>
      <c r="B582" s="130">
        <v>12.863445644378659</v>
      </c>
    </row>
    <row r="583" spans="1:2" x14ac:dyDescent="0.25">
      <c r="A583" s="130">
        <v>58</v>
      </c>
      <c r="B583" s="130">
        <v>12.884400463104249</v>
      </c>
    </row>
    <row r="584" spans="1:2" x14ac:dyDescent="0.25">
      <c r="A584" s="130">
        <v>58.1</v>
      </c>
      <c r="B584" s="130">
        <v>12.8980471611023</v>
      </c>
    </row>
    <row r="585" spans="1:2" x14ac:dyDescent="0.25">
      <c r="A585" s="130">
        <v>58.2</v>
      </c>
      <c r="B585" s="130">
        <v>12.911693859100341</v>
      </c>
    </row>
    <row r="586" spans="1:2" x14ac:dyDescent="0.25">
      <c r="A586" s="130">
        <v>58.3</v>
      </c>
      <c r="B586" s="130">
        <v>12.925340557098391</v>
      </c>
    </row>
    <row r="587" spans="1:2" x14ac:dyDescent="0.25">
      <c r="A587" s="130">
        <v>58.400000000000013</v>
      </c>
      <c r="B587" s="130">
        <v>12.938987255096441</v>
      </c>
    </row>
    <row r="588" spans="1:2" x14ac:dyDescent="0.25">
      <c r="A588" s="130">
        <v>58.5</v>
      </c>
      <c r="B588" s="130">
        <v>12.95263395309448</v>
      </c>
    </row>
    <row r="589" spans="1:2" x14ac:dyDescent="0.25">
      <c r="A589" s="130">
        <v>58.6</v>
      </c>
      <c r="B589" s="130">
        <v>12.96628065109253</v>
      </c>
    </row>
    <row r="590" spans="1:2" x14ac:dyDescent="0.25">
      <c r="A590" s="130">
        <v>58.7</v>
      </c>
      <c r="B590" s="130">
        <v>12.97992734909058</v>
      </c>
    </row>
    <row r="591" spans="1:2" x14ac:dyDescent="0.25">
      <c r="A591" s="130">
        <v>58.8</v>
      </c>
      <c r="B591" s="130">
        <v>12.993574047088631</v>
      </c>
    </row>
    <row r="592" spans="1:2" x14ac:dyDescent="0.25">
      <c r="A592" s="130">
        <v>58.900000000000013</v>
      </c>
      <c r="B592" s="130">
        <v>13.00722074508667</v>
      </c>
    </row>
    <row r="593" spans="1:2" x14ac:dyDescent="0.25">
      <c r="A593" s="130">
        <v>59</v>
      </c>
      <c r="B593" s="130">
        <v>13.02086744308472</v>
      </c>
    </row>
    <row r="594" spans="1:2" x14ac:dyDescent="0.25">
      <c r="A594" s="130">
        <v>59.1</v>
      </c>
      <c r="B594" s="130">
        <v>13.038656158447271</v>
      </c>
    </row>
    <row r="595" spans="1:2" x14ac:dyDescent="0.25">
      <c r="A595" s="130">
        <v>59.2</v>
      </c>
      <c r="B595" s="130">
        <v>13.05644487380982</v>
      </c>
    </row>
    <row r="596" spans="1:2" x14ac:dyDescent="0.25">
      <c r="A596" s="130">
        <v>59.3</v>
      </c>
      <c r="B596" s="130">
        <v>13.074233589172371</v>
      </c>
    </row>
    <row r="597" spans="1:2" x14ac:dyDescent="0.25">
      <c r="A597" s="130">
        <v>59.400000000000013</v>
      </c>
      <c r="B597" s="130">
        <v>13.09202230453492</v>
      </c>
    </row>
    <row r="598" spans="1:2" x14ac:dyDescent="0.25">
      <c r="A598" s="130">
        <v>59.5</v>
      </c>
      <c r="B598" s="130">
        <v>13.10981101989746</v>
      </c>
    </row>
    <row r="599" spans="1:2" x14ac:dyDescent="0.25">
      <c r="A599" s="130">
        <v>59.6</v>
      </c>
      <c r="B599" s="130">
        <v>13.127599735260009</v>
      </c>
    </row>
    <row r="600" spans="1:2" x14ac:dyDescent="0.25">
      <c r="A600" s="130">
        <v>59.7</v>
      </c>
      <c r="B600" s="130">
        <v>13.14538845062256</v>
      </c>
    </row>
    <row r="601" spans="1:2" x14ac:dyDescent="0.25">
      <c r="A601" s="130">
        <v>59.8</v>
      </c>
      <c r="B601" s="130">
        <v>13.163177165985109</v>
      </c>
    </row>
    <row r="602" spans="1:2" x14ac:dyDescent="0.25">
      <c r="A602" s="130">
        <v>59.900000000000013</v>
      </c>
      <c r="B602" s="130">
        <v>13.18096588134766</v>
      </c>
    </row>
    <row r="603" spans="1:2" x14ac:dyDescent="0.25">
      <c r="A603" s="130">
        <v>60</v>
      </c>
      <c r="B603" s="130">
        <v>13.198754596710209</v>
      </c>
    </row>
    <row r="604" spans="1:2" x14ac:dyDescent="0.25">
      <c r="A604" s="130">
        <v>60.1</v>
      </c>
      <c r="B604" s="130">
        <v>13.29335672378541</v>
      </c>
    </row>
    <row r="605" spans="1:2" x14ac:dyDescent="0.25">
      <c r="A605" s="130">
        <v>60.2</v>
      </c>
      <c r="B605" s="130">
        <v>13.387958850860599</v>
      </c>
    </row>
    <row r="606" spans="1:2" x14ac:dyDescent="0.25">
      <c r="A606" s="130">
        <v>60.3</v>
      </c>
      <c r="B606" s="130">
        <v>13.482560977935799</v>
      </c>
    </row>
    <row r="607" spans="1:2" x14ac:dyDescent="0.25">
      <c r="A607" s="130">
        <v>60.400000000000013</v>
      </c>
      <c r="B607" s="130">
        <v>13.577163105010991</v>
      </c>
    </row>
    <row r="608" spans="1:2" x14ac:dyDescent="0.25">
      <c r="A608" s="130">
        <v>60.5</v>
      </c>
      <c r="B608" s="130">
        <v>13.67176523208618</v>
      </c>
    </row>
    <row r="609" spans="1:2" x14ac:dyDescent="0.25">
      <c r="A609" s="130">
        <v>60.6</v>
      </c>
      <c r="B609" s="130">
        <v>13.76636735916138</v>
      </c>
    </row>
    <row r="610" spans="1:2" x14ac:dyDescent="0.25">
      <c r="A610" s="130">
        <v>60.7</v>
      </c>
      <c r="B610" s="130">
        <v>13.860969486236581</v>
      </c>
    </row>
    <row r="611" spans="1:2" x14ac:dyDescent="0.25">
      <c r="A611" s="130">
        <v>60.8</v>
      </c>
      <c r="B611" s="130">
        <v>13.95557161331177</v>
      </c>
    </row>
    <row r="612" spans="1:2" x14ac:dyDescent="0.25">
      <c r="A612" s="130">
        <v>60.900000000000013</v>
      </c>
      <c r="B612" s="130">
        <v>14.05017374038697</v>
      </c>
    </row>
    <row r="613" spans="1:2" x14ac:dyDescent="0.25">
      <c r="A613" s="130">
        <v>61</v>
      </c>
      <c r="B613" s="130">
        <v>14.14477586746216</v>
      </c>
    </row>
    <row r="614" spans="1:2" x14ac:dyDescent="0.25">
      <c r="A614" s="130">
        <v>61.1</v>
      </c>
      <c r="B614" s="130">
        <v>14.216972513198851</v>
      </c>
    </row>
    <row r="615" spans="1:2" x14ac:dyDescent="0.25">
      <c r="A615" s="130">
        <v>61.2</v>
      </c>
      <c r="B615" s="130">
        <v>14.28916915893555</v>
      </c>
    </row>
    <row r="616" spans="1:2" x14ac:dyDescent="0.25">
      <c r="A616" s="130">
        <v>61.3</v>
      </c>
      <c r="B616" s="130">
        <v>14.361365804672239</v>
      </c>
    </row>
    <row r="617" spans="1:2" x14ac:dyDescent="0.25">
      <c r="A617" s="130">
        <v>61.400000000000013</v>
      </c>
      <c r="B617" s="130">
        <v>14.433562450408941</v>
      </c>
    </row>
    <row r="618" spans="1:2" x14ac:dyDescent="0.25">
      <c r="A618" s="130">
        <v>61.5</v>
      </c>
      <c r="B618" s="130">
        <v>14.50575909614563</v>
      </c>
    </row>
    <row r="619" spans="1:2" x14ac:dyDescent="0.25">
      <c r="A619" s="130">
        <v>61.6</v>
      </c>
      <c r="B619" s="130">
        <v>14.577955741882329</v>
      </c>
    </row>
    <row r="620" spans="1:2" x14ac:dyDescent="0.25">
      <c r="A620" s="130">
        <v>61.7</v>
      </c>
      <c r="B620" s="130">
        <v>14.65015238761902</v>
      </c>
    </row>
    <row r="621" spans="1:2" x14ac:dyDescent="0.25">
      <c r="A621" s="130">
        <v>61.8</v>
      </c>
      <c r="B621" s="130">
        <v>14.722349033355719</v>
      </c>
    </row>
    <row r="622" spans="1:2" x14ac:dyDescent="0.25">
      <c r="A622" s="130">
        <v>61.900000000000013</v>
      </c>
      <c r="B622" s="130">
        <v>14.79454567909241</v>
      </c>
    </row>
    <row r="623" spans="1:2" x14ac:dyDescent="0.25">
      <c r="A623" s="130">
        <v>62</v>
      </c>
      <c r="B623" s="130">
        <v>14.866742324829101</v>
      </c>
    </row>
    <row r="624" spans="1:2" x14ac:dyDescent="0.25">
      <c r="A624" s="130">
        <v>62.1</v>
      </c>
      <c r="B624" s="130">
        <v>14.935770330429079</v>
      </c>
    </row>
    <row r="625" spans="1:2" x14ac:dyDescent="0.25">
      <c r="A625" s="130">
        <v>62.2</v>
      </c>
      <c r="B625" s="130">
        <v>15.004798336029051</v>
      </c>
    </row>
    <row r="626" spans="1:2" x14ac:dyDescent="0.25">
      <c r="A626" s="130">
        <v>62.3</v>
      </c>
      <c r="B626" s="130">
        <v>15.073826341629029</v>
      </c>
    </row>
    <row r="627" spans="1:2" x14ac:dyDescent="0.25">
      <c r="A627" s="130">
        <v>62.400000000000013</v>
      </c>
      <c r="B627" s="130">
        <v>15.14285434722901</v>
      </c>
    </row>
    <row r="628" spans="1:2" x14ac:dyDescent="0.25">
      <c r="A628" s="130">
        <v>62.5</v>
      </c>
      <c r="B628" s="130">
        <v>15.211882352828979</v>
      </c>
    </row>
    <row r="629" spans="1:2" x14ac:dyDescent="0.25">
      <c r="A629" s="130">
        <v>62.6</v>
      </c>
      <c r="B629" s="130">
        <v>15.28091035842896</v>
      </c>
    </row>
    <row r="630" spans="1:2" x14ac:dyDescent="0.25">
      <c r="A630" s="130">
        <v>62.7</v>
      </c>
      <c r="B630" s="130">
        <v>15.34993836402893</v>
      </c>
    </row>
    <row r="631" spans="1:2" x14ac:dyDescent="0.25">
      <c r="A631" s="130">
        <v>62.8</v>
      </c>
      <c r="B631" s="130">
        <v>15.41896636962891</v>
      </c>
    </row>
    <row r="632" spans="1:2" x14ac:dyDescent="0.25">
      <c r="A632" s="130">
        <v>62.900000000000013</v>
      </c>
      <c r="B632" s="130">
        <v>15.48799437522889</v>
      </c>
    </row>
    <row r="633" spans="1:2" x14ac:dyDescent="0.25">
      <c r="A633" s="130">
        <v>63</v>
      </c>
      <c r="B633" s="130">
        <v>15.55702238082886</v>
      </c>
    </row>
    <row r="634" spans="1:2" x14ac:dyDescent="0.25">
      <c r="A634" s="130">
        <v>63.1</v>
      </c>
      <c r="B634" s="130">
        <v>15.609193859100341</v>
      </c>
    </row>
    <row r="635" spans="1:2" x14ac:dyDescent="0.25">
      <c r="A635" s="130">
        <v>63.2</v>
      </c>
      <c r="B635" s="130">
        <v>15.66136533737183</v>
      </c>
    </row>
    <row r="636" spans="1:2" x14ac:dyDescent="0.25">
      <c r="A636" s="130">
        <v>63.3</v>
      </c>
      <c r="B636" s="130">
        <v>15.713536815643311</v>
      </c>
    </row>
    <row r="637" spans="1:2" x14ac:dyDescent="0.25">
      <c r="A637" s="130">
        <v>63.400000000000013</v>
      </c>
      <c r="B637" s="130">
        <v>15.7657082939148</v>
      </c>
    </row>
    <row r="638" spans="1:2" x14ac:dyDescent="0.25">
      <c r="A638" s="130">
        <v>63.5</v>
      </c>
      <c r="B638" s="130">
        <v>15.817879772186281</v>
      </c>
    </row>
    <row r="639" spans="1:2" x14ac:dyDescent="0.25">
      <c r="A639" s="130">
        <v>63.6</v>
      </c>
      <c r="B639" s="130">
        <v>15.87005125045776</v>
      </c>
    </row>
    <row r="640" spans="1:2" x14ac:dyDescent="0.25">
      <c r="A640" s="130">
        <v>63.7</v>
      </c>
      <c r="B640" s="130">
        <v>15.922222728729251</v>
      </c>
    </row>
    <row r="641" spans="1:2" x14ac:dyDescent="0.25">
      <c r="A641" s="130">
        <v>63.8</v>
      </c>
      <c r="B641" s="130">
        <v>15.97439420700073</v>
      </c>
    </row>
    <row r="642" spans="1:2" x14ac:dyDescent="0.25">
      <c r="A642" s="130">
        <v>63.900000000000013</v>
      </c>
      <c r="B642" s="130">
        <v>16.026565685272221</v>
      </c>
    </row>
    <row r="643" spans="1:2" x14ac:dyDescent="0.25">
      <c r="A643" s="130">
        <v>64</v>
      </c>
      <c r="B643" s="130">
        <v>16.0787371635437</v>
      </c>
    </row>
    <row r="644" spans="1:2" x14ac:dyDescent="0.25">
      <c r="A644" s="130">
        <v>64.100000000000009</v>
      </c>
      <c r="B644" s="130">
        <v>16.195991125106818</v>
      </c>
    </row>
    <row r="645" spans="1:2" x14ac:dyDescent="0.25">
      <c r="A645" s="130">
        <v>64.2</v>
      </c>
      <c r="B645" s="130">
        <v>16.31324508666993</v>
      </c>
    </row>
    <row r="646" spans="1:2" x14ac:dyDescent="0.25">
      <c r="A646" s="130">
        <v>64.3</v>
      </c>
      <c r="B646" s="130">
        <v>16.430499048233031</v>
      </c>
    </row>
    <row r="647" spans="1:2" x14ac:dyDescent="0.25">
      <c r="A647" s="130">
        <v>64.400000000000006</v>
      </c>
      <c r="B647" s="130">
        <v>16.54775300979615</v>
      </c>
    </row>
    <row r="648" spans="1:2" x14ac:dyDescent="0.25">
      <c r="A648" s="130">
        <v>64.5</v>
      </c>
      <c r="B648" s="130">
        <v>16.665006971359251</v>
      </c>
    </row>
    <row r="649" spans="1:2" x14ac:dyDescent="0.25">
      <c r="A649" s="130">
        <v>64.600000000000009</v>
      </c>
      <c r="B649" s="130">
        <v>16.78226093292238</v>
      </c>
    </row>
    <row r="650" spans="1:2" x14ac:dyDescent="0.25">
      <c r="A650" s="130">
        <v>64.7</v>
      </c>
      <c r="B650" s="130">
        <v>16.899514894485481</v>
      </c>
    </row>
    <row r="651" spans="1:2" x14ac:dyDescent="0.25">
      <c r="A651" s="130">
        <v>64.8</v>
      </c>
      <c r="B651" s="130">
        <v>17.016768856048579</v>
      </c>
    </row>
    <row r="652" spans="1:2" x14ac:dyDescent="0.25">
      <c r="A652" s="130">
        <v>64.900000000000006</v>
      </c>
      <c r="B652" s="130">
        <v>17.134022817611701</v>
      </c>
    </row>
    <row r="653" spans="1:2" x14ac:dyDescent="0.25">
      <c r="A653" s="130">
        <v>65</v>
      </c>
      <c r="B653" s="130">
        <v>17.251276779174809</v>
      </c>
    </row>
    <row r="654" spans="1:2" x14ac:dyDescent="0.25">
      <c r="A654" s="130">
        <v>65.100000000000009</v>
      </c>
      <c r="B654" s="130">
        <v>17.297558956146251</v>
      </c>
    </row>
    <row r="655" spans="1:2" x14ac:dyDescent="0.25">
      <c r="A655" s="130">
        <v>65.2</v>
      </c>
      <c r="B655" s="130">
        <v>17.343841133117682</v>
      </c>
    </row>
    <row r="656" spans="1:2" x14ac:dyDescent="0.25">
      <c r="A656" s="130">
        <v>65.3</v>
      </c>
      <c r="B656" s="130">
        <v>17.390123310089109</v>
      </c>
    </row>
    <row r="657" spans="1:2" x14ac:dyDescent="0.25">
      <c r="A657" s="130">
        <v>65.400000000000006</v>
      </c>
      <c r="B657" s="130">
        <v>17.436405487060551</v>
      </c>
    </row>
    <row r="658" spans="1:2" x14ac:dyDescent="0.25">
      <c r="A658" s="130">
        <v>65.5</v>
      </c>
      <c r="B658" s="130">
        <v>17.482687664031989</v>
      </c>
    </row>
    <row r="659" spans="1:2" x14ac:dyDescent="0.25">
      <c r="A659" s="130">
        <v>65.600000000000009</v>
      </c>
      <c r="B659" s="130">
        <v>17.52896984100342</v>
      </c>
    </row>
    <row r="660" spans="1:2" x14ac:dyDescent="0.25">
      <c r="A660" s="130">
        <v>65.7</v>
      </c>
      <c r="B660" s="130">
        <v>17.575252017974861</v>
      </c>
    </row>
    <row r="661" spans="1:2" x14ac:dyDescent="0.25">
      <c r="A661" s="130">
        <v>65.8</v>
      </c>
      <c r="B661" s="130">
        <v>17.621534194946289</v>
      </c>
    </row>
    <row r="662" spans="1:2" x14ac:dyDescent="0.25">
      <c r="A662" s="130">
        <v>65.900000000000006</v>
      </c>
      <c r="B662" s="130">
        <v>17.667816371917731</v>
      </c>
    </row>
    <row r="663" spans="1:2" x14ac:dyDescent="0.25">
      <c r="A663" s="130">
        <v>66</v>
      </c>
      <c r="B663" s="130">
        <v>17.714098548889162</v>
      </c>
    </row>
    <row r="664" spans="1:2" x14ac:dyDescent="0.25">
      <c r="A664" s="130">
        <v>66.100000000000009</v>
      </c>
      <c r="B664" s="130">
        <v>17.714258155822751</v>
      </c>
    </row>
    <row r="665" spans="1:2" x14ac:dyDescent="0.25">
      <c r="A665" s="130">
        <v>66.2</v>
      </c>
      <c r="B665" s="130">
        <v>17.714417762756351</v>
      </c>
    </row>
    <row r="666" spans="1:2" x14ac:dyDescent="0.25">
      <c r="A666" s="130">
        <v>66.3</v>
      </c>
      <c r="B666" s="130">
        <v>17.714577369689941</v>
      </c>
    </row>
    <row r="667" spans="1:2" x14ac:dyDescent="0.25">
      <c r="A667" s="130">
        <v>66.400000000000006</v>
      </c>
      <c r="B667" s="130">
        <v>17.714736976623541</v>
      </c>
    </row>
    <row r="668" spans="1:2" x14ac:dyDescent="0.25">
      <c r="A668" s="130">
        <v>66.5</v>
      </c>
      <c r="B668" s="130">
        <v>17.714896583557131</v>
      </c>
    </row>
    <row r="669" spans="1:2" x14ac:dyDescent="0.25">
      <c r="A669" s="130">
        <v>66.600000000000009</v>
      </c>
      <c r="B669" s="130">
        <v>17.715056190490721</v>
      </c>
    </row>
    <row r="670" spans="1:2" x14ac:dyDescent="0.25">
      <c r="A670" s="130">
        <v>66.7</v>
      </c>
      <c r="B670" s="130">
        <v>17.715215797424321</v>
      </c>
    </row>
    <row r="671" spans="1:2" x14ac:dyDescent="0.25">
      <c r="A671" s="130">
        <v>66.8</v>
      </c>
      <c r="B671" s="130">
        <v>17.715375404357911</v>
      </c>
    </row>
    <row r="672" spans="1:2" x14ac:dyDescent="0.25">
      <c r="A672" s="130">
        <v>66.900000000000006</v>
      </c>
      <c r="B672" s="130">
        <v>17.715535011291511</v>
      </c>
    </row>
    <row r="673" spans="1:2" x14ac:dyDescent="0.25">
      <c r="A673" s="130">
        <v>67</v>
      </c>
      <c r="B673" s="130">
        <v>17.7156946182251</v>
      </c>
    </row>
    <row r="674" spans="1:2" x14ac:dyDescent="0.25">
      <c r="A674" s="130">
        <v>67.100000000000009</v>
      </c>
      <c r="B674" s="130">
        <v>17.897596759796158</v>
      </c>
    </row>
    <row r="675" spans="1:2" x14ac:dyDescent="0.25">
      <c r="A675" s="130">
        <v>67.2</v>
      </c>
      <c r="B675" s="130">
        <v>18.079498901367199</v>
      </c>
    </row>
    <row r="676" spans="1:2" x14ac:dyDescent="0.25">
      <c r="A676" s="130">
        <v>67.3</v>
      </c>
      <c r="B676" s="130">
        <v>18.261401042938228</v>
      </c>
    </row>
    <row r="677" spans="1:2" x14ac:dyDescent="0.25">
      <c r="A677" s="130">
        <v>67.400000000000006</v>
      </c>
      <c r="B677" s="130">
        <v>18.44330318450929</v>
      </c>
    </row>
    <row r="678" spans="1:2" x14ac:dyDescent="0.25">
      <c r="A678" s="130">
        <v>67.5</v>
      </c>
      <c r="B678" s="130">
        <v>18.62520532608033</v>
      </c>
    </row>
    <row r="679" spans="1:2" x14ac:dyDescent="0.25">
      <c r="A679" s="130">
        <v>67.600000000000009</v>
      </c>
      <c r="B679" s="130">
        <v>18.807107467651381</v>
      </c>
    </row>
    <row r="680" spans="1:2" x14ac:dyDescent="0.25">
      <c r="A680" s="130">
        <v>67.7</v>
      </c>
      <c r="B680" s="130">
        <v>18.989009609222421</v>
      </c>
    </row>
    <row r="681" spans="1:2" x14ac:dyDescent="0.25">
      <c r="A681" s="130">
        <v>67.8</v>
      </c>
      <c r="B681" s="130">
        <v>19.170911750793451</v>
      </c>
    </row>
    <row r="682" spans="1:2" x14ac:dyDescent="0.25">
      <c r="A682" s="130">
        <v>67.900000000000006</v>
      </c>
      <c r="B682" s="130">
        <v>19.352813892364519</v>
      </c>
    </row>
    <row r="683" spans="1:2" x14ac:dyDescent="0.25">
      <c r="A683" s="130">
        <v>68</v>
      </c>
      <c r="B683" s="130">
        <v>19.534716033935549</v>
      </c>
    </row>
    <row r="684" spans="1:2" x14ac:dyDescent="0.25">
      <c r="A684" s="130">
        <v>68.100000000000009</v>
      </c>
      <c r="B684" s="130">
        <v>19.84520248413089</v>
      </c>
    </row>
    <row r="685" spans="1:2" x14ac:dyDescent="0.25">
      <c r="A685" s="130">
        <v>68.2</v>
      </c>
      <c r="B685" s="130">
        <v>20.155688934326179</v>
      </c>
    </row>
    <row r="686" spans="1:2" x14ac:dyDescent="0.25">
      <c r="A686" s="130">
        <v>68.3</v>
      </c>
      <c r="B686" s="130">
        <v>20.466175384521481</v>
      </c>
    </row>
    <row r="687" spans="1:2" x14ac:dyDescent="0.25">
      <c r="A687" s="130">
        <v>68.400000000000006</v>
      </c>
      <c r="B687" s="130">
        <v>20.776661834716819</v>
      </c>
    </row>
    <row r="688" spans="1:2" x14ac:dyDescent="0.25">
      <c r="A688" s="130">
        <v>68.5</v>
      </c>
      <c r="B688" s="130">
        <v>21.087148284912111</v>
      </c>
    </row>
    <row r="689" spans="1:2" x14ac:dyDescent="0.25">
      <c r="A689" s="130">
        <v>68.600000000000009</v>
      </c>
      <c r="B689" s="130">
        <v>21.397634735107449</v>
      </c>
    </row>
    <row r="690" spans="1:2" x14ac:dyDescent="0.25">
      <c r="A690" s="130">
        <v>68.7</v>
      </c>
      <c r="B690" s="130">
        <v>21.70812118530274</v>
      </c>
    </row>
    <row r="691" spans="1:2" x14ac:dyDescent="0.25">
      <c r="A691" s="130">
        <v>68.8</v>
      </c>
      <c r="B691" s="130">
        <v>22.018607635498039</v>
      </c>
    </row>
    <row r="692" spans="1:2" x14ac:dyDescent="0.25">
      <c r="A692" s="130">
        <v>68.900000000000006</v>
      </c>
      <c r="B692" s="130">
        <v>22.32909408569337</v>
      </c>
    </row>
    <row r="693" spans="1:2" x14ac:dyDescent="0.25">
      <c r="A693" s="130">
        <v>69</v>
      </c>
      <c r="B693" s="130">
        <v>22.639580535888669</v>
      </c>
    </row>
    <row r="694" spans="1:2" x14ac:dyDescent="0.25">
      <c r="A694" s="130">
        <v>69.100000000000009</v>
      </c>
      <c r="B694" s="130">
        <v>22.978320751190211</v>
      </c>
    </row>
    <row r="695" spans="1:2" x14ac:dyDescent="0.25">
      <c r="A695" s="130">
        <v>69.2</v>
      </c>
      <c r="B695" s="130">
        <v>23.317060966491709</v>
      </c>
    </row>
    <row r="696" spans="1:2" x14ac:dyDescent="0.25">
      <c r="A696" s="130">
        <v>69.3</v>
      </c>
      <c r="B696" s="130">
        <v>23.655801181793201</v>
      </c>
    </row>
    <row r="697" spans="1:2" x14ac:dyDescent="0.25">
      <c r="A697" s="130">
        <v>69.400000000000006</v>
      </c>
      <c r="B697" s="130">
        <v>23.99454139709475</v>
      </c>
    </row>
    <row r="698" spans="1:2" x14ac:dyDescent="0.25">
      <c r="A698" s="130">
        <v>69.5</v>
      </c>
      <c r="B698" s="130">
        <v>24.333281612396242</v>
      </c>
    </row>
    <row r="699" spans="1:2" x14ac:dyDescent="0.25">
      <c r="A699" s="130">
        <v>69.600000000000009</v>
      </c>
      <c r="B699" s="130">
        <v>24.67202182769778</v>
      </c>
    </row>
    <row r="700" spans="1:2" x14ac:dyDescent="0.25">
      <c r="A700" s="130">
        <v>69.7</v>
      </c>
      <c r="B700" s="130">
        <v>25.010762042999279</v>
      </c>
    </row>
    <row r="701" spans="1:2" x14ac:dyDescent="0.25">
      <c r="A701" s="130">
        <v>69.8</v>
      </c>
      <c r="B701" s="130">
        <v>25.34950225830077</v>
      </c>
    </row>
    <row r="702" spans="1:2" x14ac:dyDescent="0.25">
      <c r="A702" s="130">
        <v>69.900000000000006</v>
      </c>
      <c r="B702" s="130">
        <v>25.688242473602319</v>
      </c>
    </row>
    <row r="703" spans="1:2" x14ac:dyDescent="0.25">
      <c r="A703" s="130">
        <v>70</v>
      </c>
      <c r="B703" s="130">
        <v>26.026982688903811</v>
      </c>
    </row>
    <row r="704" spans="1:2" x14ac:dyDescent="0.25">
      <c r="A704" s="130">
        <v>70.100000000000009</v>
      </c>
      <c r="B704" s="130">
        <v>26.3185134315491</v>
      </c>
    </row>
    <row r="705" spans="1:2" x14ac:dyDescent="0.25">
      <c r="A705" s="130">
        <v>70.2</v>
      </c>
      <c r="B705" s="130">
        <v>26.61004417419435</v>
      </c>
    </row>
    <row r="706" spans="1:2" x14ac:dyDescent="0.25">
      <c r="A706" s="130">
        <v>70.3</v>
      </c>
      <c r="B706" s="130">
        <v>26.901574916839589</v>
      </c>
    </row>
    <row r="707" spans="1:2" x14ac:dyDescent="0.25">
      <c r="A707" s="130">
        <v>70.400000000000006</v>
      </c>
      <c r="B707" s="130">
        <v>27.193105659484878</v>
      </c>
    </row>
    <row r="708" spans="1:2" x14ac:dyDescent="0.25">
      <c r="A708" s="130">
        <v>70.5</v>
      </c>
      <c r="B708" s="130">
        <v>27.484636402130128</v>
      </c>
    </row>
    <row r="709" spans="1:2" x14ac:dyDescent="0.25">
      <c r="A709" s="130">
        <v>70.600000000000009</v>
      </c>
      <c r="B709" s="130">
        <v>27.776167144775421</v>
      </c>
    </row>
    <row r="710" spans="1:2" x14ac:dyDescent="0.25">
      <c r="A710" s="130">
        <v>70.7</v>
      </c>
      <c r="B710" s="130">
        <v>28.067697887420671</v>
      </c>
    </row>
    <row r="711" spans="1:2" x14ac:dyDescent="0.25">
      <c r="A711" s="130">
        <v>70.8</v>
      </c>
      <c r="B711" s="130">
        <v>28.35922863006591</v>
      </c>
    </row>
    <row r="712" spans="1:2" x14ac:dyDescent="0.25">
      <c r="A712" s="130">
        <v>70.900000000000006</v>
      </c>
      <c r="B712" s="130">
        <v>28.6507593727112</v>
      </c>
    </row>
    <row r="713" spans="1:2" x14ac:dyDescent="0.25">
      <c r="A713" s="130">
        <v>71</v>
      </c>
      <c r="B713" s="130">
        <v>28.94229011535645</v>
      </c>
    </row>
    <row r="714" spans="1:2" x14ac:dyDescent="0.25">
      <c r="A714" s="130">
        <v>71.100000000000009</v>
      </c>
      <c r="B714" s="130">
        <v>29.11262357711794</v>
      </c>
    </row>
    <row r="715" spans="1:2" x14ac:dyDescent="0.25">
      <c r="A715" s="130">
        <v>71.2</v>
      </c>
      <c r="B715" s="130">
        <v>29.282957038879399</v>
      </c>
    </row>
    <row r="716" spans="1:2" x14ac:dyDescent="0.25">
      <c r="A716" s="130">
        <v>71.3</v>
      </c>
      <c r="B716" s="130">
        <v>29.453290500640868</v>
      </c>
    </row>
    <row r="717" spans="1:2" x14ac:dyDescent="0.25">
      <c r="A717" s="130">
        <v>71.400000000000006</v>
      </c>
      <c r="B717" s="130">
        <v>29.623623962402359</v>
      </c>
    </row>
    <row r="718" spans="1:2" x14ac:dyDescent="0.25">
      <c r="A718" s="130">
        <v>71.5</v>
      </c>
      <c r="B718" s="130">
        <v>29.793957424163821</v>
      </c>
    </row>
    <row r="719" spans="1:2" x14ac:dyDescent="0.25">
      <c r="A719" s="130">
        <v>71.600000000000009</v>
      </c>
      <c r="B719" s="130">
        <v>29.964290885925308</v>
      </c>
    </row>
    <row r="720" spans="1:2" x14ac:dyDescent="0.25">
      <c r="A720" s="130">
        <v>71.7</v>
      </c>
      <c r="B720" s="130">
        <v>30.134624347686771</v>
      </c>
    </row>
    <row r="721" spans="1:2" x14ac:dyDescent="0.25">
      <c r="A721" s="130">
        <v>71.8</v>
      </c>
      <c r="B721" s="130">
        <v>30.30495780944824</v>
      </c>
    </row>
    <row r="722" spans="1:2" x14ac:dyDescent="0.25">
      <c r="A722" s="130">
        <v>71.900000000000006</v>
      </c>
      <c r="B722" s="130">
        <v>30.47529127120972</v>
      </c>
    </row>
    <row r="723" spans="1:2" x14ac:dyDescent="0.25">
      <c r="A723" s="130">
        <v>72</v>
      </c>
      <c r="B723" s="130">
        <v>30.645624732971189</v>
      </c>
    </row>
    <row r="724" spans="1:2" x14ac:dyDescent="0.25">
      <c r="A724" s="130">
        <v>72.100000000000009</v>
      </c>
      <c r="B724" s="130">
        <v>30.925897617340109</v>
      </c>
    </row>
    <row r="725" spans="1:2" x14ac:dyDescent="0.25">
      <c r="A725" s="130">
        <v>72.2</v>
      </c>
      <c r="B725" s="130">
        <v>31.206170501708989</v>
      </c>
    </row>
    <row r="726" spans="1:2" x14ac:dyDescent="0.25">
      <c r="A726" s="130">
        <v>72.3</v>
      </c>
      <c r="B726" s="130">
        <v>31.48644338607787</v>
      </c>
    </row>
    <row r="727" spans="1:2" x14ac:dyDescent="0.25">
      <c r="A727" s="130">
        <v>72.400000000000006</v>
      </c>
      <c r="B727" s="130">
        <v>31.766716270446789</v>
      </c>
    </row>
    <row r="728" spans="1:2" x14ac:dyDescent="0.25">
      <c r="A728" s="130">
        <v>72.5</v>
      </c>
      <c r="B728" s="130">
        <v>32.04698915481567</v>
      </c>
    </row>
    <row r="729" spans="1:2" x14ac:dyDescent="0.25">
      <c r="A729" s="130">
        <v>72.600000000000009</v>
      </c>
      <c r="B729" s="130">
        <v>32.327262039184589</v>
      </c>
    </row>
    <row r="730" spans="1:2" x14ac:dyDescent="0.25">
      <c r="A730" s="130">
        <v>72.7</v>
      </c>
      <c r="B730" s="130">
        <v>32.607534923553473</v>
      </c>
    </row>
    <row r="731" spans="1:2" x14ac:dyDescent="0.25">
      <c r="A731" s="130">
        <v>72.8</v>
      </c>
      <c r="B731" s="130">
        <v>32.88780780792235</v>
      </c>
    </row>
    <row r="732" spans="1:2" x14ac:dyDescent="0.25">
      <c r="A732" s="130">
        <v>72.900000000000006</v>
      </c>
      <c r="B732" s="130">
        <v>33.168080692291269</v>
      </c>
    </row>
    <row r="733" spans="1:2" x14ac:dyDescent="0.25">
      <c r="A733" s="130">
        <v>73</v>
      </c>
      <c r="B733" s="130">
        <v>33.448353576660153</v>
      </c>
    </row>
    <row r="734" spans="1:2" x14ac:dyDescent="0.25">
      <c r="A734" s="130">
        <v>73.100000000000009</v>
      </c>
      <c r="B734" s="130">
        <v>33.587631874084479</v>
      </c>
    </row>
    <row r="735" spans="1:2" x14ac:dyDescent="0.25">
      <c r="A735" s="130">
        <v>73.2</v>
      </c>
      <c r="B735" s="130">
        <v>33.726910171508791</v>
      </c>
    </row>
    <row r="736" spans="1:2" x14ac:dyDescent="0.25">
      <c r="A736" s="130">
        <v>73.3</v>
      </c>
      <c r="B736" s="130">
        <v>33.866188468933103</v>
      </c>
    </row>
    <row r="737" spans="1:2" x14ac:dyDescent="0.25">
      <c r="A737" s="130">
        <v>73.400000000000006</v>
      </c>
      <c r="B737" s="130">
        <v>34.005466766357429</v>
      </c>
    </row>
    <row r="738" spans="1:2" x14ac:dyDescent="0.25">
      <c r="A738" s="130">
        <v>73.5</v>
      </c>
      <c r="B738" s="130">
        <v>34.144745063781741</v>
      </c>
    </row>
    <row r="739" spans="1:2" x14ac:dyDescent="0.25">
      <c r="A739" s="130">
        <v>73.600000000000009</v>
      </c>
      <c r="B739" s="130">
        <v>34.284023361206067</v>
      </c>
    </row>
    <row r="740" spans="1:2" x14ac:dyDescent="0.25">
      <c r="A740" s="130">
        <v>73.7</v>
      </c>
      <c r="B740" s="130">
        <v>34.423301658630372</v>
      </c>
    </row>
    <row r="741" spans="1:2" x14ac:dyDescent="0.25">
      <c r="A741" s="130">
        <v>73.8</v>
      </c>
      <c r="B741" s="130">
        <v>34.562579956054677</v>
      </c>
    </row>
    <row r="742" spans="1:2" x14ac:dyDescent="0.25">
      <c r="A742" s="130">
        <v>73.900000000000006</v>
      </c>
      <c r="B742" s="130">
        <v>34.70185825347901</v>
      </c>
    </row>
    <row r="743" spans="1:2" x14ac:dyDescent="0.25">
      <c r="A743" s="130">
        <v>74</v>
      </c>
      <c r="B743" s="130">
        <v>34.841136550903322</v>
      </c>
    </row>
    <row r="744" spans="1:2" x14ac:dyDescent="0.25">
      <c r="A744" s="130">
        <v>74.100000000000009</v>
      </c>
      <c r="B744" s="130">
        <v>34.928353118896503</v>
      </c>
    </row>
    <row r="745" spans="1:2" x14ac:dyDescent="0.25">
      <c r="A745" s="130">
        <v>74.2</v>
      </c>
      <c r="B745" s="130">
        <v>35.015569686889663</v>
      </c>
    </row>
    <row r="746" spans="1:2" x14ac:dyDescent="0.25">
      <c r="A746" s="130">
        <v>74.3</v>
      </c>
      <c r="B746" s="130">
        <v>35.102786254882808</v>
      </c>
    </row>
    <row r="747" spans="1:2" x14ac:dyDescent="0.25">
      <c r="A747" s="130">
        <v>74.400000000000006</v>
      </c>
      <c r="B747" s="130">
        <v>35.190002822875982</v>
      </c>
    </row>
    <row r="748" spans="1:2" x14ac:dyDescent="0.25">
      <c r="A748" s="130">
        <v>74.5</v>
      </c>
      <c r="B748" s="130">
        <v>35.277219390869142</v>
      </c>
    </row>
    <row r="749" spans="1:2" x14ac:dyDescent="0.25">
      <c r="A749" s="130">
        <v>74.600000000000009</v>
      </c>
      <c r="B749" s="130">
        <v>35.364435958862323</v>
      </c>
    </row>
    <row r="750" spans="1:2" x14ac:dyDescent="0.25">
      <c r="A750" s="130">
        <v>74.7</v>
      </c>
      <c r="B750" s="130">
        <v>35.451652526855483</v>
      </c>
    </row>
    <row r="751" spans="1:2" x14ac:dyDescent="0.25">
      <c r="A751" s="130">
        <v>74.8</v>
      </c>
      <c r="B751" s="130">
        <v>35.538869094848629</v>
      </c>
    </row>
    <row r="752" spans="1:2" x14ac:dyDescent="0.25">
      <c r="A752" s="130">
        <v>74.900000000000006</v>
      </c>
      <c r="B752" s="130">
        <v>35.626085662841803</v>
      </c>
    </row>
    <row r="753" spans="1:2" x14ac:dyDescent="0.25">
      <c r="A753" s="130">
        <v>75</v>
      </c>
      <c r="B753" s="130">
        <v>35.713302230834962</v>
      </c>
    </row>
    <row r="754" spans="1:2" x14ac:dyDescent="0.25">
      <c r="A754" s="130">
        <v>75.100000000000009</v>
      </c>
      <c r="B754" s="130">
        <v>35.813716392517101</v>
      </c>
    </row>
    <row r="755" spans="1:2" x14ac:dyDescent="0.25">
      <c r="A755" s="130">
        <v>75.2</v>
      </c>
      <c r="B755" s="130">
        <v>35.914130554199232</v>
      </c>
    </row>
    <row r="756" spans="1:2" x14ac:dyDescent="0.25">
      <c r="A756" s="130">
        <v>75.3</v>
      </c>
      <c r="B756" s="130">
        <v>36.014544715881343</v>
      </c>
    </row>
    <row r="757" spans="1:2" x14ac:dyDescent="0.25">
      <c r="A757" s="130">
        <v>75.400000000000006</v>
      </c>
      <c r="B757" s="130">
        <v>36.114958877563481</v>
      </c>
    </row>
    <row r="758" spans="1:2" x14ac:dyDescent="0.25">
      <c r="A758" s="130">
        <v>75.5</v>
      </c>
      <c r="B758" s="130">
        <v>36.215373039245613</v>
      </c>
    </row>
    <row r="759" spans="1:2" x14ac:dyDescent="0.25">
      <c r="A759" s="130">
        <v>75.600000000000009</v>
      </c>
      <c r="B759" s="130">
        <v>36.315787200927737</v>
      </c>
    </row>
    <row r="760" spans="1:2" x14ac:dyDescent="0.25">
      <c r="A760" s="130">
        <v>75.7</v>
      </c>
      <c r="B760" s="130">
        <v>36.416201362609868</v>
      </c>
    </row>
    <row r="761" spans="1:2" x14ac:dyDescent="0.25">
      <c r="A761" s="130">
        <v>75.8</v>
      </c>
      <c r="B761" s="130">
        <v>36.516615524291993</v>
      </c>
    </row>
    <row r="762" spans="1:2" x14ac:dyDescent="0.25">
      <c r="A762" s="130">
        <v>75.900000000000006</v>
      </c>
      <c r="B762" s="130">
        <v>36.617029685974117</v>
      </c>
    </row>
    <row r="763" spans="1:2" x14ac:dyDescent="0.25">
      <c r="A763" s="130">
        <v>76</v>
      </c>
      <c r="B763" s="130">
        <v>36.717443847656249</v>
      </c>
    </row>
    <row r="764" spans="1:2" x14ac:dyDescent="0.25">
      <c r="A764" s="130">
        <v>76.100000000000009</v>
      </c>
      <c r="B764" s="130">
        <v>36.836407928466812</v>
      </c>
    </row>
    <row r="765" spans="1:2" x14ac:dyDescent="0.25">
      <c r="A765" s="130">
        <v>76.2</v>
      </c>
      <c r="B765" s="130">
        <v>36.955372009277347</v>
      </c>
    </row>
    <row r="766" spans="1:2" x14ac:dyDescent="0.25">
      <c r="A766" s="130">
        <v>76.3</v>
      </c>
      <c r="B766" s="130">
        <v>37.07433609008789</v>
      </c>
    </row>
    <row r="767" spans="1:2" x14ac:dyDescent="0.25">
      <c r="A767" s="130">
        <v>76.400000000000006</v>
      </c>
      <c r="B767" s="130">
        <v>37.193300170898453</v>
      </c>
    </row>
    <row r="768" spans="1:2" x14ac:dyDescent="0.25">
      <c r="A768" s="130">
        <v>76.5</v>
      </c>
      <c r="B768" s="130">
        <v>37.312264251708982</v>
      </c>
    </row>
    <row r="769" spans="1:2" x14ac:dyDescent="0.25">
      <c r="A769" s="130">
        <v>76.600000000000009</v>
      </c>
      <c r="B769" s="130">
        <v>37.431228332519552</v>
      </c>
    </row>
    <row r="770" spans="1:2" x14ac:dyDescent="0.25">
      <c r="A770" s="130">
        <v>76.7</v>
      </c>
      <c r="B770" s="130">
        <v>37.55019241333008</v>
      </c>
    </row>
    <row r="771" spans="1:2" x14ac:dyDescent="0.25">
      <c r="A771" s="130">
        <v>76.800000000000011</v>
      </c>
      <c r="B771" s="130">
        <v>37.669156494140637</v>
      </c>
    </row>
    <row r="772" spans="1:2" x14ac:dyDescent="0.25">
      <c r="A772" s="130">
        <v>76.900000000000006</v>
      </c>
      <c r="B772" s="130">
        <v>37.788120574951179</v>
      </c>
    </row>
    <row r="773" spans="1:2" x14ac:dyDescent="0.25">
      <c r="A773" s="130">
        <v>77</v>
      </c>
      <c r="B773" s="130">
        <v>37.907084655761722</v>
      </c>
    </row>
    <row r="774" spans="1:2" x14ac:dyDescent="0.25">
      <c r="A774" s="130">
        <v>77.100000000000009</v>
      </c>
      <c r="B774" s="130">
        <v>37.990799255371101</v>
      </c>
    </row>
    <row r="775" spans="1:2" x14ac:dyDescent="0.25">
      <c r="A775" s="130">
        <v>77.2</v>
      </c>
      <c r="B775" s="130">
        <v>38.074513854980466</v>
      </c>
    </row>
    <row r="776" spans="1:2" x14ac:dyDescent="0.25">
      <c r="A776" s="130">
        <v>77.300000000000011</v>
      </c>
      <c r="B776" s="130">
        <v>38.158228454589853</v>
      </c>
    </row>
    <row r="777" spans="1:2" x14ac:dyDescent="0.25">
      <c r="A777" s="130">
        <v>77.400000000000006</v>
      </c>
      <c r="B777" s="130">
        <v>38.241943054199233</v>
      </c>
    </row>
    <row r="778" spans="1:2" x14ac:dyDescent="0.25">
      <c r="A778" s="130">
        <v>77.5</v>
      </c>
      <c r="B778" s="130">
        <v>38.325657653808591</v>
      </c>
    </row>
    <row r="779" spans="1:2" x14ac:dyDescent="0.25">
      <c r="A779" s="130">
        <v>77.600000000000009</v>
      </c>
      <c r="B779" s="130">
        <v>38.409372253417978</v>
      </c>
    </row>
    <row r="780" spans="1:2" x14ac:dyDescent="0.25">
      <c r="A780" s="130">
        <v>77.7</v>
      </c>
      <c r="B780" s="130">
        <v>38.493086853027343</v>
      </c>
    </row>
    <row r="781" spans="1:2" x14ac:dyDescent="0.25">
      <c r="A781" s="130">
        <v>77.800000000000011</v>
      </c>
      <c r="B781" s="130">
        <v>38.57680145263673</v>
      </c>
    </row>
    <row r="782" spans="1:2" x14ac:dyDescent="0.25">
      <c r="A782" s="130">
        <v>77.900000000000006</v>
      </c>
      <c r="B782" s="130">
        <v>38.660516052246088</v>
      </c>
    </row>
    <row r="783" spans="1:2" x14ac:dyDescent="0.25">
      <c r="A783" s="130">
        <v>78</v>
      </c>
      <c r="B783" s="130">
        <v>38.744230651855467</v>
      </c>
    </row>
    <row r="784" spans="1:2" x14ac:dyDescent="0.25">
      <c r="A784" s="130">
        <v>78.100000000000009</v>
      </c>
      <c r="B784" s="130">
        <v>38.763970794677732</v>
      </c>
    </row>
    <row r="785" spans="1:2" x14ac:dyDescent="0.25">
      <c r="A785" s="130">
        <v>78.2</v>
      </c>
      <c r="B785" s="130">
        <v>38.783710937499997</v>
      </c>
    </row>
    <row r="786" spans="1:2" x14ac:dyDescent="0.25">
      <c r="A786" s="130">
        <v>78.300000000000011</v>
      </c>
      <c r="B786" s="130">
        <v>38.803451080322269</v>
      </c>
    </row>
    <row r="787" spans="1:2" x14ac:dyDescent="0.25">
      <c r="A787" s="130">
        <v>78.400000000000006</v>
      </c>
      <c r="B787" s="130">
        <v>38.823191223144534</v>
      </c>
    </row>
    <row r="788" spans="1:2" x14ac:dyDescent="0.25">
      <c r="A788" s="130">
        <v>78.5</v>
      </c>
      <c r="B788" s="130">
        <v>38.842931365966791</v>
      </c>
    </row>
    <row r="789" spans="1:2" x14ac:dyDescent="0.25">
      <c r="A789" s="130">
        <v>78.600000000000009</v>
      </c>
      <c r="B789" s="130">
        <v>38.862671508789063</v>
      </c>
    </row>
    <row r="790" spans="1:2" x14ac:dyDescent="0.25">
      <c r="A790" s="130">
        <v>78.7</v>
      </c>
      <c r="B790" s="130">
        <v>38.882411651611328</v>
      </c>
    </row>
    <row r="791" spans="1:2" x14ac:dyDescent="0.25">
      <c r="A791" s="130">
        <v>78.800000000000011</v>
      </c>
      <c r="B791" s="130">
        <v>38.902151794433593</v>
      </c>
    </row>
    <row r="792" spans="1:2" x14ac:dyDescent="0.25">
      <c r="A792" s="130">
        <v>78.900000000000006</v>
      </c>
      <c r="B792" s="130">
        <v>38.921891937255857</v>
      </c>
    </row>
    <row r="793" spans="1:2" x14ac:dyDescent="0.25">
      <c r="A793" s="130">
        <v>79</v>
      </c>
      <c r="B793" s="130">
        <v>38.941632080078122</v>
      </c>
    </row>
    <row r="794" spans="1:2" x14ac:dyDescent="0.25">
      <c r="A794" s="130">
        <v>79.100000000000009</v>
      </c>
      <c r="B794" s="130">
        <v>38.940625724792483</v>
      </c>
    </row>
    <row r="795" spans="1:2" x14ac:dyDescent="0.25">
      <c r="A795" s="130">
        <v>79.2</v>
      </c>
      <c r="B795" s="130">
        <v>38.939619369506843</v>
      </c>
    </row>
    <row r="796" spans="1:2" x14ac:dyDescent="0.25">
      <c r="A796" s="130">
        <v>79.300000000000011</v>
      </c>
      <c r="B796" s="130">
        <v>38.93861301422119</v>
      </c>
    </row>
    <row r="797" spans="1:2" x14ac:dyDescent="0.25">
      <c r="A797" s="130">
        <v>79.400000000000006</v>
      </c>
      <c r="B797" s="130">
        <v>38.937606658935543</v>
      </c>
    </row>
    <row r="798" spans="1:2" x14ac:dyDescent="0.25">
      <c r="A798" s="130">
        <v>79.5</v>
      </c>
      <c r="B798" s="130">
        <v>38.936600303649897</v>
      </c>
    </row>
    <row r="799" spans="1:2" x14ac:dyDescent="0.25">
      <c r="A799" s="130">
        <v>79.600000000000009</v>
      </c>
      <c r="B799" s="130">
        <v>38.935593948364257</v>
      </c>
    </row>
    <row r="800" spans="1:2" x14ac:dyDescent="0.25">
      <c r="A800" s="130">
        <v>79.7</v>
      </c>
      <c r="B800" s="130">
        <v>38.934587593078611</v>
      </c>
    </row>
    <row r="801" spans="1:2" x14ac:dyDescent="0.25">
      <c r="A801" s="130">
        <v>79.800000000000011</v>
      </c>
      <c r="B801" s="130">
        <v>38.933581237792957</v>
      </c>
    </row>
    <row r="802" spans="1:2" x14ac:dyDescent="0.25">
      <c r="A802" s="130">
        <v>79.900000000000006</v>
      </c>
      <c r="B802" s="130">
        <v>38.932574882507318</v>
      </c>
    </row>
    <row r="803" spans="1:2" x14ac:dyDescent="0.25">
      <c r="A803" s="130">
        <v>80</v>
      </c>
      <c r="B803" s="130">
        <v>38.931568527221678</v>
      </c>
    </row>
    <row r="804" spans="1:2" x14ac:dyDescent="0.25">
      <c r="A804" s="130">
        <v>80.100000000000009</v>
      </c>
      <c r="B804" s="130">
        <v>38.903677787780758</v>
      </c>
    </row>
    <row r="805" spans="1:2" x14ac:dyDescent="0.25">
      <c r="A805" s="130">
        <v>80.2</v>
      </c>
      <c r="B805" s="130">
        <v>38.875787048339838</v>
      </c>
    </row>
    <row r="806" spans="1:2" x14ac:dyDescent="0.25">
      <c r="A806" s="130">
        <v>80.300000000000011</v>
      </c>
      <c r="B806" s="130">
        <v>38.847896308898918</v>
      </c>
    </row>
    <row r="807" spans="1:2" x14ac:dyDescent="0.25">
      <c r="A807" s="130">
        <v>80.400000000000006</v>
      </c>
      <c r="B807" s="130">
        <v>38.820005569457997</v>
      </c>
    </row>
    <row r="808" spans="1:2" x14ac:dyDescent="0.25">
      <c r="A808" s="130">
        <v>80.5</v>
      </c>
      <c r="B808" s="130">
        <v>38.792114830017077</v>
      </c>
    </row>
    <row r="809" spans="1:2" x14ac:dyDescent="0.25">
      <c r="A809" s="130">
        <v>80.600000000000009</v>
      </c>
      <c r="B809" s="130">
        <v>38.764224090576157</v>
      </c>
    </row>
    <row r="810" spans="1:2" x14ac:dyDescent="0.25">
      <c r="A810" s="130">
        <v>80.7</v>
      </c>
      <c r="B810" s="130">
        <v>38.736333351135251</v>
      </c>
    </row>
    <row r="811" spans="1:2" x14ac:dyDescent="0.25">
      <c r="A811" s="130">
        <v>80.800000000000011</v>
      </c>
      <c r="B811" s="130">
        <v>38.708442611694331</v>
      </c>
    </row>
    <row r="812" spans="1:2" x14ac:dyDescent="0.25">
      <c r="A812" s="130">
        <v>80.900000000000006</v>
      </c>
      <c r="B812" s="130">
        <v>38.68055187225341</v>
      </c>
    </row>
    <row r="813" spans="1:2" x14ac:dyDescent="0.25">
      <c r="A813" s="130">
        <v>81</v>
      </c>
      <c r="B813" s="130">
        <v>38.652661132812497</v>
      </c>
    </row>
    <row r="814" spans="1:2" x14ac:dyDescent="0.25">
      <c r="A814" s="130">
        <v>81.100000000000009</v>
      </c>
      <c r="B814" s="130">
        <v>38.600442810058588</v>
      </c>
    </row>
    <row r="815" spans="1:2" x14ac:dyDescent="0.25">
      <c r="A815" s="130">
        <v>81.2</v>
      </c>
      <c r="B815" s="130">
        <v>38.548224487304687</v>
      </c>
    </row>
    <row r="816" spans="1:2" x14ac:dyDescent="0.25">
      <c r="A816" s="130">
        <v>81.300000000000011</v>
      </c>
      <c r="B816" s="130">
        <v>38.496006164550771</v>
      </c>
    </row>
    <row r="817" spans="1:2" x14ac:dyDescent="0.25">
      <c r="A817" s="130">
        <v>81.400000000000006</v>
      </c>
      <c r="B817" s="130">
        <v>38.443787841796869</v>
      </c>
    </row>
    <row r="818" spans="1:2" x14ac:dyDescent="0.25">
      <c r="A818" s="130">
        <v>81.5</v>
      </c>
      <c r="B818" s="130">
        <v>38.391569519042967</v>
      </c>
    </row>
    <row r="819" spans="1:2" x14ac:dyDescent="0.25">
      <c r="A819" s="130">
        <v>81.600000000000009</v>
      </c>
      <c r="B819" s="130">
        <v>38.339351196289059</v>
      </c>
    </row>
    <row r="820" spans="1:2" x14ac:dyDescent="0.25">
      <c r="A820" s="130">
        <v>81.7</v>
      </c>
      <c r="B820" s="130">
        <v>38.287132873535157</v>
      </c>
    </row>
    <row r="821" spans="1:2" x14ac:dyDescent="0.25">
      <c r="A821" s="130">
        <v>81.800000000000011</v>
      </c>
      <c r="B821" s="130">
        <v>38.234914550781241</v>
      </c>
    </row>
    <row r="822" spans="1:2" x14ac:dyDescent="0.25">
      <c r="A822" s="130">
        <v>81.900000000000006</v>
      </c>
      <c r="B822" s="130">
        <v>38.182696228027339</v>
      </c>
    </row>
    <row r="823" spans="1:2" x14ac:dyDescent="0.25">
      <c r="A823" s="130">
        <v>82</v>
      </c>
      <c r="B823" s="130">
        <v>38.130477905273437</v>
      </c>
    </row>
    <row r="824" spans="1:2" x14ac:dyDescent="0.25">
      <c r="A824" s="130">
        <v>82.100000000000009</v>
      </c>
      <c r="B824" s="130">
        <v>38.079459037780758</v>
      </c>
    </row>
    <row r="825" spans="1:2" x14ac:dyDescent="0.25">
      <c r="A825" s="130">
        <v>82.2</v>
      </c>
      <c r="B825" s="130">
        <v>38.028440170288093</v>
      </c>
    </row>
    <row r="826" spans="1:2" x14ac:dyDescent="0.25">
      <c r="A826" s="130">
        <v>82.300000000000011</v>
      </c>
      <c r="B826" s="130">
        <v>37.977421302795413</v>
      </c>
    </row>
    <row r="827" spans="1:2" x14ac:dyDescent="0.25">
      <c r="A827" s="130">
        <v>82.4</v>
      </c>
      <c r="B827" s="130">
        <v>37.926402435302727</v>
      </c>
    </row>
    <row r="828" spans="1:2" x14ac:dyDescent="0.25">
      <c r="A828" s="130">
        <v>82.5</v>
      </c>
      <c r="B828" s="130">
        <v>37.875383567810061</v>
      </c>
    </row>
    <row r="829" spans="1:2" x14ac:dyDescent="0.25">
      <c r="A829" s="130">
        <v>82.600000000000009</v>
      </c>
      <c r="B829" s="130">
        <v>37.824364700317368</v>
      </c>
    </row>
    <row r="830" spans="1:2" x14ac:dyDescent="0.25">
      <c r="A830" s="130">
        <v>82.7</v>
      </c>
      <c r="B830" s="130">
        <v>37.773345832824702</v>
      </c>
    </row>
    <row r="831" spans="1:2" x14ac:dyDescent="0.25">
      <c r="A831" s="130">
        <v>82.800000000000011</v>
      </c>
      <c r="B831" s="130">
        <v>37.722326965332023</v>
      </c>
    </row>
    <row r="832" spans="1:2" x14ac:dyDescent="0.25">
      <c r="A832" s="130">
        <v>82.9</v>
      </c>
      <c r="B832" s="130">
        <v>37.671308097839351</v>
      </c>
    </row>
    <row r="833" spans="1:2" x14ac:dyDescent="0.25">
      <c r="A833" s="130">
        <v>83</v>
      </c>
      <c r="B833" s="130">
        <v>37.620289230346678</v>
      </c>
    </row>
    <row r="834" spans="1:2" x14ac:dyDescent="0.25">
      <c r="A834" s="130">
        <v>83.100000000000009</v>
      </c>
      <c r="B834" s="130">
        <v>37.56331306457519</v>
      </c>
    </row>
    <row r="835" spans="1:2" x14ac:dyDescent="0.25">
      <c r="A835" s="130">
        <v>83.2</v>
      </c>
      <c r="B835" s="130">
        <v>37.50633689880371</v>
      </c>
    </row>
    <row r="836" spans="1:2" x14ac:dyDescent="0.25">
      <c r="A836" s="130">
        <v>83.300000000000011</v>
      </c>
      <c r="B836" s="130">
        <v>37.449360733032222</v>
      </c>
    </row>
    <row r="837" spans="1:2" x14ac:dyDescent="0.25">
      <c r="A837" s="130">
        <v>83.4</v>
      </c>
      <c r="B837" s="130">
        <v>37.392384567260741</v>
      </c>
    </row>
    <row r="838" spans="1:2" x14ac:dyDescent="0.25">
      <c r="A838" s="130">
        <v>83.5</v>
      </c>
      <c r="B838" s="130">
        <v>37.335408401489261</v>
      </c>
    </row>
    <row r="839" spans="1:2" x14ac:dyDescent="0.25">
      <c r="A839" s="130">
        <v>83.600000000000009</v>
      </c>
      <c r="B839" s="130">
        <v>37.278432235717773</v>
      </c>
    </row>
    <row r="840" spans="1:2" x14ac:dyDescent="0.25">
      <c r="A840" s="130">
        <v>83.7</v>
      </c>
      <c r="B840" s="130">
        <v>37.221456069946292</v>
      </c>
    </row>
    <row r="841" spans="1:2" x14ac:dyDescent="0.25">
      <c r="A841" s="130">
        <v>83.800000000000011</v>
      </c>
      <c r="B841" s="130">
        <v>37.164479904174797</v>
      </c>
    </row>
    <row r="842" spans="1:2" x14ac:dyDescent="0.25">
      <c r="A842" s="130">
        <v>83.9</v>
      </c>
      <c r="B842" s="130">
        <v>37.107503738403317</v>
      </c>
    </row>
    <row r="843" spans="1:2" x14ac:dyDescent="0.25">
      <c r="A843" s="130">
        <v>84</v>
      </c>
      <c r="B843" s="130">
        <v>37.050527572631843</v>
      </c>
    </row>
    <row r="844" spans="1:2" x14ac:dyDescent="0.25">
      <c r="A844" s="130">
        <v>84.100000000000009</v>
      </c>
      <c r="B844" s="130">
        <v>36.986838340759277</v>
      </c>
    </row>
    <row r="845" spans="1:2" x14ac:dyDescent="0.25">
      <c r="A845" s="130">
        <v>84.2</v>
      </c>
      <c r="B845" s="130">
        <v>36.923149108886733</v>
      </c>
    </row>
    <row r="846" spans="1:2" x14ac:dyDescent="0.25">
      <c r="A846" s="130">
        <v>84.300000000000011</v>
      </c>
      <c r="B846" s="130">
        <v>36.85945987701416</v>
      </c>
    </row>
    <row r="847" spans="1:2" x14ac:dyDescent="0.25">
      <c r="A847" s="130">
        <v>84.4</v>
      </c>
      <c r="B847" s="130">
        <v>36.795770645141602</v>
      </c>
    </row>
    <row r="848" spans="1:2" x14ac:dyDescent="0.25">
      <c r="A848" s="130">
        <v>84.5</v>
      </c>
      <c r="B848" s="130">
        <v>36.732081413269043</v>
      </c>
    </row>
    <row r="849" spans="1:2" x14ac:dyDescent="0.25">
      <c r="A849" s="130">
        <v>84.600000000000009</v>
      </c>
      <c r="B849" s="130">
        <v>36.668392181396477</v>
      </c>
    </row>
    <row r="850" spans="1:2" x14ac:dyDescent="0.25">
      <c r="A850" s="130">
        <v>84.7</v>
      </c>
      <c r="B850" s="130">
        <v>36.604702949523933</v>
      </c>
    </row>
    <row r="851" spans="1:2" x14ac:dyDescent="0.25">
      <c r="A851" s="130">
        <v>84.800000000000011</v>
      </c>
      <c r="B851" s="130">
        <v>36.54101371765136</v>
      </c>
    </row>
    <row r="852" spans="1:2" x14ac:dyDescent="0.25">
      <c r="A852" s="130">
        <v>84.9</v>
      </c>
      <c r="B852" s="130">
        <v>36.477324485778809</v>
      </c>
    </row>
    <row r="853" spans="1:2" x14ac:dyDescent="0.25">
      <c r="A853" s="130">
        <v>85</v>
      </c>
      <c r="B853" s="130">
        <v>36.41363525390625</v>
      </c>
    </row>
    <row r="854" spans="1:2" x14ac:dyDescent="0.25">
      <c r="A854" s="130">
        <v>85.100000000000009</v>
      </c>
      <c r="B854" s="130">
        <v>36.369101219177239</v>
      </c>
    </row>
    <row r="855" spans="1:2" x14ac:dyDescent="0.25">
      <c r="A855" s="130">
        <v>85.2</v>
      </c>
      <c r="B855" s="130">
        <v>36.324567184448242</v>
      </c>
    </row>
    <row r="856" spans="1:2" x14ac:dyDescent="0.25">
      <c r="A856" s="130">
        <v>85.300000000000011</v>
      </c>
      <c r="B856" s="130">
        <v>36.28003314971923</v>
      </c>
    </row>
    <row r="857" spans="1:2" x14ac:dyDescent="0.25">
      <c r="A857" s="130">
        <v>85.4</v>
      </c>
      <c r="B857" s="130">
        <v>36.235499114990233</v>
      </c>
    </row>
    <row r="858" spans="1:2" x14ac:dyDescent="0.25">
      <c r="A858" s="130">
        <v>85.5</v>
      </c>
      <c r="B858" s="130">
        <v>36.190965080261229</v>
      </c>
    </row>
    <row r="859" spans="1:2" x14ac:dyDescent="0.25">
      <c r="A859" s="130">
        <v>85.600000000000009</v>
      </c>
      <c r="B859" s="130">
        <v>36.146431045532218</v>
      </c>
    </row>
    <row r="860" spans="1:2" x14ac:dyDescent="0.25">
      <c r="A860" s="130">
        <v>85.7</v>
      </c>
      <c r="B860" s="130">
        <v>36.101897010803221</v>
      </c>
    </row>
    <row r="861" spans="1:2" x14ac:dyDescent="0.25">
      <c r="A861" s="130">
        <v>85.800000000000011</v>
      </c>
      <c r="B861" s="130">
        <v>36.057362976074209</v>
      </c>
    </row>
    <row r="862" spans="1:2" x14ac:dyDescent="0.25">
      <c r="A862" s="130">
        <v>85.9</v>
      </c>
      <c r="B862" s="130">
        <v>36.012828941345212</v>
      </c>
    </row>
    <row r="863" spans="1:2" x14ac:dyDescent="0.25">
      <c r="A863" s="130">
        <v>86</v>
      </c>
      <c r="B863" s="130">
        <v>35.968294906616208</v>
      </c>
    </row>
    <row r="864" spans="1:2" x14ac:dyDescent="0.25">
      <c r="A864" s="130">
        <v>86.100000000000009</v>
      </c>
      <c r="B864" s="130">
        <v>35.929255371093753</v>
      </c>
    </row>
    <row r="865" spans="1:2" x14ac:dyDescent="0.25">
      <c r="A865" s="130">
        <v>86.2</v>
      </c>
      <c r="B865" s="130">
        <v>35.890215835571283</v>
      </c>
    </row>
    <row r="866" spans="1:2" x14ac:dyDescent="0.25">
      <c r="A866" s="130">
        <v>86.300000000000011</v>
      </c>
      <c r="B866" s="130">
        <v>35.85117630004882</v>
      </c>
    </row>
    <row r="867" spans="1:2" x14ac:dyDescent="0.25">
      <c r="A867" s="130">
        <v>86.4</v>
      </c>
      <c r="B867" s="130">
        <v>35.812136764526358</v>
      </c>
    </row>
    <row r="868" spans="1:2" x14ac:dyDescent="0.25">
      <c r="A868" s="130">
        <v>86.5</v>
      </c>
      <c r="B868" s="130">
        <v>35.773097229003909</v>
      </c>
    </row>
    <row r="869" spans="1:2" x14ac:dyDescent="0.25">
      <c r="A869" s="130">
        <v>86.600000000000009</v>
      </c>
      <c r="B869" s="130">
        <v>35.734057693481439</v>
      </c>
    </row>
    <row r="870" spans="1:2" x14ac:dyDescent="0.25">
      <c r="A870" s="130">
        <v>86.7</v>
      </c>
      <c r="B870" s="130">
        <v>35.695018157958977</v>
      </c>
    </row>
    <row r="871" spans="1:2" x14ac:dyDescent="0.25">
      <c r="A871" s="130">
        <v>86.800000000000011</v>
      </c>
      <c r="B871" s="130">
        <v>35.655978622436521</v>
      </c>
    </row>
    <row r="872" spans="1:2" x14ac:dyDescent="0.25">
      <c r="A872" s="130">
        <v>86.9</v>
      </c>
      <c r="B872" s="130">
        <v>35.616939086914059</v>
      </c>
    </row>
    <row r="873" spans="1:2" x14ac:dyDescent="0.25">
      <c r="A873" s="130">
        <v>87</v>
      </c>
      <c r="B873" s="130">
        <v>35.577899551391603</v>
      </c>
    </row>
    <row r="874" spans="1:2" x14ac:dyDescent="0.25">
      <c r="A874" s="130">
        <v>87.100000000000009</v>
      </c>
      <c r="B874" s="130">
        <v>35.519073028564449</v>
      </c>
    </row>
    <row r="875" spans="1:2" x14ac:dyDescent="0.25">
      <c r="A875" s="130">
        <v>87.2</v>
      </c>
      <c r="B875" s="130">
        <v>35.460246505737302</v>
      </c>
    </row>
    <row r="876" spans="1:2" x14ac:dyDescent="0.25">
      <c r="A876" s="130">
        <v>87.300000000000011</v>
      </c>
      <c r="B876" s="130">
        <v>35.401419982910149</v>
      </c>
    </row>
    <row r="877" spans="1:2" x14ac:dyDescent="0.25">
      <c r="A877" s="130">
        <v>87.4</v>
      </c>
      <c r="B877" s="130">
        <v>35.342593460083002</v>
      </c>
    </row>
    <row r="878" spans="1:2" x14ac:dyDescent="0.25">
      <c r="A878" s="130">
        <v>87.5</v>
      </c>
      <c r="B878" s="130">
        <v>35.283766937255862</v>
      </c>
    </row>
    <row r="879" spans="1:2" x14ac:dyDescent="0.25">
      <c r="A879" s="130">
        <v>87.600000000000009</v>
      </c>
      <c r="B879" s="130">
        <v>35.224940414428701</v>
      </c>
    </row>
    <row r="880" spans="1:2" x14ac:dyDescent="0.25">
      <c r="A880" s="130">
        <v>87.7</v>
      </c>
      <c r="B880" s="130">
        <v>35.166113891601547</v>
      </c>
    </row>
    <row r="881" spans="1:2" x14ac:dyDescent="0.25">
      <c r="A881" s="130">
        <v>87.800000000000011</v>
      </c>
      <c r="B881" s="130">
        <v>35.107287368774401</v>
      </c>
    </row>
    <row r="882" spans="1:2" x14ac:dyDescent="0.25">
      <c r="A882" s="130">
        <v>87.9</v>
      </c>
      <c r="B882" s="130">
        <v>35.048460845947247</v>
      </c>
    </row>
    <row r="883" spans="1:2" x14ac:dyDescent="0.25">
      <c r="A883" s="130">
        <v>88</v>
      </c>
      <c r="B883" s="130">
        <v>34.989634323120107</v>
      </c>
    </row>
    <row r="884" spans="1:2" x14ac:dyDescent="0.25">
      <c r="A884" s="130">
        <v>88.100000000000009</v>
      </c>
      <c r="B884" s="130">
        <v>34.848341941833468</v>
      </c>
    </row>
    <row r="885" spans="1:2" x14ac:dyDescent="0.25">
      <c r="A885" s="130">
        <v>88.2</v>
      </c>
      <c r="B885" s="130">
        <v>34.707049560546857</v>
      </c>
    </row>
    <row r="886" spans="1:2" x14ac:dyDescent="0.25">
      <c r="A886" s="130">
        <v>88.300000000000011</v>
      </c>
      <c r="B886" s="130">
        <v>34.565757179260231</v>
      </c>
    </row>
    <row r="887" spans="1:2" x14ac:dyDescent="0.25">
      <c r="A887" s="130">
        <v>88.4</v>
      </c>
      <c r="B887" s="130">
        <v>34.42446479797362</v>
      </c>
    </row>
    <row r="888" spans="1:2" x14ac:dyDescent="0.25">
      <c r="A888" s="130">
        <v>88.5</v>
      </c>
      <c r="B888" s="130">
        <v>34.283172416687009</v>
      </c>
    </row>
    <row r="889" spans="1:2" x14ac:dyDescent="0.25">
      <c r="A889" s="130">
        <v>88.600000000000009</v>
      </c>
      <c r="B889" s="130">
        <v>34.141880035400384</v>
      </c>
    </row>
    <row r="890" spans="1:2" x14ac:dyDescent="0.25">
      <c r="A890" s="130">
        <v>88.7</v>
      </c>
      <c r="B890" s="130">
        <v>34.000587654113758</v>
      </c>
    </row>
    <row r="891" spans="1:2" x14ac:dyDescent="0.25">
      <c r="A891" s="130">
        <v>88.800000000000011</v>
      </c>
      <c r="B891" s="130">
        <v>33.859295272827133</v>
      </c>
    </row>
    <row r="892" spans="1:2" x14ac:dyDescent="0.25">
      <c r="A892" s="130">
        <v>88.9</v>
      </c>
      <c r="B892" s="130">
        <v>33.718002891540507</v>
      </c>
    </row>
    <row r="893" spans="1:2" x14ac:dyDescent="0.25">
      <c r="A893" s="130">
        <v>89</v>
      </c>
      <c r="B893" s="130">
        <v>33.576710510253903</v>
      </c>
    </row>
    <row r="894" spans="1:2" x14ac:dyDescent="0.25">
      <c r="A894" s="130">
        <v>89.100000000000009</v>
      </c>
      <c r="B894" s="130">
        <v>33.252102737426718</v>
      </c>
    </row>
    <row r="895" spans="1:2" x14ac:dyDescent="0.25">
      <c r="A895" s="130">
        <v>89.2</v>
      </c>
      <c r="B895" s="130">
        <v>32.927494964599603</v>
      </c>
    </row>
    <row r="896" spans="1:2" x14ac:dyDescent="0.25">
      <c r="A896" s="130">
        <v>89.300000000000011</v>
      </c>
      <c r="B896" s="130">
        <v>32.602887191772417</v>
      </c>
    </row>
    <row r="897" spans="1:2" x14ac:dyDescent="0.25">
      <c r="A897" s="130">
        <v>89.4</v>
      </c>
      <c r="B897" s="130">
        <v>32.278279418945289</v>
      </c>
    </row>
    <row r="898" spans="1:2" x14ac:dyDescent="0.25">
      <c r="A898" s="130">
        <v>89.5</v>
      </c>
      <c r="B898" s="130">
        <v>31.95367164611816</v>
      </c>
    </row>
    <row r="899" spans="1:2" x14ac:dyDescent="0.25">
      <c r="A899" s="130">
        <v>89.600000000000009</v>
      </c>
      <c r="B899" s="130">
        <v>31.629063873290981</v>
      </c>
    </row>
    <row r="900" spans="1:2" x14ac:dyDescent="0.25">
      <c r="A900" s="130">
        <v>89.7</v>
      </c>
      <c r="B900" s="130">
        <v>31.30445610046386</v>
      </c>
    </row>
    <row r="901" spans="1:2" x14ac:dyDescent="0.25">
      <c r="A901" s="130">
        <v>89.800000000000011</v>
      </c>
      <c r="B901" s="130">
        <v>30.979848327636681</v>
      </c>
    </row>
    <row r="902" spans="1:2" x14ac:dyDescent="0.25">
      <c r="A902" s="130">
        <v>89.9</v>
      </c>
      <c r="B902" s="130">
        <v>30.655240554809549</v>
      </c>
    </row>
    <row r="903" spans="1:2" x14ac:dyDescent="0.25">
      <c r="A903" s="130">
        <v>90</v>
      </c>
      <c r="B903" s="130">
        <v>30.33063278198242</v>
      </c>
    </row>
    <row r="904" spans="1:2" x14ac:dyDescent="0.25">
      <c r="A904" s="130">
        <v>90.100000000000009</v>
      </c>
      <c r="B904" s="130">
        <v>29.802789115905711</v>
      </c>
    </row>
    <row r="905" spans="1:2" x14ac:dyDescent="0.25">
      <c r="A905" s="130">
        <v>90.2</v>
      </c>
      <c r="B905" s="130">
        <v>29.27494544982909</v>
      </c>
    </row>
    <row r="906" spans="1:2" x14ac:dyDescent="0.25">
      <c r="A906" s="130">
        <v>90.300000000000011</v>
      </c>
      <c r="B906" s="130">
        <v>28.747101783752381</v>
      </c>
    </row>
    <row r="907" spans="1:2" x14ac:dyDescent="0.25">
      <c r="A907" s="130">
        <v>90.4</v>
      </c>
      <c r="B907" s="130">
        <v>28.21925811767575</v>
      </c>
    </row>
    <row r="908" spans="1:2" x14ac:dyDescent="0.25">
      <c r="A908" s="130">
        <v>90.5</v>
      </c>
      <c r="B908" s="130">
        <v>27.691414451599119</v>
      </c>
    </row>
    <row r="909" spans="1:2" x14ac:dyDescent="0.25">
      <c r="A909" s="130">
        <v>90.600000000000009</v>
      </c>
      <c r="B909" s="130">
        <v>27.16357078552242</v>
      </c>
    </row>
    <row r="910" spans="1:2" x14ac:dyDescent="0.25">
      <c r="A910" s="130">
        <v>90.7</v>
      </c>
      <c r="B910" s="130">
        <v>26.635727119445789</v>
      </c>
    </row>
    <row r="911" spans="1:2" x14ac:dyDescent="0.25">
      <c r="A911" s="130">
        <v>90.800000000000011</v>
      </c>
      <c r="B911" s="130">
        <v>26.10788345336908</v>
      </c>
    </row>
    <row r="912" spans="1:2" x14ac:dyDescent="0.25">
      <c r="A912" s="130">
        <v>90.9</v>
      </c>
      <c r="B912" s="130">
        <v>25.580039787292449</v>
      </c>
    </row>
    <row r="913" spans="1:2" x14ac:dyDescent="0.25">
      <c r="A913" s="130">
        <v>91</v>
      </c>
      <c r="B913" s="130">
        <v>25.052196121215822</v>
      </c>
    </row>
    <row r="914" spans="1:2" x14ac:dyDescent="0.25">
      <c r="A914" s="130">
        <v>91.100000000000009</v>
      </c>
      <c r="B914" s="130">
        <v>24.57351888656612</v>
      </c>
    </row>
    <row r="915" spans="1:2" x14ac:dyDescent="0.25">
      <c r="A915" s="130">
        <v>91.2</v>
      </c>
      <c r="B915" s="130">
        <v>24.094841651916489</v>
      </c>
    </row>
    <row r="916" spans="1:2" x14ac:dyDescent="0.25">
      <c r="A916" s="130">
        <v>91.300000000000011</v>
      </c>
      <c r="B916" s="130">
        <v>23.616164417266791</v>
      </c>
    </row>
    <row r="917" spans="1:2" x14ac:dyDescent="0.25">
      <c r="A917" s="130">
        <v>91.4</v>
      </c>
      <c r="B917" s="130">
        <v>23.137487182617161</v>
      </c>
    </row>
    <row r="918" spans="1:2" x14ac:dyDescent="0.25">
      <c r="A918" s="130">
        <v>91.5</v>
      </c>
      <c r="B918" s="130">
        <v>22.65880994796753</v>
      </c>
    </row>
    <row r="919" spans="1:2" x14ac:dyDescent="0.25">
      <c r="A919" s="130">
        <v>91.600000000000009</v>
      </c>
      <c r="B919" s="130">
        <v>22.180132713317828</v>
      </c>
    </row>
    <row r="920" spans="1:2" x14ac:dyDescent="0.25">
      <c r="A920" s="130">
        <v>91.7</v>
      </c>
      <c r="B920" s="130">
        <v>21.701455478668201</v>
      </c>
    </row>
    <row r="921" spans="1:2" x14ac:dyDescent="0.25">
      <c r="A921" s="130">
        <v>91.800000000000011</v>
      </c>
      <c r="B921" s="130">
        <v>21.2227782440185</v>
      </c>
    </row>
    <row r="922" spans="1:2" x14ac:dyDescent="0.25">
      <c r="A922" s="130">
        <v>91.9</v>
      </c>
      <c r="B922" s="130">
        <v>20.744101009368869</v>
      </c>
    </row>
    <row r="923" spans="1:2" x14ac:dyDescent="0.25">
      <c r="A923" s="130">
        <v>92</v>
      </c>
      <c r="B923" s="130">
        <v>20.265423774719238</v>
      </c>
    </row>
    <row r="924" spans="1:2" x14ac:dyDescent="0.25">
      <c r="A924" s="130">
        <v>92.100000000000009</v>
      </c>
      <c r="B924" s="130">
        <v>19.791929273605309</v>
      </c>
    </row>
    <row r="925" spans="1:2" x14ac:dyDescent="0.25">
      <c r="A925" s="130">
        <v>92.2</v>
      </c>
      <c r="B925" s="130">
        <v>19.31843477249144</v>
      </c>
    </row>
    <row r="926" spans="1:2" x14ac:dyDescent="0.25">
      <c r="A926" s="130">
        <v>92.300000000000011</v>
      </c>
      <c r="B926" s="130">
        <v>18.84494027137751</v>
      </c>
    </row>
    <row r="927" spans="1:2" x14ac:dyDescent="0.25">
      <c r="A927" s="130">
        <v>92.4</v>
      </c>
      <c r="B927" s="130">
        <v>18.371445770263641</v>
      </c>
    </row>
    <row r="928" spans="1:2" x14ac:dyDescent="0.25">
      <c r="A928" s="130">
        <v>92.5</v>
      </c>
      <c r="B928" s="130">
        <v>17.897951269149779</v>
      </c>
    </row>
    <row r="929" spans="1:2" x14ac:dyDescent="0.25">
      <c r="A929" s="130">
        <v>92.600000000000009</v>
      </c>
      <c r="B929" s="130">
        <v>17.424456768035849</v>
      </c>
    </row>
    <row r="930" spans="1:2" x14ac:dyDescent="0.25">
      <c r="A930" s="130">
        <v>92.7</v>
      </c>
      <c r="B930" s="130">
        <v>16.95096226692198</v>
      </c>
    </row>
    <row r="931" spans="1:2" x14ac:dyDescent="0.25">
      <c r="A931" s="130">
        <v>92.800000000000011</v>
      </c>
      <c r="B931" s="130">
        <v>16.477467765808051</v>
      </c>
    </row>
    <row r="932" spans="1:2" x14ac:dyDescent="0.25">
      <c r="A932" s="130">
        <v>92.9</v>
      </c>
      <c r="B932" s="130">
        <v>16.003973264694189</v>
      </c>
    </row>
    <row r="933" spans="1:2" x14ac:dyDescent="0.25">
      <c r="A933" s="130">
        <v>93</v>
      </c>
      <c r="B933" s="130">
        <v>15.530478763580319</v>
      </c>
    </row>
    <row r="934" spans="1:2" x14ac:dyDescent="0.25">
      <c r="A934" s="130">
        <v>93.100000000000009</v>
      </c>
      <c r="B934" s="130">
        <v>15.23813652992246</v>
      </c>
    </row>
    <row r="935" spans="1:2" x14ac:dyDescent="0.25">
      <c r="A935" s="130">
        <v>93.2</v>
      </c>
      <c r="B935" s="130">
        <v>14.945794296264641</v>
      </c>
    </row>
    <row r="936" spans="1:2" x14ac:dyDescent="0.25">
      <c r="A936" s="130">
        <v>93.300000000000011</v>
      </c>
      <c r="B936" s="130">
        <v>14.653452062606769</v>
      </c>
    </row>
    <row r="937" spans="1:2" x14ac:dyDescent="0.25">
      <c r="A937" s="130">
        <v>93.4</v>
      </c>
      <c r="B937" s="130">
        <v>14.361109828948949</v>
      </c>
    </row>
    <row r="938" spans="1:2" x14ac:dyDescent="0.25">
      <c r="A938" s="130">
        <v>93.5</v>
      </c>
      <c r="B938" s="130">
        <v>14.06876759529113</v>
      </c>
    </row>
    <row r="939" spans="1:2" x14ac:dyDescent="0.25">
      <c r="A939" s="130">
        <v>93.600000000000009</v>
      </c>
      <c r="B939" s="130">
        <v>13.776425361633271</v>
      </c>
    </row>
    <row r="940" spans="1:2" x14ac:dyDescent="0.25">
      <c r="A940" s="130">
        <v>93.7</v>
      </c>
      <c r="B940" s="130">
        <v>13.484083127975451</v>
      </c>
    </row>
    <row r="941" spans="1:2" x14ac:dyDescent="0.25">
      <c r="A941" s="130">
        <v>93.800000000000011</v>
      </c>
      <c r="B941" s="130">
        <v>13.19174089431759</v>
      </c>
    </row>
    <row r="942" spans="1:2" x14ac:dyDescent="0.25">
      <c r="A942" s="130">
        <v>93.9</v>
      </c>
      <c r="B942" s="130">
        <v>12.89939866065977</v>
      </c>
    </row>
    <row r="943" spans="1:2" x14ac:dyDescent="0.25">
      <c r="A943" s="130">
        <v>94</v>
      </c>
      <c r="B943" s="130">
        <v>12.60705642700195</v>
      </c>
    </row>
    <row r="944" spans="1:2" x14ac:dyDescent="0.25">
      <c r="A944" s="130">
        <v>94.100000000000009</v>
      </c>
      <c r="B944" s="130">
        <v>12.373073816299421</v>
      </c>
    </row>
    <row r="945" spans="1:2" x14ac:dyDescent="0.25">
      <c r="A945" s="130">
        <v>94.2</v>
      </c>
      <c r="B945" s="130">
        <v>12.13909120559692</v>
      </c>
    </row>
    <row r="946" spans="1:2" x14ac:dyDescent="0.25">
      <c r="A946" s="130">
        <v>94.300000000000011</v>
      </c>
      <c r="B946" s="130">
        <v>11.905108594894379</v>
      </c>
    </row>
    <row r="947" spans="1:2" x14ac:dyDescent="0.25">
      <c r="A947" s="130">
        <v>94.4</v>
      </c>
      <c r="B947" s="130">
        <v>11.67112598419188</v>
      </c>
    </row>
    <row r="948" spans="1:2" x14ac:dyDescent="0.25">
      <c r="A948" s="130">
        <v>94.5</v>
      </c>
      <c r="B948" s="130">
        <v>11.437143373489381</v>
      </c>
    </row>
    <row r="949" spans="1:2" x14ac:dyDescent="0.25">
      <c r="A949" s="130">
        <v>94.600000000000009</v>
      </c>
      <c r="B949" s="130">
        <v>11.203160762786849</v>
      </c>
    </row>
    <row r="950" spans="1:2" x14ac:dyDescent="0.25">
      <c r="A950" s="130">
        <v>94.7</v>
      </c>
      <c r="B950" s="130">
        <v>10.969178152084339</v>
      </c>
    </row>
    <row r="951" spans="1:2" x14ac:dyDescent="0.25">
      <c r="A951" s="130">
        <v>94.800000000000011</v>
      </c>
      <c r="B951" s="130">
        <v>10.73519554138181</v>
      </c>
    </row>
    <row r="952" spans="1:2" x14ac:dyDescent="0.25">
      <c r="A952" s="130">
        <v>94.9</v>
      </c>
      <c r="B952" s="130">
        <v>10.50121293067931</v>
      </c>
    </row>
    <row r="953" spans="1:2" x14ac:dyDescent="0.25">
      <c r="A953" s="130">
        <v>95</v>
      </c>
      <c r="B953" s="130">
        <v>10.267230319976809</v>
      </c>
    </row>
    <row r="954" spans="1:2" x14ac:dyDescent="0.25">
      <c r="A954" s="130">
        <v>95.100000000000009</v>
      </c>
      <c r="B954" s="130">
        <v>9.9620355892181163</v>
      </c>
    </row>
    <row r="955" spans="1:2" x14ac:dyDescent="0.25">
      <c r="A955" s="130">
        <v>95.2</v>
      </c>
      <c r="B955" s="130">
        <v>9.656840858459466</v>
      </c>
    </row>
    <row r="956" spans="1:2" x14ac:dyDescent="0.25">
      <c r="A956" s="130">
        <v>95.300000000000011</v>
      </c>
      <c r="B956" s="130">
        <v>9.3516461277007732</v>
      </c>
    </row>
    <row r="957" spans="1:2" x14ac:dyDescent="0.25">
      <c r="A957" s="130">
        <v>95.4</v>
      </c>
      <c r="B957" s="130">
        <v>9.046451396942123</v>
      </c>
    </row>
    <row r="958" spans="1:2" x14ac:dyDescent="0.25">
      <c r="A958" s="130">
        <v>95.5</v>
      </c>
      <c r="B958" s="130">
        <v>8.7412566661834727</v>
      </c>
    </row>
    <row r="959" spans="1:2" x14ac:dyDescent="0.25">
      <c r="A959" s="130">
        <v>95.600000000000009</v>
      </c>
      <c r="B959" s="130">
        <v>8.4360619354247799</v>
      </c>
    </row>
    <row r="960" spans="1:2" x14ac:dyDescent="0.25">
      <c r="A960" s="130">
        <v>95.7</v>
      </c>
      <c r="B960" s="130">
        <v>8.1308672046661297</v>
      </c>
    </row>
    <row r="961" spans="1:2" x14ac:dyDescent="0.25">
      <c r="A961" s="130">
        <v>95.800000000000011</v>
      </c>
      <c r="B961" s="130">
        <v>7.8256724739074368</v>
      </c>
    </row>
    <row r="962" spans="1:2" x14ac:dyDescent="0.25">
      <c r="A962" s="130">
        <v>95.9</v>
      </c>
      <c r="B962" s="130">
        <v>7.5204777431487866</v>
      </c>
    </row>
    <row r="963" spans="1:2" x14ac:dyDescent="0.25">
      <c r="A963" s="130">
        <v>96</v>
      </c>
      <c r="B963" s="130">
        <v>7.2152830123901364</v>
      </c>
    </row>
    <row r="964" spans="1:2" x14ac:dyDescent="0.25">
      <c r="A964" s="130">
        <v>96.100000000000009</v>
      </c>
      <c r="B964" s="130">
        <v>6.9464081764220964</v>
      </c>
    </row>
    <row r="965" spans="1:2" x14ac:dyDescent="0.25">
      <c r="A965" s="130">
        <v>96.2</v>
      </c>
      <c r="B965" s="130">
        <v>6.6775333404540937</v>
      </c>
    </row>
    <row r="966" spans="1:2" x14ac:dyDescent="0.25">
      <c r="A966" s="130">
        <v>96.300000000000011</v>
      </c>
      <c r="B966" s="130">
        <v>6.4086585044860529</v>
      </c>
    </row>
    <row r="967" spans="1:2" x14ac:dyDescent="0.25">
      <c r="A967" s="130">
        <v>96.4</v>
      </c>
      <c r="B967" s="130">
        <v>6.1397836685180511</v>
      </c>
    </row>
    <row r="968" spans="1:2" x14ac:dyDescent="0.25">
      <c r="A968" s="130">
        <v>96.5</v>
      </c>
      <c r="B968" s="130">
        <v>5.8709088325500476</v>
      </c>
    </row>
    <row r="969" spans="1:2" x14ac:dyDescent="0.25">
      <c r="A969" s="130">
        <v>96.600000000000009</v>
      </c>
      <c r="B969" s="130">
        <v>5.6020339965820094</v>
      </c>
    </row>
    <row r="970" spans="1:2" x14ac:dyDescent="0.25">
      <c r="A970" s="130">
        <v>96.7</v>
      </c>
      <c r="B970" s="130">
        <v>5.3331591606140059</v>
      </c>
    </row>
    <row r="971" spans="1:2" x14ac:dyDescent="0.25">
      <c r="A971" s="130">
        <v>96.800000000000011</v>
      </c>
      <c r="B971" s="130">
        <v>5.064284324645965</v>
      </c>
    </row>
    <row r="972" spans="1:2" x14ac:dyDescent="0.25">
      <c r="A972" s="130">
        <v>96.9</v>
      </c>
      <c r="B972" s="130">
        <v>4.7954094886779632</v>
      </c>
    </row>
    <row r="973" spans="1:2" x14ac:dyDescent="0.25">
      <c r="A973" s="130">
        <v>97</v>
      </c>
      <c r="B973" s="130">
        <v>4.5265346527099606</v>
      </c>
    </row>
    <row r="974" spans="1:2" x14ac:dyDescent="0.25">
      <c r="A974" s="130">
        <v>97.100000000000009</v>
      </c>
      <c r="B974" s="130">
        <v>4.3215599179267707</v>
      </c>
    </row>
    <row r="975" spans="1:2" x14ac:dyDescent="0.25">
      <c r="A975" s="130">
        <v>97.2</v>
      </c>
      <c r="B975" s="130">
        <v>4.1165851831436093</v>
      </c>
    </row>
    <row r="976" spans="1:2" x14ac:dyDescent="0.25">
      <c r="A976" s="130">
        <v>97.300000000000011</v>
      </c>
      <c r="B976" s="130">
        <v>3.911610448360419</v>
      </c>
    </row>
    <row r="977" spans="1:2" x14ac:dyDescent="0.25">
      <c r="A977" s="130">
        <v>97.4</v>
      </c>
      <c r="B977" s="130">
        <v>3.706635713577259</v>
      </c>
    </row>
    <row r="978" spans="1:2" x14ac:dyDescent="0.25">
      <c r="A978" s="130">
        <v>97.5</v>
      </c>
      <c r="B978" s="130">
        <v>3.501660978794098</v>
      </c>
    </row>
    <row r="979" spans="1:2" x14ac:dyDescent="0.25">
      <c r="A979" s="130">
        <v>97.600000000000009</v>
      </c>
      <c r="B979" s="130">
        <v>3.2966862440109082</v>
      </c>
    </row>
    <row r="980" spans="1:2" x14ac:dyDescent="0.25">
      <c r="A980" s="130">
        <v>97.7</v>
      </c>
      <c r="B980" s="130">
        <v>3.0917115092277472</v>
      </c>
    </row>
    <row r="981" spans="1:2" x14ac:dyDescent="0.25">
      <c r="A981" s="130">
        <v>97.800000000000011</v>
      </c>
      <c r="B981" s="130">
        <v>2.886736774444556</v>
      </c>
    </row>
    <row r="982" spans="1:2" x14ac:dyDescent="0.25">
      <c r="A982" s="130">
        <v>97.9</v>
      </c>
      <c r="B982" s="130">
        <v>2.6817620396613959</v>
      </c>
    </row>
    <row r="983" spans="1:2" x14ac:dyDescent="0.25">
      <c r="A983" s="130">
        <v>98</v>
      </c>
      <c r="B983" s="130">
        <v>2.476787304878235</v>
      </c>
    </row>
    <row r="984" spans="1:2" x14ac:dyDescent="0.25">
      <c r="A984" s="130">
        <v>98.100000000000009</v>
      </c>
      <c r="B984" s="130">
        <v>2.2983217621594521</v>
      </c>
    </row>
    <row r="985" spans="1:2" x14ac:dyDescent="0.25">
      <c r="A985" s="130">
        <v>98.2</v>
      </c>
      <c r="B985" s="130">
        <v>2.119856219440694</v>
      </c>
    </row>
    <row r="986" spans="1:2" x14ac:dyDescent="0.25">
      <c r="A986" s="130">
        <v>98.300000000000011</v>
      </c>
      <c r="B986" s="130">
        <v>1.94139067672191</v>
      </c>
    </row>
    <row r="987" spans="1:2" x14ac:dyDescent="0.25">
      <c r="A987" s="130">
        <v>98.4</v>
      </c>
      <c r="B987" s="130">
        <v>1.762925134003152</v>
      </c>
    </row>
    <row r="988" spans="1:2" x14ac:dyDescent="0.25">
      <c r="A988" s="130">
        <v>98.5</v>
      </c>
      <c r="B988" s="130">
        <v>1.584459591284394</v>
      </c>
    </row>
    <row r="989" spans="1:2" x14ac:dyDescent="0.25">
      <c r="A989" s="130">
        <v>98.600000000000009</v>
      </c>
      <c r="B989" s="130">
        <v>1.4059940485656111</v>
      </c>
    </row>
    <row r="990" spans="1:2" x14ac:dyDescent="0.25">
      <c r="A990" s="130">
        <v>98.7</v>
      </c>
      <c r="B990" s="130">
        <v>1.227528505846853</v>
      </c>
    </row>
    <row r="991" spans="1:2" x14ac:dyDescent="0.25">
      <c r="A991" s="130">
        <v>98.800000000000011</v>
      </c>
      <c r="B991" s="130">
        <v>1.0490629631280699</v>
      </c>
    </row>
    <row r="992" spans="1:2" x14ac:dyDescent="0.25">
      <c r="A992" s="130">
        <v>98.9</v>
      </c>
      <c r="B992" s="130">
        <v>0.87059742040931165</v>
      </c>
    </row>
    <row r="993" spans="1:2" x14ac:dyDescent="0.25">
      <c r="A993" s="130">
        <v>99</v>
      </c>
      <c r="B993" s="130">
        <v>0.69213187769055362</v>
      </c>
    </row>
    <row r="994" spans="1:2" x14ac:dyDescent="0.25">
      <c r="A994" s="130">
        <v>99.100000000000009</v>
      </c>
      <c r="B994" s="130">
        <v>0.62632190341129335</v>
      </c>
    </row>
    <row r="995" spans="1:2" x14ac:dyDescent="0.25">
      <c r="A995" s="130">
        <v>99.2</v>
      </c>
      <c r="B995" s="130">
        <v>0.5605119291320424</v>
      </c>
    </row>
    <row r="996" spans="1:2" x14ac:dyDescent="0.25">
      <c r="A996" s="130">
        <v>99.300000000000011</v>
      </c>
      <c r="B996" s="130">
        <v>0.49470195485278212</v>
      </c>
    </row>
    <row r="997" spans="1:2" x14ac:dyDescent="0.25">
      <c r="A997" s="130">
        <v>99.4</v>
      </c>
      <c r="B997" s="130">
        <v>0.42889198057353117</v>
      </c>
    </row>
    <row r="998" spans="1:2" x14ac:dyDescent="0.25">
      <c r="A998" s="130">
        <v>99.5</v>
      </c>
      <c r="B998" s="130">
        <v>0.36308200629428028</v>
      </c>
    </row>
    <row r="999" spans="1:2" x14ac:dyDescent="0.25">
      <c r="A999" s="130">
        <v>99.600000000000009</v>
      </c>
      <c r="B999" s="130">
        <v>0.29727203201502</v>
      </c>
    </row>
    <row r="1000" spans="1:2" x14ac:dyDescent="0.25">
      <c r="A1000" s="130">
        <v>99.7</v>
      </c>
      <c r="B1000" s="130">
        <v>0.23146205773576911</v>
      </c>
    </row>
    <row r="1001" spans="1:2" x14ac:dyDescent="0.25">
      <c r="A1001" s="130">
        <v>99.800000000000011</v>
      </c>
      <c r="B1001" s="130">
        <v>0.16565208345650881</v>
      </c>
    </row>
    <row r="1002" spans="1:2" x14ac:dyDescent="0.25">
      <c r="A1002" s="130">
        <v>99.9</v>
      </c>
      <c r="B1002" s="130">
        <v>9.9842109177257887E-2</v>
      </c>
    </row>
    <row r="1003" spans="1:2" x14ac:dyDescent="0.25">
      <c r="A1003" s="130">
        <v>100</v>
      </c>
      <c r="B1003" s="130">
        <v>3.4032134898006917E-2</v>
      </c>
    </row>
    <row r="1004" spans="1:2" x14ac:dyDescent="0.25">
      <c r="A1004" s="130">
        <v>100.1</v>
      </c>
      <c r="B1004" s="130">
        <v>3.0907616503536441E-2</v>
      </c>
    </row>
    <row r="1005" spans="1:2" x14ac:dyDescent="0.25">
      <c r="A1005" s="130">
        <v>100.2</v>
      </c>
      <c r="B1005" s="130">
        <v>2.7783098109066401E-2</v>
      </c>
    </row>
    <row r="1006" spans="1:2" x14ac:dyDescent="0.25">
      <c r="A1006" s="130">
        <v>100.3</v>
      </c>
      <c r="B1006" s="130">
        <v>2.4658579714595921E-2</v>
      </c>
    </row>
    <row r="1007" spans="1:2" x14ac:dyDescent="0.25">
      <c r="A1007" s="130">
        <v>100.4</v>
      </c>
      <c r="B1007" s="130">
        <v>2.1534061320125881E-2</v>
      </c>
    </row>
    <row r="1008" spans="1:2" x14ac:dyDescent="0.25">
      <c r="A1008" s="130">
        <v>100.5</v>
      </c>
      <c r="B1008" s="130">
        <v>1.8409542925655841E-2</v>
      </c>
    </row>
    <row r="1009" spans="1:2" x14ac:dyDescent="0.25">
      <c r="A1009" s="130">
        <v>100.6</v>
      </c>
      <c r="B1009" s="130">
        <v>1.5285024531185361E-2</v>
      </c>
    </row>
    <row r="1010" spans="1:2" x14ac:dyDescent="0.25">
      <c r="A1010" s="130">
        <v>100.7</v>
      </c>
      <c r="B1010" s="130">
        <v>1.2160506136715319E-2</v>
      </c>
    </row>
    <row r="1011" spans="1:2" x14ac:dyDescent="0.25">
      <c r="A1011" s="130">
        <v>100.8</v>
      </c>
      <c r="B1011" s="130">
        <v>9.0359877422448442E-3</v>
      </c>
    </row>
    <row r="1012" spans="1:2" x14ac:dyDescent="0.25">
      <c r="A1012" s="130">
        <v>100.9</v>
      </c>
      <c r="B1012" s="130">
        <v>5.9114693477748054E-3</v>
      </c>
    </row>
    <row r="1013" spans="1:2" x14ac:dyDescent="0.25">
      <c r="A1013" s="130">
        <v>101</v>
      </c>
      <c r="B1013" s="130">
        <v>2.786950953304767E-3</v>
      </c>
    </row>
    <row r="1014" spans="1:2" x14ac:dyDescent="0.25">
      <c r="A1014" s="130">
        <v>101.1</v>
      </c>
      <c r="B1014" s="130">
        <v>2.5082558579742659E-3</v>
      </c>
    </row>
    <row r="1015" spans="1:2" x14ac:dyDescent="0.25">
      <c r="A1015" s="130">
        <v>101.2</v>
      </c>
      <c r="B1015" s="130">
        <v>2.229560762643806E-3</v>
      </c>
    </row>
    <row r="1016" spans="1:2" x14ac:dyDescent="0.25">
      <c r="A1016" s="130">
        <v>101.3</v>
      </c>
      <c r="B1016" s="130">
        <v>1.9508656673133051E-3</v>
      </c>
    </row>
    <row r="1017" spans="1:2" x14ac:dyDescent="0.25">
      <c r="A1017" s="130">
        <v>101.4</v>
      </c>
      <c r="B1017" s="130">
        <v>1.6721705719828441E-3</v>
      </c>
    </row>
    <row r="1018" spans="1:2" x14ac:dyDescent="0.25">
      <c r="A1018" s="130">
        <v>101.5</v>
      </c>
      <c r="B1018" s="130">
        <v>1.3934754766523839E-3</v>
      </c>
    </row>
    <row r="1019" spans="1:2" x14ac:dyDescent="0.25">
      <c r="A1019" s="130">
        <v>101.6</v>
      </c>
      <c r="B1019" s="130">
        <v>1.114780381321883E-3</v>
      </c>
    </row>
    <row r="1020" spans="1:2" x14ac:dyDescent="0.25">
      <c r="A1020" s="130">
        <v>101.7</v>
      </c>
      <c r="B1020" s="130">
        <v>8.3608528599142225E-4</v>
      </c>
    </row>
    <row r="1021" spans="1:2" x14ac:dyDescent="0.25">
      <c r="A1021" s="130">
        <v>101.8</v>
      </c>
      <c r="B1021" s="130">
        <v>5.5739019066092157E-4</v>
      </c>
    </row>
    <row r="1022" spans="1:2" x14ac:dyDescent="0.25">
      <c r="A1022" s="130">
        <v>101.9</v>
      </c>
      <c r="B1022" s="130">
        <v>2.7869509533046078E-4</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1.0972068412228799E-5</v>
      </c>
    </row>
    <row r="1355" spans="1:2" x14ac:dyDescent="0.25">
      <c r="A1355" s="130">
        <v>135.19999999999999</v>
      </c>
      <c r="B1355" s="130">
        <v>2.1944136824460709E-5</v>
      </c>
    </row>
    <row r="1356" spans="1:2" x14ac:dyDescent="0.25">
      <c r="A1356" s="130">
        <v>135.30000000000001</v>
      </c>
      <c r="B1356" s="130">
        <v>3.2916205236689509E-5</v>
      </c>
    </row>
    <row r="1357" spans="1:2" x14ac:dyDescent="0.25">
      <c r="A1357" s="130">
        <v>135.4</v>
      </c>
      <c r="B1357" s="130">
        <v>4.3888273648918301E-5</v>
      </c>
    </row>
    <row r="1358" spans="1:2" x14ac:dyDescent="0.25">
      <c r="A1358" s="130">
        <v>135.5</v>
      </c>
      <c r="B1358" s="130">
        <v>5.4860342061147101E-5</v>
      </c>
    </row>
    <row r="1359" spans="1:2" x14ac:dyDescent="0.25">
      <c r="A1359" s="130">
        <v>135.6</v>
      </c>
      <c r="B1359" s="130">
        <v>6.58324104733759E-5</v>
      </c>
    </row>
    <row r="1360" spans="1:2" x14ac:dyDescent="0.25">
      <c r="A1360" s="130">
        <v>135.69999999999999</v>
      </c>
      <c r="B1360" s="130">
        <v>7.680447888560781E-5</v>
      </c>
    </row>
    <row r="1361" spans="1:2" x14ac:dyDescent="0.25">
      <c r="A1361" s="130">
        <v>135.80000000000001</v>
      </c>
      <c r="B1361" s="130">
        <v>8.7776547297836602E-5</v>
      </c>
    </row>
    <row r="1362" spans="1:2" x14ac:dyDescent="0.25">
      <c r="A1362" s="130">
        <v>135.9</v>
      </c>
      <c r="B1362" s="130">
        <v>9.8748615710065408E-5</v>
      </c>
    </row>
    <row r="1363" spans="1:2" x14ac:dyDescent="0.25">
      <c r="A1363" s="130">
        <v>136</v>
      </c>
      <c r="B1363" s="130">
        <v>1.097206841222942E-4</v>
      </c>
    </row>
    <row r="1364" spans="1:2" x14ac:dyDescent="0.25">
      <c r="A1364" s="130">
        <v>136.1</v>
      </c>
      <c r="B1364" s="130">
        <v>3.6747773992827561E-4</v>
      </c>
    </row>
    <row r="1365" spans="1:2" x14ac:dyDescent="0.25">
      <c r="A1365" s="130">
        <v>136.19999999999999</v>
      </c>
      <c r="B1365" s="130">
        <v>6.2523479573433022E-4</v>
      </c>
    </row>
    <row r="1366" spans="1:2" x14ac:dyDescent="0.25">
      <c r="A1366" s="130">
        <v>136.30000000000001</v>
      </c>
      <c r="B1366" s="130">
        <v>8.8299185154031164E-4</v>
      </c>
    </row>
    <row r="1367" spans="1:2" x14ac:dyDescent="0.25">
      <c r="A1367" s="130">
        <v>136.4</v>
      </c>
      <c r="B1367" s="130">
        <v>1.140748907346293E-3</v>
      </c>
    </row>
    <row r="1368" spans="1:2" x14ac:dyDescent="0.25">
      <c r="A1368" s="130">
        <v>136.5</v>
      </c>
      <c r="B1368" s="130">
        <v>1.3985059631522741E-3</v>
      </c>
    </row>
    <row r="1369" spans="1:2" x14ac:dyDescent="0.25">
      <c r="A1369" s="130">
        <v>136.6</v>
      </c>
      <c r="B1369" s="130">
        <v>1.656263018958256E-3</v>
      </c>
    </row>
    <row r="1370" spans="1:2" x14ac:dyDescent="0.25">
      <c r="A1370" s="130">
        <v>136.69999999999999</v>
      </c>
      <c r="B1370" s="130">
        <v>1.9140200747643111E-3</v>
      </c>
    </row>
    <row r="1371" spans="1:2" x14ac:dyDescent="0.25">
      <c r="A1371" s="130">
        <v>136.80000000000001</v>
      </c>
      <c r="B1371" s="130">
        <v>2.1717771305702922E-3</v>
      </c>
    </row>
    <row r="1372" spans="1:2" x14ac:dyDescent="0.25">
      <c r="A1372" s="130">
        <v>136.9</v>
      </c>
      <c r="B1372" s="130">
        <v>2.429534186376273E-3</v>
      </c>
    </row>
    <row r="1373" spans="1:2" x14ac:dyDescent="0.25">
      <c r="A1373" s="130">
        <v>137</v>
      </c>
      <c r="B1373" s="130">
        <v>2.6872912421822548E-3</v>
      </c>
    </row>
    <row r="1374" spans="1:2" x14ac:dyDescent="0.25">
      <c r="A1374" s="130">
        <v>137.1</v>
      </c>
      <c r="B1374" s="130">
        <v>1.2888324484228509E-2</v>
      </c>
    </row>
    <row r="1375" spans="1:2" x14ac:dyDescent="0.25">
      <c r="A1375" s="130">
        <v>137.19999999999999</v>
      </c>
      <c r="B1375" s="130">
        <v>2.3089357726277661E-2</v>
      </c>
    </row>
    <row r="1376" spans="1:2" x14ac:dyDescent="0.25">
      <c r="A1376" s="130">
        <v>137.30000000000001</v>
      </c>
      <c r="B1376" s="130">
        <v>3.3290390968323917E-2</v>
      </c>
    </row>
    <row r="1377" spans="1:2" x14ac:dyDescent="0.25">
      <c r="A1377" s="130">
        <v>137.4</v>
      </c>
      <c r="B1377" s="130">
        <v>4.3491424210370173E-2</v>
      </c>
    </row>
    <row r="1378" spans="1:2" x14ac:dyDescent="0.25">
      <c r="A1378" s="130">
        <v>137.5</v>
      </c>
      <c r="B1378" s="130">
        <v>5.369245745241643E-2</v>
      </c>
    </row>
    <row r="1379" spans="1:2" x14ac:dyDescent="0.25">
      <c r="A1379" s="130">
        <v>137.6</v>
      </c>
      <c r="B1379" s="130">
        <v>6.3893490694462679E-2</v>
      </c>
    </row>
    <row r="1380" spans="1:2" x14ac:dyDescent="0.25">
      <c r="A1380" s="130">
        <v>137.69999999999999</v>
      </c>
      <c r="B1380" s="130">
        <v>7.4094523936511836E-2</v>
      </c>
    </row>
    <row r="1381" spans="1:2" x14ac:dyDescent="0.25">
      <c r="A1381" s="130">
        <v>137.80000000000001</v>
      </c>
      <c r="B1381" s="130">
        <v>8.4295557178558092E-2</v>
      </c>
    </row>
    <row r="1382" spans="1:2" x14ac:dyDescent="0.25">
      <c r="A1382" s="130">
        <v>137.9</v>
      </c>
      <c r="B1382" s="130">
        <v>9.4496590420604348E-2</v>
      </c>
    </row>
    <row r="1383" spans="1:2" x14ac:dyDescent="0.25">
      <c r="A1383" s="130">
        <v>138</v>
      </c>
      <c r="B1383" s="130">
        <v>0.1046976236626506</v>
      </c>
    </row>
    <row r="1384" spans="1:2" x14ac:dyDescent="0.25">
      <c r="A1384" s="130">
        <v>138.1</v>
      </c>
      <c r="B1384" s="130">
        <v>0.24686324132605569</v>
      </c>
    </row>
    <row r="1385" spans="1:2" x14ac:dyDescent="0.25">
      <c r="A1385" s="130">
        <v>138.19999999999999</v>
      </c>
      <c r="B1385" s="130">
        <v>0.38902885898950129</v>
      </c>
    </row>
    <row r="1386" spans="1:2" x14ac:dyDescent="0.25">
      <c r="A1386" s="130">
        <v>138.30000000000001</v>
      </c>
      <c r="B1386" s="130">
        <v>0.53119447665290642</v>
      </c>
    </row>
    <row r="1387" spans="1:2" x14ac:dyDescent="0.25">
      <c r="A1387" s="130">
        <v>138.4</v>
      </c>
      <c r="B1387" s="130">
        <v>0.6733600943163115</v>
      </c>
    </row>
    <row r="1388" spans="1:2" x14ac:dyDescent="0.25">
      <c r="A1388" s="130">
        <v>138.5</v>
      </c>
      <c r="B1388" s="130">
        <v>0.81552571197971668</v>
      </c>
    </row>
    <row r="1389" spans="1:2" x14ac:dyDescent="0.25">
      <c r="A1389" s="130">
        <v>138.6</v>
      </c>
      <c r="B1389" s="130">
        <v>0.95769132964312187</v>
      </c>
    </row>
    <row r="1390" spans="1:2" x14ac:dyDescent="0.25">
      <c r="A1390" s="130">
        <v>138.69999999999999</v>
      </c>
      <c r="B1390" s="130">
        <v>1.0998569473065669</v>
      </c>
    </row>
    <row r="1391" spans="1:2" x14ac:dyDescent="0.25">
      <c r="A1391" s="130">
        <v>138.80000000000001</v>
      </c>
      <c r="B1391" s="130">
        <v>1.242022564969973</v>
      </c>
    </row>
    <row r="1392" spans="1:2" x14ac:dyDescent="0.25">
      <c r="A1392" s="130">
        <v>138.9</v>
      </c>
      <c r="B1392" s="130">
        <v>1.384188182633378</v>
      </c>
    </row>
    <row r="1393" spans="1:2" x14ac:dyDescent="0.25">
      <c r="A1393" s="130">
        <v>139</v>
      </c>
      <c r="B1393" s="130">
        <v>1.5263538002967829</v>
      </c>
    </row>
    <row r="1394" spans="1:2" x14ac:dyDescent="0.25">
      <c r="A1394" s="130">
        <v>139.1</v>
      </c>
      <c r="B1394" s="130">
        <v>1.770235368013368</v>
      </c>
    </row>
    <row r="1395" spans="1:2" x14ac:dyDescent="0.25">
      <c r="A1395" s="130">
        <v>139.19999999999999</v>
      </c>
      <c r="B1395" s="130">
        <v>2.014116935730021</v>
      </c>
    </row>
    <row r="1396" spans="1:2" x14ac:dyDescent="0.25">
      <c r="A1396" s="130">
        <v>139.30000000000001</v>
      </c>
      <c r="B1396" s="130">
        <v>2.2579985034466059</v>
      </c>
    </row>
    <row r="1397" spans="1:2" x14ac:dyDescent="0.25">
      <c r="A1397" s="130">
        <v>139.4</v>
      </c>
      <c r="B1397" s="130">
        <v>2.5018800711631912</v>
      </c>
    </row>
    <row r="1398" spans="1:2" x14ac:dyDescent="0.25">
      <c r="A1398" s="130">
        <v>139.5</v>
      </c>
      <c r="B1398" s="130">
        <v>2.7457616388797761</v>
      </c>
    </row>
    <row r="1399" spans="1:2" x14ac:dyDescent="0.25">
      <c r="A1399" s="130">
        <v>139.6</v>
      </c>
      <c r="B1399" s="130">
        <v>2.9896432065963601</v>
      </c>
    </row>
    <row r="1400" spans="1:2" x14ac:dyDescent="0.25">
      <c r="A1400" s="130">
        <v>139.69999999999999</v>
      </c>
      <c r="B1400" s="130">
        <v>3.2335247743130142</v>
      </c>
    </row>
    <row r="1401" spans="1:2" x14ac:dyDescent="0.25">
      <c r="A1401" s="130">
        <v>139.80000000000001</v>
      </c>
      <c r="B1401" s="130">
        <v>3.4774063420295991</v>
      </c>
    </row>
    <row r="1402" spans="1:2" x14ac:dyDescent="0.25">
      <c r="A1402" s="130">
        <v>139.9</v>
      </c>
      <c r="B1402" s="130">
        <v>3.721287909746184</v>
      </c>
    </row>
    <row r="1403" spans="1:2" x14ac:dyDescent="0.25">
      <c r="A1403" s="130">
        <v>140</v>
      </c>
      <c r="B1403" s="130">
        <v>3.9651694774627679</v>
      </c>
    </row>
    <row r="1404" spans="1:2" x14ac:dyDescent="0.25">
      <c r="A1404" s="130">
        <v>140.1</v>
      </c>
      <c r="B1404" s="130">
        <v>4.4517750644683556</v>
      </c>
    </row>
    <row r="1405" spans="1:2" x14ac:dyDescent="0.25">
      <c r="A1405" s="130">
        <v>140.19999999999999</v>
      </c>
      <c r="B1405" s="130">
        <v>4.9383806514740813</v>
      </c>
    </row>
    <row r="1406" spans="1:2" x14ac:dyDescent="0.25">
      <c r="A1406" s="130">
        <v>140.30000000000001</v>
      </c>
      <c r="B1406" s="130">
        <v>5.4249862384796694</v>
      </c>
    </row>
    <row r="1407" spans="1:2" x14ac:dyDescent="0.25">
      <c r="A1407" s="130">
        <v>140.4</v>
      </c>
      <c r="B1407" s="130">
        <v>5.9115918254852566</v>
      </c>
    </row>
    <row r="1408" spans="1:2" x14ac:dyDescent="0.25">
      <c r="A1408" s="130">
        <v>140.5</v>
      </c>
      <c r="B1408" s="130">
        <v>6.3981974124908447</v>
      </c>
    </row>
    <row r="1409" spans="1:2" x14ac:dyDescent="0.25">
      <c r="A1409" s="130">
        <v>140.6</v>
      </c>
      <c r="B1409" s="130">
        <v>6.8848029994964319</v>
      </c>
    </row>
    <row r="1410" spans="1:2" x14ac:dyDescent="0.25">
      <c r="A1410" s="130">
        <v>140.69999999999999</v>
      </c>
      <c r="B1410" s="130">
        <v>7.3714085865021577</v>
      </c>
    </row>
    <row r="1411" spans="1:2" x14ac:dyDescent="0.25">
      <c r="A1411" s="130">
        <v>140.80000000000001</v>
      </c>
      <c r="B1411" s="130">
        <v>7.8580141735077458</v>
      </c>
    </row>
    <row r="1412" spans="1:2" x14ac:dyDescent="0.25">
      <c r="A1412" s="130">
        <v>140.9</v>
      </c>
      <c r="B1412" s="130">
        <v>8.3446197605133339</v>
      </c>
    </row>
    <row r="1413" spans="1:2" x14ac:dyDescent="0.25">
      <c r="A1413" s="130">
        <v>141</v>
      </c>
      <c r="B1413" s="130">
        <v>8.8312253475189202</v>
      </c>
    </row>
    <row r="1414" spans="1:2" x14ac:dyDescent="0.25">
      <c r="A1414" s="130">
        <v>141.1</v>
      </c>
      <c r="B1414" s="130">
        <v>9.3813796377181689</v>
      </c>
    </row>
    <row r="1415" spans="1:2" x14ac:dyDescent="0.25">
      <c r="A1415" s="130">
        <v>141.19999999999999</v>
      </c>
      <c r="B1415" s="130">
        <v>9.9315339279175738</v>
      </c>
    </row>
    <row r="1416" spans="1:2" x14ac:dyDescent="0.25">
      <c r="A1416" s="130">
        <v>141.30000000000001</v>
      </c>
      <c r="B1416" s="130">
        <v>10.481688218116821</v>
      </c>
    </row>
    <row r="1417" spans="1:2" x14ac:dyDescent="0.25">
      <c r="A1417" s="130">
        <v>141.4</v>
      </c>
      <c r="B1417" s="130">
        <v>11.031842508316069</v>
      </c>
    </row>
    <row r="1418" spans="1:2" x14ac:dyDescent="0.25">
      <c r="A1418" s="130">
        <v>141.5</v>
      </c>
      <c r="B1418" s="130">
        <v>11.58199679851532</v>
      </c>
    </row>
    <row r="1419" spans="1:2" x14ac:dyDescent="0.25">
      <c r="A1419" s="130">
        <v>141.6</v>
      </c>
      <c r="B1419" s="130">
        <v>12.13215108871457</v>
      </c>
    </row>
    <row r="1420" spans="1:2" x14ac:dyDescent="0.25">
      <c r="A1420" s="130">
        <v>141.69999999999999</v>
      </c>
      <c r="B1420" s="130">
        <v>12.68230537891397</v>
      </c>
    </row>
    <row r="1421" spans="1:2" x14ac:dyDescent="0.25">
      <c r="A1421" s="130">
        <v>141.80000000000001</v>
      </c>
      <c r="B1421" s="130">
        <v>13.23245966911322</v>
      </c>
    </row>
    <row r="1422" spans="1:2" x14ac:dyDescent="0.25">
      <c r="A1422" s="130">
        <v>141.9</v>
      </c>
      <c r="B1422" s="130">
        <v>13.782613959312471</v>
      </c>
    </row>
    <row r="1423" spans="1:2" x14ac:dyDescent="0.25">
      <c r="A1423" s="130">
        <v>142</v>
      </c>
      <c r="B1423" s="130">
        <v>14.332768249511719</v>
      </c>
    </row>
    <row r="1424" spans="1:2" x14ac:dyDescent="0.25">
      <c r="A1424" s="130">
        <v>142.1</v>
      </c>
      <c r="B1424" s="130">
        <v>14.580498218536359</v>
      </c>
    </row>
    <row r="1425" spans="1:2" x14ac:dyDescent="0.25">
      <c r="A1425" s="130">
        <v>142.19999999999999</v>
      </c>
      <c r="B1425" s="130">
        <v>14.828228187561081</v>
      </c>
    </row>
    <row r="1426" spans="1:2" x14ac:dyDescent="0.25">
      <c r="A1426" s="130">
        <v>142.30000000000001</v>
      </c>
      <c r="B1426" s="130">
        <v>15.07595815658572</v>
      </c>
    </row>
    <row r="1427" spans="1:2" x14ac:dyDescent="0.25">
      <c r="A1427" s="130">
        <v>142.4</v>
      </c>
      <c r="B1427" s="130">
        <v>15.323688125610371</v>
      </c>
    </row>
    <row r="1428" spans="1:2" x14ac:dyDescent="0.25">
      <c r="A1428" s="130">
        <v>142.5</v>
      </c>
      <c r="B1428" s="130">
        <v>15.57141809463501</v>
      </c>
    </row>
    <row r="1429" spans="1:2" x14ac:dyDescent="0.25">
      <c r="A1429" s="130">
        <v>142.6</v>
      </c>
      <c r="B1429" s="130">
        <v>15.81914806365965</v>
      </c>
    </row>
    <row r="1430" spans="1:2" x14ac:dyDescent="0.25">
      <c r="A1430" s="130">
        <v>142.69999999999999</v>
      </c>
      <c r="B1430" s="130">
        <v>16.066878032684372</v>
      </c>
    </row>
    <row r="1431" spans="1:2" x14ac:dyDescent="0.25">
      <c r="A1431" s="130">
        <v>142.80000000000001</v>
      </c>
      <c r="B1431" s="130">
        <v>16.314608001709011</v>
      </c>
    </row>
    <row r="1432" spans="1:2" x14ac:dyDescent="0.25">
      <c r="A1432" s="130">
        <v>142.9</v>
      </c>
      <c r="B1432" s="130">
        <v>16.562337970733662</v>
      </c>
    </row>
    <row r="1433" spans="1:2" x14ac:dyDescent="0.25">
      <c r="A1433" s="130">
        <v>143</v>
      </c>
      <c r="B1433" s="130">
        <v>16.810067939758301</v>
      </c>
    </row>
    <row r="1434" spans="1:2" x14ac:dyDescent="0.25">
      <c r="A1434" s="130">
        <v>143.1</v>
      </c>
      <c r="B1434" s="130">
        <v>16.980245494842521</v>
      </c>
    </row>
    <row r="1435" spans="1:2" x14ac:dyDescent="0.25">
      <c r="A1435" s="130">
        <v>143.19999999999999</v>
      </c>
      <c r="B1435" s="130">
        <v>17.15042304992679</v>
      </c>
    </row>
    <row r="1436" spans="1:2" x14ac:dyDescent="0.25">
      <c r="A1436" s="130">
        <v>143.30000000000001</v>
      </c>
      <c r="B1436" s="130">
        <v>17.320600605011009</v>
      </c>
    </row>
    <row r="1437" spans="1:2" x14ac:dyDescent="0.25">
      <c r="A1437" s="130">
        <v>143.4</v>
      </c>
      <c r="B1437" s="130">
        <v>17.490778160095228</v>
      </c>
    </row>
    <row r="1438" spans="1:2" x14ac:dyDescent="0.25">
      <c r="A1438" s="130">
        <v>143.5</v>
      </c>
      <c r="B1438" s="130">
        <v>17.660955715179451</v>
      </c>
    </row>
    <row r="1439" spans="1:2" x14ac:dyDescent="0.25">
      <c r="A1439" s="130">
        <v>143.6</v>
      </c>
      <c r="B1439" s="130">
        <v>17.83113327026366</v>
      </c>
    </row>
    <row r="1440" spans="1:2" x14ac:dyDescent="0.25">
      <c r="A1440" s="130">
        <v>143.69999999999999</v>
      </c>
      <c r="B1440" s="130">
        <v>18.001310825347929</v>
      </c>
    </row>
    <row r="1441" spans="1:2" x14ac:dyDescent="0.25">
      <c r="A1441" s="130">
        <v>143.80000000000001</v>
      </c>
      <c r="B1441" s="130">
        <v>18.171488380432152</v>
      </c>
    </row>
    <row r="1442" spans="1:2" x14ac:dyDescent="0.25">
      <c r="A1442" s="130">
        <v>143.9</v>
      </c>
      <c r="B1442" s="130">
        <v>18.341665935516371</v>
      </c>
    </row>
    <row r="1443" spans="1:2" x14ac:dyDescent="0.25">
      <c r="A1443" s="130">
        <v>144</v>
      </c>
      <c r="B1443" s="130">
        <v>18.51184349060059</v>
      </c>
    </row>
    <row r="1444" spans="1:2" x14ac:dyDescent="0.25">
      <c r="A1444" s="130">
        <v>144.1</v>
      </c>
      <c r="B1444" s="130">
        <v>18.79769727706908</v>
      </c>
    </row>
    <row r="1445" spans="1:2" x14ac:dyDescent="0.25">
      <c r="A1445" s="130">
        <v>144.19999999999999</v>
      </c>
      <c r="B1445" s="130">
        <v>19.083551063537652</v>
      </c>
    </row>
    <row r="1446" spans="1:2" x14ac:dyDescent="0.25">
      <c r="A1446" s="130">
        <v>144.30000000000001</v>
      </c>
      <c r="B1446" s="130">
        <v>19.369404850006141</v>
      </c>
    </row>
    <row r="1447" spans="1:2" x14ac:dyDescent="0.25">
      <c r="A1447" s="130">
        <v>144.4</v>
      </c>
      <c r="B1447" s="130">
        <v>19.655258636474631</v>
      </c>
    </row>
    <row r="1448" spans="1:2" x14ac:dyDescent="0.25">
      <c r="A1448" s="130">
        <v>144.5</v>
      </c>
      <c r="B1448" s="130">
        <v>19.94111242294311</v>
      </c>
    </row>
    <row r="1449" spans="1:2" x14ac:dyDescent="0.25">
      <c r="A1449" s="130">
        <v>144.6</v>
      </c>
      <c r="B1449" s="130">
        <v>20.2269662094116</v>
      </c>
    </row>
    <row r="1450" spans="1:2" x14ac:dyDescent="0.25">
      <c r="A1450" s="130">
        <v>144.69999999999999</v>
      </c>
      <c r="B1450" s="130">
        <v>20.512819995880179</v>
      </c>
    </row>
    <row r="1451" spans="1:2" x14ac:dyDescent="0.25">
      <c r="A1451" s="130">
        <v>144.80000000000001</v>
      </c>
      <c r="B1451" s="130">
        <v>20.798673782348661</v>
      </c>
    </row>
    <row r="1452" spans="1:2" x14ac:dyDescent="0.25">
      <c r="A1452" s="130">
        <v>144.9</v>
      </c>
      <c r="B1452" s="130">
        <v>21.084527568817151</v>
      </c>
    </row>
    <row r="1453" spans="1:2" x14ac:dyDescent="0.25">
      <c r="A1453" s="130">
        <v>145</v>
      </c>
      <c r="B1453" s="130">
        <v>21.370381355285641</v>
      </c>
    </row>
    <row r="1454" spans="1:2" x14ac:dyDescent="0.25">
      <c r="A1454" s="130">
        <v>145.1</v>
      </c>
      <c r="B1454" s="130">
        <v>21.451172428131091</v>
      </c>
    </row>
    <row r="1455" spans="1:2" x14ac:dyDescent="0.25">
      <c r="A1455" s="130">
        <v>145.19999999999999</v>
      </c>
      <c r="B1455" s="130">
        <v>21.53196350097657</v>
      </c>
    </row>
    <row r="1456" spans="1:2" x14ac:dyDescent="0.25">
      <c r="A1456" s="130">
        <v>145.30000000000001</v>
      </c>
      <c r="B1456" s="130">
        <v>21.612754573822031</v>
      </c>
    </row>
    <row r="1457" spans="1:2" x14ac:dyDescent="0.25">
      <c r="A1457" s="130">
        <v>145.4</v>
      </c>
      <c r="B1457" s="130">
        <v>21.693545646667481</v>
      </c>
    </row>
    <row r="1458" spans="1:2" x14ac:dyDescent="0.25">
      <c r="A1458" s="130">
        <v>145.5</v>
      </c>
      <c r="B1458" s="130">
        <v>21.774336719512942</v>
      </c>
    </row>
    <row r="1459" spans="1:2" x14ac:dyDescent="0.25">
      <c r="A1459" s="130">
        <v>145.6</v>
      </c>
      <c r="B1459" s="130">
        <v>21.855127792358399</v>
      </c>
    </row>
    <row r="1460" spans="1:2" x14ac:dyDescent="0.25">
      <c r="A1460" s="130">
        <v>145.69999999999999</v>
      </c>
      <c r="B1460" s="130">
        <v>21.93591886520387</v>
      </c>
    </row>
    <row r="1461" spans="1:2" x14ac:dyDescent="0.25">
      <c r="A1461" s="130">
        <v>145.80000000000001</v>
      </c>
      <c r="B1461" s="130">
        <v>22.016709938049331</v>
      </c>
    </row>
    <row r="1462" spans="1:2" x14ac:dyDescent="0.25">
      <c r="A1462" s="130">
        <v>145.9</v>
      </c>
      <c r="B1462" s="130">
        <v>22.097501010894781</v>
      </c>
    </row>
    <row r="1463" spans="1:2" x14ac:dyDescent="0.25">
      <c r="A1463" s="130">
        <v>146</v>
      </c>
      <c r="B1463" s="130">
        <v>22.178292083740239</v>
      </c>
    </row>
    <row r="1464" spans="1:2" x14ac:dyDescent="0.25">
      <c r="A1464" s="130">
        <v>146.1</v>
      </c>
      <c r="B1464" s="130">
        <v>22.386711063385</v>
      </c>
    </row>
    <row r="1465" spans="1:2" x14ac:dyDescent="0.25">
      <c r="A1465" s="130">
        <v>146.19999999999999</v>
      </c>
      <c r="B1465" s="130">
        <v>22.59513004302983</v>
      </c>
    </row>
    <row r="1466" spans="1:2" x14ac:dyDescent="0.25">
      <c r="A1466" s="130">
        <v>146.30000000000001</v>
      </c>
      <c r="B1466" s="130">
        <v>22.803549022674591</v>
      </c>
    </row>
    <row r="1467" spans="1:2" x14ac:dyDescent="0.25">
      <c r="A1467" s="130">
        <v>146.4</v>
      </c>
      <c r="B1467" s="130">
        <v>23.01196800231935</v>
      </c>
    </row>
    <row r="1468" spans="1:2" x14ac:dyDescent="0.25">
      <c r="A1468" s="130">
        <v>146.5</v>
      </c>
      <c r="B1468" s="130">
        <v>23.220386981964111</v>
      </c>
    </row>
    <row r="1469" spans="1:2" x14ac:dyDescent="0.25">
      <c r="A1469" s="130">
        <v>146.6</v>
      </c>
      <c r="B1469" s="130">
        <v>23.42880596160888</v>
      </c>
    </row>
    <row r="1470" spans="1:2" x14ac:dyDescent="0.25">
      <c r="A1470" s="130">
        <v>146.69999999999999</v>
      </c>
      <c r="B1470" s="130">
        <v>23.637224941253699</v>
      </c>
    </row>
    <row r="1471" spans="1:2" x14ac:dyDescent="0.25">
      <c r="A1471" s="130">
        <v>146.80000000000001</v>
      </c>
      <c r="B1471" s="130">
        <v>23.845643920898461</v>
      </c>
    </row>
    <row r="1472" spans="1:2" x14ac:dyDescent="0.25">
      <c r="A1472" s="130">
        <v>146.9</v>
      </c>
      <c r="B1472" s="130">
        <v>24.054062900543229</v>
      </c>
    </row>
    <row r="1473" spans="1:2" x14ac:dyDescent="0.25">
      <c r="A1473" s="130">
        <v>147</v>
      </c>
      <c r="B1473" s="130">
        <v>24.262481880187991</v>
      </c>
    </row>
    <row r="1474" spans="1:2" x14ac:dyDescent="0.25">
      <c r="A1474" s="130">
        <v>147.1</v>
      </c>
      <c r="B1474" s="130">
        <v>24.503039283752429</v>
      </c>
    </row>
    <row r="1475" spans="1:2" x14ac:dyDescent="0.25">
      <c r="A1475" s="130">
        <v>147.19999999999999</v>
      </c>
      <c r="B1475" s="130">
        <v>24.743596687316941</v>
      </c>
    </row>
    <row r="1476" spans="1:2" x14ac:dyDescent="0.25">
      <c r="A1476" s="130">
        <v>147.30000000000001</v>
      </c>
      <c r="B1476" s="130">
        <v>24.984154090881379</v>
      </c>
    </row>
    <row r="1477" spans="1:2" x14ac:dyDescent="0.25">
      <c r="A1477" s="130">
        <v>147.4</v>
      </c>
      <c r="B1477" s="130">
        <v>25.22471149444582</v>
      </c>
    </row>
    <row r="1478" spans="1:2" x14ac:dyDescent="0.25">
      <c r="A1478" s="130">
        <v>147.5</v>
      </c>
      <c r="B1478" s="130">
        <v>25.465268898010262</v>
      </c>
    </row>
    <row r="1479" spans="1:2" x14ac:dyDescent="0.25">
      <c r="A1479" s="130">
        <v>147.6</v>
      </c>
      <c r="B1479" s="130">
        <v>25.705826301574699</v>
      </c>
    </row>
    <row r="1480" spans="1:2" x14ac:dyDescent="0.25">
      <c r="A1480" s="130">
        <v>147.69999999999999</v>
      </c>
      <c r="B1480" s="130">
        <v>25.946383705139201</v>
      </c>
    </row>
    <row r="1481" spans="1:2" x14ac:dyDescent="0.25">
      <c r="A1481" s="130">
        <v>147.80000000000001</v>
      </c>
      <c r="B1481" s="130">
        <v>26.186941108703639</v>
      </c>
    </row>
    <row r="1482" spans="1:2" x14ac:dyDescent="0.25">
      <c r="A1482" s="130">
        <v>147.9</v>
      </c>
      <c r="B1482" s="130">
        <v>26.42749851226808</v>
      </c>
    </row>
    <row r="1483" spans="1:2" x14ac:dyDescent="0.25">
      <c r="A1483" s="130">
        <v>148</v>
      </c>
      <c r="B1483" s="130">
        <v>26.668055915832522</v>
      </c>
    </row>
    <row r="1484" spans="1:2" x14ac:dyDescent="0.25">
      <c r="A1484" s="130">
        <v>148.1</v>
      </c>
      <c r="B1484" s="130">
        <v>26.83927806854247</v>
      </c>
    </row>
    <row r="1485" spans="1:2" x14ac:dyDescent="0.25">
      <c r="A1485" s="130">
        <v>148.19999999999999</v>
      </c>
      <c r="B1485" s="130">
        <v>27.010500221252471</v>
      </c>
    </row>
    <row r="1486" spans="1:2" x14ac:dyDescent="0.25">
      <c r="A1486" s="130">
        <v>148.30000000000001</v>
      </c>
      <c r="B1486" s="130">
        <v>27.181722373962419</v>
      </c>
    </row>
    <row r="1487" spans="1:2" x14ac:dyDescent="0.25">
      <c r="A1487" s="130">
        <v>148.4</v>
      </c>
      <c r="B1487" s="130">
        <v>27.352944526672371</v>
      </c>
    </row>
    <row r="1488" spans="1:2" x14ac:dyDescent="0.25">
      <c r="A1488" s="130">
        <v>148.5</v>
      </c>
      <c r="B1488" s="130">
        <v>27.524166679382329</v>
      </c>
    </row>
    <row r="1489" spans="1:2" x14ac:dyDescent="0.25">
      <c r="A1489" s="130">
        <v>148.6</v>
      </c>
      <c r="B1489" s="130">
        <v>27.695388832092281</v>
      </c>
    </row>
    <row r="1490" spans="1:2" x14ac:dyDescent="0.25">
      <c r="A1490" s="130">
        <v>148.69999999999999</v>
      </c>
      <c r="B1490" s="130">
        <v>27.866610984802271</v>
      </c>
    </row>
    <row r="1491" spans="1:2" x14ac:dyDescent="0.25">
      <c r="A1491" s="130">
        <v>148.80000000000001</v>
      </c>
      <c r="B1491" s="130">
        <v>28.03783313751223</v>
      </c>
    </row>
    <row r="1492" spans="1:2" x14ac:dyDescent="0.25">
      <c r="A1492" s="130">
        <v>148.9</v>
      </c>
      <c r="B1492" s="130">
        <v>28.209055290222182</v>
      </c>
    </row>
    <row r="1493" spans="1:2" x14ac:dyDescent="0.25">
      <c r="A1493" s="130">
        <v>149</v>
      </c>
      <c r="B1493" s="130">
        <v>28.38027744293213</v>
      </c>
    </row>
    <row r="1494" spans="1:2" x14ac:dyDescent="0.25">
      <c r="A1494" s="130">
        <v>149.1</v>
      </c>
      <c r="B1494" s="130">
        <v>28.53486251831054</v>
      </c>
    </row>
    <row r="1495" spans="1:2" x14ac:dyDescent="0.25">
      <c r="A1495" s="130">
        <v>149.19999999999999</v>
      </c>
      <c r="B1495" s="130">
        <v>28.689447593688989</v>
      </c>
    </row>
    <row r="1496" spans="1:2" x14ac:dyDescent="0.25">
      <c r="A1496" s="130">
        <v>149.30000000000001</v>
      </c>
      <c r="B1496" s="130">
        <v>28.844032669067399</v>
      </c>
    </row>
    <row r="1497" spans="1:2" x14ac:dyDescent="0.25">
      <c r="A1497" s="130">
        <v>149.4</v>
      </c>
      <c r="B1497" s="130">
        <v>28.998617744445809</v>
      </c>
    </row>
    <row r="1498" spans="1:2" x14ac:dyDescent="0.25">
      <c r="A1498" s="130">
        <v>149.5</v>
      </c>
      <c r="B1498" s="130">
        <v>29.153202819824219</v>
      </c>
    </row>
    <row r="1499" spans="1:2" x14ac:dyDescent="0.25">
      <c r="A1499" s="130">
        <v>149.6</v>
      </c>
      <c r="B1499" s="130">
        <v>29.30778789520263</v>
      </c>
    </row>
    <row r="1500" spans="1:2" x14ac:dyDescent="0.25">
      <c r="A1500" s="130">
        <v>149.69999999999999</v>
      </c>
      <c r="B1500" s="130">
        <v>29.462372970581079</v>
      </c>
    </row>
    <row r="1501" spans="1:2" x14ac:dyDescent="0.25">
      <c r="A1501" s="130">
        <v>149.80000000000001</v>
      </c>
      <c r="B1501" s="130">
        <v>29.616958045959489</v>
      </c>
    </row>
    <row r="1502" spans="1:2" x14ac:dyDescent="0.25">
      <c r="A1502" s="130">
        <v>149.9</v>
      </c>
      <c r="B1502" s="130">
        <v>29.771543121337899</v>
      </c>
    </row>
    <row r="1503" spans="1:2" x14ac:dyDescent="0.25">
      <c r="A1503" s="130">
        <v>150</v>
      </c>
      <c r="B1503" s="130">
        <v>29.926128196716309</v>
      </c>
    </row>
    <row r="1504" spans="1:2" x14ac:dyDescent="0.25">
      <c r="A1504" s="130">
        <v>150.1</v>
      </c>
      <c r="B1504" s="130">
        <v>29.922286815643311</v>
      </c>
    </row>
    <row r="1505" spans="1:2" x14ac:dyDescent="0.25">
      <c r="A1505" s="130">
        <v>150.19999999999999</v>
      </c>
      <c r="B1505" s="130">
        <v>29.918445434570309</v>
      </c>
    </row>
    <row r="1506" spans="1:2" x14ac:dyDescent="0.25">
      <c r="A1506" s="130">
        <v>150.30000000000001</v>
      </c>
      <c r="B1506" s="130">
        <v>29.91460405349731</v>
      </c>
    </row>
    <row r="1507" spans="1:2" x14ac:dyDescent="0.25">
      <c r="A1507" s="130">
        <v>150.4</v>
      </c>
      <c r="B1507" s="130">
        <v>29.910762672424319</v>
      </c>
    </row>
    <row r="1508" spans="1:2" x14ac:dyDescent="0.25">
      <c r="A1508" s="130">
        <v>150.5</v>
      </c>
      <c r="B1508" s="130">
        <v>29.90692129135132</v>
      </c>
    </row>
    <row r="1509" spans="1:2" x14ac:dyDescent="0.25">
      <c r="A1509" s="130">
        <v>150.6</v>
      </c>
      <c r="B1509" s="130">
        <v>29.903079910278318</v>
      </c>
    </row>
    <row r="1510" spans="1:2" x14ac:dyDescent="0.25">
      <c r="A1510" s="130">
        <v>150.69999999999999</v>
      </c>
      <c r="B1510" s="130">
        <v>29.89923852920532</v>
      </c>
    </row>
    <row r="1511" spans="1:2" x14ac:dyDescent="0.25">
      <c r="A1511" s="130">
        <v>150.80000000000001</v>
      </c>
      <c r="B1511" s="130">
        <v>29.895397148132329</v>
      </c>
    </row>
    <row r="1512" spans="1:2" x14ac:dyDescent="0.25">
      <c r="A1512" s="130">
        <v>150.9</v>
      </c>
      <c r="B1512" s="130">
        <v>29.89155576705933</v>
      </c>
    </row>
    <row r="1513" spans="1:2" x14ac:dyDescent="0.25">
      <c r="A1513" s="130">
        <v>151</v>
      </c>
      <c r="B1513" s="130">
        <v>29.887714385986332</v>
      </c>
    </row>
    <row r="1514" spans="1:2" x14ac:dyDescent="0.25">
      <c r="A1514" s="130">
        <v>151.1</v>
      </c>
      <c r="B1514" s="130">
        <v>29.721838512420671</v>
      </c>
    </row>
    <row r="1515" spans="1:2" x14ac:dyDescent="0.25">
      <c r="A1515" s="130">
        <v>151.19999999999999</v>
      </c>
      <c r="B1515" s="130">
        <v>29.55596263885495</v>
      </c>
    </row>
    <row r="1516" spans="1:2" x14ac:dyDescent="0.25">
      <c r="A1516" s="130">
        <v>151.30000000000001</v>
      </c>
      <c r="B1516" s="130">
        <v>29.39008676528929</v>
      </c>
    </row>
    <row r="1517" spans="1:2" x14ac:dyDescent="0.25">
      <c r="A1517" s="130">
        <v>151.4</v>
      </c>
      <c r="B1517" s="130">
        <v>29.224210891723629</v>
      </c>
    </row>
    <row r="1518" spans="1:2" x14ac:dyDescent="0.25">
      <c r="A1518" s="130">
        <v>151.5</v>
      </c>
      <c r="B1518" s="130">
        <v>29.058335018157958</v>
      </c>
    </row>
    <row r="1519" spans="1:2" x14ac:dyDescent="0.25">
      <c r="A1519" s="130">
        <v>151.6</v>
      </c>
      <c r="B1519" s="130">
        <v>28.892459144592291</v>
      </c>
    </row>
    <row r="1520" spans="1:2" x14ac:dyDescent="0.25">
      <c r="A1520" s="130">
        <v>151.69999999999999</v>
      </c>
      <c r="B1520" s="130">
        <v>28.72658327102658</v>
      </c>
    </row>
    <row r="1521" spans="1:2" x14ac:dyDescent="0.25">
      <c r="A1521" s="130">
        <v>151.80000000000001</v>
      </c>
      <c r="B1521" s="130">
        <v>28.56070739746092</v>
      </c>
    </row>
    <row r="1522" spans="1:2" x14ac:dyDescent="0.25">
      <c r="A1522" s="130">
        <v>151.9</v>
      </c>
      <c r="B1522" s="130">
        <v>28.394831523895249</v>
      </c>
    </row>
    <row r="1523" spans="1:2" x14ac:dyDescent="0.25">
      <c r="A1523" s="130">
        <v>152</v>
      </c>
      <c r="B1523" s="130">
        <v>28.228955650329588</v>
      </c>
    </row>
    <row r="1524" spans="1:2" x14ac:dyDescent="0.25">
      <c r="A1524" s="130">
        <v>152.1</v>
      </c>
      <c r="B1524" s="130">
        <v>27.980996150970469</v>
      </c>
    </row>
    <row r="1525" spans="1:2" x14ac:dyDescent="0.25">
      <c r="A1525" s="130">
        <v>152.19999999999999</v>
      </c>
      <c r="B1525" s="130">
        <v>27.73303665161129</v>
      </c>
    </row>
    <row r="1526" spans="1:2" x14ac:dyDescent="0.25">
      <c r="A1526" s="130">
        <v>152.30000000000001</v>
      </c>
      <c r="B1526" s="130">
        <v>27.48507715225217</v>
      </c>
    </row>
    <row r="1527" spans="1:2" x14ac:dyDescent="0.25">
      <c r="A1527" s="130">
        <v>152.4</v>
      </c>
      <c r="B1527" s="130">
        <v>27.237117652893051</v>
      </c>
    </row>
    <row r="1528" spans="1:2" x14ac:dyDescent="0.25">
      <c r="A1528" s="130">
        <v>152.5</v>
      </c>
      <c r="B1528" s="130">
        <v>26.989158153533939</v>
      </c>
    </row>
    <row r="1529" spans="1:2" x14ac:dyDescent="0.25">
      <c r="A1529" s="130">
        <v>152.6</v>
      </c>
      <c r="B1529" s="130">
        <v>26.74119865417482</v>
      </c>
    </row>
    <row r="1530" spans="1:2" x14ac:dyDescent="0.25">
      <c r="A1530" s="130">
        <v>152.69999999999999</v>
      </c>
      <c r="B1530" s="130">
        <v>26.49323915481563</v>
      </c>
    </row>
    <row r="1531" spans="1:2" x14ac:dyDescent="0.25">
      <c r="A1531" s="130">
        <v>152.80000000000001</v>
      </c>
      <c r="B1531" s="130">
        <v>26.24527965545651</v>
      </c>
    </row>
    <row r="1532" spans="1:2" x14ac:dyDescent="0.25">
      <c r="A1532" s="130">
        <v>152.9</v>
      </c>
      <c r="B1532" s="130">
        <v>25.997320156097391</v>
      </c>
    </row>
    <row r="1533" spans="1:2" x14ac:dyDescent="0.25">
      <c r="A1533" s="130">
        <v>153</v>
      </c>
      <c r="B1533" s="130">
        <v>25.749360656738279</v>
      </c>
    </row>
    <row r="1534" spans="1:2" x14ac:dyDescent="0.25">
      <c r="A1534" s="130">
        <v>153.1</v>
      </c>
      <c r="B1534" s="130">
        <v>25.327605342865009</v>
      </c>
    </row>
    <row r="1535" spans="1:2" x14ac:dyDescent="0.25">
      <c r="A1535" s="130">
        <v>153.19999999999999</v>
      </c>
      <c r="B1535" s="130">
        <v>24.90585002899163</v>
      </c>
    </row>
    <row r="1536" spans="1:2" x14ac:dyDescent="0.25">
      <c r="A1536" s="130">
        <v>153.30000000000001</v>
      </c>
      <c r="B1536" s="130">
        <v>24.48409471511836</v>
      </c>
    </row>
    <row r="1537" spans="1:2" x14ac:dyDescent="0.25">
      <c r="A1537" s="130">
        <v>153.4</v>
      </c>
      <c r="B1537" s="130">
        <v>24.06233940124509</v>
      </c>
    </row>
    <row r="1538" spans="1:2" x14ac:dyDescent="0.25">
      <c r="A1538" s="130">
        <v>153.5</v>
      </c>
      <c r="B1538" s="130">
        <v>23.64058408737182</v>
      </c>
    </row>
    <row r="1539" spans="1:2" x14ac:dyDescent="0.25">
      <c r="A1539" s="130">
        <v>153.6</v>
      </c>
      <c r="B1539" s="130">
        <v>23.218828773498441</v>
      </c>
    </row>
    <row r="1540" spans="1:2" x14ac:dyDescent="0.25">
      <c r="A1540" s="130">
        <v>153.69999999999999</v>
      </c>
      <c r="B1540" s="130">
        <v>22.797073459625171</v>
      </c>
    </row>
    <row r="1541" spans="1:2" x14ac:dyDescent="0.25">
      <c r="A1541" s="130">
        <v>153.80000000000001</v>
      </c>
      <c r="B1541" s="130">
        <v>22.375318145751901</v>
      </c>
    </row>
    <row r="1542" spans="1:2" x14ac:dyDescent="0.25">
      <c r="A1542" s="130">
        <v>153.9</v>
      </c>
      <c r="B1542" s="130">
        <v>21.953562831878639</v>
      </c>
    </row>
    <row r="1543" spans="1:2" x14ac:dyDescent="0.25">
      <c r="A1543" s="130">
        <v>154</v>
      </c>
      <c r="B1543" s="130">
        <v>21.531807518005369</v>
      </c>
    </row>
    <row r="1544" spans="1:2" x14ac:dyDescent="0.25">
      <c r="A1544" s="130">
        <v>154.1</v>
      </c>
      <c r="B1544" s="130">
        <v>21.078328227996721</v>
      </c>
    </row>
    <row r="1545" spans="1:2" x14ac:dyDescent="0.25">
      <c r="A1545" s="130">
        <v>154.19999999999999</v>
      </c>
      <c r="B1545" s="130">
        <v>20.624848937988201</v>
      </c>
    </row>
    <row r="1546" spans="1:2" x14ac:dyDescent="0.25">
      <c r="A1546" s="130">
        <v>154.30000000000001</v>
      </c>
      <c r="B1546" s="130">
        <v>20.171369647979681</v>
      </c>
    </row>
    <row r="1547" spans="1:2" x14ac:dyDescent="0.25">
      <c r="A1547" s="130">
        <v>154.4</v>
      </c>
      <c r="B1547" s="130">
        <v>19.717890357971161</v>
      </c>
    </row>
    <row r="1548" spans="1:2" x14ac:dyDescent="0.25">
      <c r="A1548" s="130">
        <v>154.5</v>
      </c>
      <c r="B1548" s="130">
        <v>19.264411067962641</v>
      </c>
    </row>
    <row r="1549" spans="1:2" x14ac:dyDescent="0.25">
      <c r="A1549" s="130">
        <v>154.6</v>
      </c>
      <c r="B1549" s="130">
        <v>18.810931777954</v>
      </c>
    </row>
    <row r="1550" spans="1:2" x14ac:dyDescent="0.25">
      <c r="A1550" s="130">
        <v>154.69999999999999</v>
      </c>
      <c r="B1550" s="130">
        <v>18.35745248794548</v>
      </c>
    </row>
    <row r="1551" spans="1:2" x14ac:dyDescent="0.25">
      <c r="A1551" s="130">
        <v>154.80000000000001</v>
      </c>
      <c r="B1551" s="130">
        <v>17.90397319793696</v>
      </c>
    </row>
    <row r="1552" spans="1:2" x14ac:dyDescent="0.25">
      <c r="A1552" s="130">
        <v>154.9</v>
      </c>
      <c r="B1552" s="130">
        <v>17.45049390792844</v>
      </c>
    </row>
    <row r="1553" spans="1:2" x14ac:dyDescent="0.25">
      <c r="A1553" s="130">
        <v>155</v>
      </c>
      <c r="B1553" s="130">
        <v>16.99701461791992</v>
      </c>
    </row>
    <row r="1554" spans="1:2" x14ac:dyDescent="0.25">
      <c r="A1554" s="130">
        <v>155.1</v>
      </c>
      <c r="B1554" s="130">
        <v>16.66328132629387</v>
      </c>
    </row>
    <row r="1555" spans="1:2" x14ac:dyDescent="0.25">
      <c r="A1555" s="130">
        <v>155.19999999999999</v>
      </c>
      <c r="B1555" s="130">
        <v>16.329548034667908</v>
      </c>
    </row>
    <row r="1556" spans="1:2" x14ac:dyDescent="0.25">
      <c r="A1556" s="130">
        <v>155.30000000000001</v>
      </c>
      <c r="B1556" s="130">
        <v>15.995814743041951</v>
      </c>
    </row>
    <row r="1557" spans="1:2" x14ac:dyDescent="0.25">
      <c r="A1557" s="130">
        <v>155.4</v>
      </c>
      <c r="B1557" s="130">
        <v>15.662081451416</v>
      </c>
    </row>
    <row r="1558" spans="1:2" x14ac:dyDescent="0.25">
      <c r="A1558" s="130">
        <v>155.5</v>
      </c>
      <c r="B1558" s="130">
        <v>15.328348159790041</v>
      </c>
    </row>
    <row r="1559" spans="1:2" x14ac:dyDescent="0.25">
      <c r="A1559" s="130">
        <v>155.6</v>
      </c>
      <c r="B1559" s="130">
        <v>14.994614868163991</v>
      </c>
    </row>
    <row r="1560" spans="1:2" x14ac:dyDescent="0.25">
      <c r="A1560" s="130">
        <v>155.69999999999999</v>
      </c>
      <c r="B1560" s="130">
        <v>14.66088157653803</v>
      </c>
    </row>
    <row r="1561" spans="1:2" x14ac:dyDescent="0.25">
      <c r="A1561" s="130">
        <v>155.80000000000001</v>
      </c>
      <c r="B1561" s="130">
        <v>14.32714828491207</v>
      </c>
    </row>
    <row r="1562" spans="1:2" x14ac:dyDescent="0.25">
      <c r="A1562" s="130">
        <v>155.9</v>
      </c>
      <c r="B1562" s="130">
        <v>13.99341499328612</v>
      </c>
    </row>
    <row r="1563" spans="1:2" x14ac:dyDescent="0.25">
      <c r="A1563" s="130">
        <v>156</v>
      </c>
      <c r="B1563" s="130">
        <v>13.65968170166016</v>
      </c>
    </row>
    <row r="1564" spans="1:2" x14ac:dyDescent="0.25">
      <c r="A1564" s="130">
        <v>156.1</v>
      </c>
      <c r="B1564" s="130">
        <v>13.57197508811949</v>
      </c>
    </row>
    <row r="1565" spans="1:2" x14ac:dyDescent="0.25">
      <c r="A1565" s="130">
        <v>156.19999999999999</v>
      </c>
      <c r="B1565" s="130">
        <v>13.484268474578849</v>
      </c>
    </row>
    <row r="1566" spans="1:2" x14ac:dyDescent="0.25">
      <c r="A1566" s="130">
        <v>156.30000000000001</v>
      </c>
      <c r="B1566" s="130">
        <v>13.396561861038199</v>
      </c>
    </row>
    <row r="1567" spans="1:2" x14ac:dyDescent="0.25">
      <c r="A1567" s="130">
        <v>156.4</v>
      </c>
      <c r="B1567" s="130">
        <v>13.30885524749756</v>
      </c>
    </row>
    <row r="1568" spans="1:2" x14ac:dyDescent="0.25">
      <c r="A1568" s="130">
        <v>156.5</v>
      </c>
      <c r="B1568" s="130">
        <v>13.22114863395691</v>
      </c>
    </row>
    <row r="1569" spans="1:2" x14ac:dyDescent="0.25">
      <c r="A1569" s="130">
        <v>156.6</v>
      </c>
      <c r="B1569" s="130">
        <v>13.13344202041624</v>
      </c>
    </row>
    <row r="1570" spans="1:2" x14ac:dyDescent="0.25">
      <c r="A1570" s="130">
        <v>156.69999999999999</v>
      </c>
      <c r="B1570" s="130">
        <v>13.0457354068756</v>
      </c>
    </row>
    <row r="1571" spans="1:2" x14ac:dyDescent="0.25">
      <c r="A1571" s="130">
        <v>156.80000000000001</v>
      </c>
      <c r="B1571" s="130">
        <v>12.95802879333495</v>
      </c>
    </row>
    <row r="1572" spans="1:2" x14ac:dyDescent="0.25">
      <c r="A1572" s="130">
        <v>156.9</v>
      </c>
      <c r="B1572" s="130">
        <v>12.870322179794311</v>
      </c>
    </row>
    <row r="1573" spans="1:2" x14ac:dyDescent="0.25">
      <c r="A1573" s="130">
        <v>157</v>
      </c>
      <c r="B1573" s="130">
        <v>12.782615566253661</v>
      </c>
    </row>
    <row r="1574" spans="1:2" x14ac:dyDescent="0.25">
      <c r="A1574" s="130">
        <v>157.1</v>
      </c>
      <c r="B1574" s="130">
        <v>12.823391962051399</v>
      </c>
    </row>
    <row r="1575" spans="1:2" x14ac:dyDescent="0.25">
      <c r="A1575" s="130">
        <v>157.19999999999999</v>
      </c>
      <c r="B1575" s="130">
        <v>12.864168357849129</v>
      </c>
    </row>
    <row r="1576" spans="1:2" x14ac:dyDescent="0.25">
      <c r="A1576" s="130">
        <v>157.30000000000001</v>
      </c>
      <c r="B1576" s="130">
        <v>12.904944753646859</v>
      </c>
    </row>
    <row r="1577" spans="1:2" x14ac:dyDescent="0.25">
      <c r="A1577" s="130">
        <v>157.4</v>
      </c>
      <c r="B1577" s="130">
        <v>12.94572114944458</v>
      </c>
    </row>
    <row r="1578" spans="1:2" x14ac:dyDescent="0.25">
      <c r="A1578" s="130">
        <v>157.5</v>
      </c>
      <c r="B1578" s="130">
        <v>12.98649754524231</v>
      </c>
    </row>
    <row r="1579" spans="1:2" x14ac:dyDescent="0.25">
      <c r="A1579" s="130">
        <v>157.6</v>
      </c>
      <c r="B1579" s="130">
        <v>13.02727394104005</v>
      </c>
    </row>
    <row r="1580" spans="1:2" x14ac:dyDescent="0.25">
      <c r="A1580" s="130">
        <v>157.69999999999999</v>
      </c>
      <c r="B1580" s="130">
        <v>13.06805033683778</v>
      </c>
    </row>
    <row r="1581" spans="1:2" x14ac:dyDescent="0.25">
      <c r="A1581" s="130">
        <v>157.80000000000001</v>
      </c>
      <c r="B1581" s="130">
        <v>13.108826732635499</v>
      </c>
    </row>
    <row r="1582" spans="1:2" x14ac:dyDescent="0.25">
      <c r="A1582" s="130">
        <v>157.9</v>
      </c>
      <c r="B1582" s="130">
        <v>13.149603128433229</v>
      </c>
    </row>
    <row r="1583" spans="1:2" x14ac:dyDescent="0.25">
      <c r="A1583" s="130">
        <v>158</v>
      </c>
      <c r="B1583" s="130">
        <v>13.190379524230959</v>
      </c>
    </row>
    <row r="1584" spans="1:2" x14ac:dyDescent="0.25">
      <c r="A1584" s="130">
        <v>158.1</v>
      </c>
      <c r="B1584" s="130">
        <v>13.41350159645086</v>
      </c>
    </row>
    <row r="1585" spans="1:2" x14ac:dyDescent="0.25">
      <c r="A1585" s="130">
        <v>158.19999999999999</v>
      </c>
      <c r="B1585" s="130">
        <v>13.636623668670691</v>
      </c>
    </row>
    <row r="1586" spans="1:2" x14ac:dyDescent="0.25">
      <c r="A1586" s="130">
        <v>158.30000000000001</v>
      </c>
      <c r="B1586" s="130">
        <v>13.85974574089053</v>
      </c>
    </row>
    <row r="1587" spans="1:2" x14ac:dyDescent="0.25">
      <c r="A1587" s="130">
        <v>158.4</v>
      </c>
      <c r="B1587" s="130">
        <v>14.08286781311037</v>
      </c>
    </row>
    <row r="1588" spans="1:2" x14ac:dyDescent="0.25">
      <c r="A1588" s="130">
        <v>158.5</v>
      </c>
      <c r="B1588" s="130">
        <v>14.305989885330201</v>
      </c>
    </row>
    <row r="1589" spans="1:2" x14ac:dyDescent="0.25">
      <c r="A1589" s="130">
        <v>158.6</v>
      </c>
      <c r="B1589" s="130">
        <v>14.5291119575501</v>
      </c>
    </row>
    <row r="1590" spans="1:2" x14ac:dyDescent="0.25">
      <c r="A1590" s="130">
        <v>158.69999999999999</v>
      </c>
      <c r="B1590" s="130">
        <v>14.75223402976993</v>
      </c>
    </row>
    <row r="1591" spans="1:2" x14ac:dyDescent="0.25">
      <c r="A1591" s="130">
        <v>158.80000000000001</v>
      </c>
      <c r="B1591" s="130">
        <v>14.975356101989769</v>
      </c>
    </row>
    <row r="1592" spans="1:2" x14ac:dyDescent="0.25">
      <c r="A1592" s="130">
        <v>158.9</v>
      </c>
      <c r="B1592" s="130">
        <v>15.198478174209599</v>
      </c>
    </row>
    <row r="1593" spans="1:2" x14ac:dyDescent="0.25">
      <c r="A1593" s="130">
        <v>159</v>
      </c>
      <c r="B1593" s="130">
        <v>15.42160024642944</v>
      </c>
    </row>
    <row r="1594" spans="1:2" x14ac:dyDescent="0.25">
      <c r="A1594" s="130">
        <v>159.1</v>
      </c>
      <c r="B1594" s="130">
        <v>15.80994191169747</v>
      </c>
    </row>
    <row r="1595" spans="1:2" x14ac:dyDescent="0.25">
      <c r="A1595" s="130">
        <v>159.19999999999999</v>
      </c>
      <c r="B1595" s="130">
        <v>16.198283576965391</v>
      </c>
    </row>
    <row r="1596" spans="1:2" x14ac:dyDescent="0.25">
      <c r="A1596" s="130">
        <v>159.30000000000001</v>
      </c>
      <c r="B1596" s="130">
        <v>16.586625242233321</v>
      </c>
    </row>
    <row r="1597" spans="1:2" x14ac:dyDescent="0.25">
      <c r="A1597" s="130">
        <v>159.4</v>
      </c>
      <c r="B1597" s="130">
        <v>16.974966907501241</v>
      </c>
    </row>
    <row r="1598" spans="1:2" x14ac:dyDescent="0.25">
      <c r="A1598" s="130">
        <v>159.5</v>
      </c>
      <c r="B1598" s="130">
        <v>17.36330857276916</v>
      </c>
    </row>
    <row r="1599" spans="1:2" x14ac:dyDescent="0.25">
      <c r="A1599" s="130">
        <v>159.6</v>
      </c>
      <c r="B1599" s="130">
        <v>17.7516502380372</v>
      </c>
    </row>
    <row r="1600" spans="1:2" x14ac:dyDescent="0.25">
      <c r="A1600" s="130">
        <v>159.69999999999999</v>
      </c>
      <c r="B1600" s="130">
        <v>18.13999190330512</v>
      </c>
    </row>
    <row r="1601" spans="1:2" x14ac:dyDescent="0.25">
      <c r="A1601" s="130">
        <v>159.80000000000001</v>
      </c>
      <c r="B1601" s="130">
        <v>18.528333568573039</v>
      </c>
    </row>
    <row r="1602" spans="1:2" x14ac:dyDescent="0.25">
      <c r="A1602" s="130">
        <v>159.9</v>
      </c>
      <c r="B1602" s="130">
        <v>18.916675233840969</v>
      </c>
    </row>
    <row r="1603" spans="1:2" x14ac:dyDescent="0.25">
      <c r="A1603" s="130">
        <v>160</v>
      </c>
      <c r="B1603" s="130">
        <v>19.305016899108889</v>
      </c>
    </row>
    <row r="1604" spans="1:2" x14ac:dyDescent="0.25">
      <c r="A1604" s="130">
        <v>160.1</v>
      </c>
      <c r="B1604" s="130">
        <v>19.662383728027429</v>
      </c>
    </row>
    <row r="1605" spans="1:2" x14ac:dyDescent="0.25">
      <c r="A1605" s="130">
        <v>160.19999999999999</v>
      </c>
      <c r="B1605" s="130">
        <v>20.019750556945869</v>
      </c>
    </row>
    <row r="1606" spans="1:2" x14ac:dyDescent="0.25">
      <c r="A1606" s="130">
        <v>160.30000000000001</v>
      </c>
      <c r="B1606" s="130">
        <v>20.377117385864299</v>
      </c>
    </row>
    <row r="1607" spans="1:2" x14ac:dyDescent="0.25">
      <c r="A1607" s="130">
        <v>160.4</v>
      </c>
      <c r="B1607" s="130">
        <v>20.734484214782739</v>
      </c>
    </row>
    <row r="1608" spans="1:2" x14ac:dyDescent="0.25">
      <c r="A1608" s="130">
        <v>160.5</v>
      </c>
      <c r="B1608" s="130">
        <v>21.09185104370118</v>
      </c>
    </row>
    <row r="1609" spans="1:2" x14ac:dyDescent="0.25">
      <c r="A1609" s="130">
        <v>160.6</v>
      </c>
      <c r="B1609" s="130">
        <v>21.449217872619709</v>
      </c>
    </row>
    <row r="1610" spans="1:2" x14ac:dyDescent="0.25">
      <c r="A1610" s="130">
        <v>160.69999999999999</v>
      </c>
      <c r="B1610" s="130">
        <v>21.806584701538149</v>
      </c>
    </row>
    <row r="1611" spans="1:2" x14ac:dyDescent="0.25">
      <c r="A1611" s="130">
        <v>160.80000000000001</v>
      </c>
      <c r="B1611" s="130">
        <v>22.16395153045659</v>
      </c>
    </row>
    <row r="1612" spans="1:2" x14ac:dyDescent="0.25">
      <c r="A1612" s="130">
        <v>160.9</v>
      </c>
      <c r="B1612" s="130">
        <v>22.521318359375019</v>
      </c>
    </row>
    <row r="1613" spans="1:2" x14ac:dyDescent="0.25">
      <c r="A1613" s="130">
        <v>161</v>
      </c>
      <c r="B1613" s="130">
        <v>22.87868518829346</v>
      </c>
    </row>
    <row r="1614" spans="1:2" x14ac:dyDescent="0.25">
      <c r="A1614" s="130">
        <v>161.1</v>
      </c>
      <c r="B1614" s="130">
        <v>23.063116779327441</v>
      </c>
    </row>
    <row r="1615" spans="1:2" x14ac:dyDescent="0.25">
      <c r="A1615" s="130">
        <v>161.19999999999999</v>
      </c>
      <c r="B1615" s="130">
        <v>23.247548370361361</v>
      </c>
    </row>
    <row r="1616" spans="1:2" x14ac:dyDescent="0.25">
      <c r="A1616" s="130">
        <v>161.30000000000001</v>
      </c>
      <c r="B1616" s="130">
        <v>23.431979961395289</v>
      </c>
    </row>
    <row r="1617" spans="1:2" x14ac:dyDescent="0.25">
      <c r="A1617" s="130">
        <v>161.4</v>
      </c>
      <c r="B1617" s="130">
        <v>23.616411552429209</v>
      </c>
    </row>
    <row r="1618" spans="1:2" x14ac:dyDescent="0.25">
      <c r="A1618" s="130">
        <v>161.5</v>
      </c>
      <c r="B1618" s="130">
        <v>23.80084314346313</v>
      </c>
    </row>
    <row r="1619" spans="1:2" x14ac:dyDescent="0.25">
      <c r="A1619" s="130">
        <v>161.6</v>
      </c>
      <c r="B1619" s="130">
        <v>23.985274734497111</v>
      </c>
    </row>
    <row r="1620" spans="1:2" x14ac:dyDescent="0.25">
      <c r="A1620" s="130">
        <v>161.69999999999999</v>
      </c>
      <c r="B1620" s="130">
        <v>24.169706325531038</v>
      </c>
    </row>
    <row r="1621" spans="1:2" x14ac:dyDescent="0.25">
      <c r="A1621" s="130">
        <v>161.80000000000001</v>
      </c>
      <c r="B1621" s="130">
        <v>24.354137916564959</v>
      </c>
    </row>
    <row r="1622" spans="1:2" x14ac:dyDescent="0.25">
      <c r="A1622" s="130">
        <v>161.9</v>
      </c>
      <c r="B1622" s="130">
        <v>24.53856950759889</v>
      </c>
    </row>
    <row r="1623" spans="1:2" x14ac:dyDescent="0.25">
      <c r="A1623" s="130">
        <v>162</v>
      </c>
      <c r="B1623" s="130">
        <v>24.72300109863281</v>
      </c>
    </row>
    <row r="1624" spans="1:2" x14ac:dyDescent="0.25">
      <c r="A1624" s="130">
        <v>162.1</v>
      </c>
      <c r="B1624" s="130">
        <v>24.870129165649441</v>
      </c>
    </row>
    <row r="1625" spans="1:2" x14ac:dyDescent="0.25">
      <c r="A1625" s="130">
        <v>162.19999999999999</v>
      </c>
      <c r="B1625" s="130">
        <v>25.01725723266604</v>
      </c>
    </row>
    <row r="1626" spans="1:2" x14ac:dyDescent="0.25">
      <c r="A1626" s="130">
        <v>162.30000000000001</v>
      </c>
      <c r="B1626" s="130">
        <v>25.164385299682628</v>
      </c>
    </row>
    <row r="1627" spans="1:2" x14ac:dyDescent="0.25">
      <c r="A1627" s="130">
        <v>162.4</v>
      </c>
      <c r="B1627" s="130">
        <v>25.311513366699231</v>
      </c>
    </row>
    <row r="1628" spans="1:2" x14ac:dyDescent="0.25">
      <c r="A1628" s="130">
        <v>162.5</v>
      </c>
      <c r="B1628" s="130">
        <v>25.458641433715819</v>
      </c>
    </row>
    <row r="1629" spans="1:2" x14ac:dyDescent="0.25">
      <c r="A1629" s="130">
        <v>162.6</v>
      </c>
      <c r="B1629" s="130">
        <v>25.60576950073246</v>
      </c>
    </row>
    <row r="1630" spans="1:2" x14ac:dyDescent="0.25">
      <c r="A1630" s="130">
        <v>162.69999999999999</v>
      </c>
      <c r="B1630" s="130">
        <v>25.752897567749049</v>
      </c>
    </row>
    <row r="1631" spans="1:2" x14ac:dyDescent="0.25">
      <c r="A1631" s="130">
        <v>162.80000000000001</v>
      </c>
      <c r="B1631" s="130">
        <v>25.90002563476564</v>
      </c>
    </row>
    <row r="1632" spans="1:2" x14ac:dyDescent="0.25">
      <c r="A1632" s="130">
        <v>162.9</v>
      </c>
      <c r="B1632" s="130">
        <v>26.047153701782239</v>
      </c>
    </row>
    <row r="1633" spans="1:2" x14ac:dyDescent="0.25">
      <c r="A1633" s="130">
        <v>163</v>
      </c>
      <c r="B1633" s="130">
        <v>26.194281768798831</v>
      </c>
    </row>
    <row r="1634" spans="1:2" x14ac:dyDescent="0.25">
      <c r="A1634" s="130">
        <v>163.1</v>
      </c>
      <c r="B1634" s="130">
        <v>26.425712070465138</v>
      </c>
    </row>
    <row r="1635" spans="1:2" x14ac:dyDescent="0.25">
      <c r="A1635" s="130">
        <v>163.19999999999999</v>
      </c>
      <c r="B1635" s="130">
        <v>26.657142372131389</v>
      </c>
    </row>
    <row r="1636" spans="1:2" x14ac:dyDescent="0.25">
      <c r="A1636" s="130">
        <v>163.30000000000001</v>
      </c>
      <c r="B1636" s="130">
        <v>26.88857267379764</v>
      </c>
    </row>
    <row r="1637" spans="1:2" x14ac:dyDescent="0.25">
      <c r="A1637" s="130">
        <v>163.4</v>
      </c>
      <c r="B1637" s="130">
        <v>27.12000297546388</v>
      </c>
    </row>
    <row r="1638" spans="1:2" x14ac:dyDescent="0.25">
      <c r="A1638" s="130">
        <v>163.5</v>
      </c>
      <c r="B1638" s="130">
        <v>27.351433277130131</v>
      </c>
    </row>
    <row r="1639" spans="1:2" x14ac:dyDescent="0.25">
      <c r="A1639" s="130">
        <v>163.6</v>
      </c>
      <c r="B1639" s="130">
        <v>27.582863578796442</v>
      </c>
    </row>
    <row r="1640" spans="1:2" x14ac:dyDescent="0.25">
      <c r="A1640" s="130">
        <v>163.69999999999999</v>
      </c>
      <c r="B1640" s="130">
        <v>27.814293880462689</v>
      </c>
    </row>
    <row r="1641" spans="1:2" x14ac:dyDescent="0.25">
      <c r="A1641" s="130">
        <v>163.80000000000001</v>
      </c>
      <c r="B1641" s="130">
        <v>28.045724182128939</v>
      </c>
    </row>
    <row r="1642" spans="1:2" x14ac:dyDescent="0.25">
      <c r="A1642" s="130">
        <v>163.9</v>
      </c>
      <c r="B1642" s="130">
        <v>28.277154483795179</v>
      </c>
    </row>
    <row r="1643" spans="1:2" x14ac:dyDescent="0.25">
      <c r="A1643" s="130">
        <v>164</v>
      </c>
      <c r="B1643" s="130">
        <v>28.50858478546143</v>
      </c>
    </row>
    <row r="1644" spans="1:2" x14ac:dyDescent="0.25">
      <c r="A1644" s="130">
        <v>164.1</v>
      </c>
      <c r="B1644" s="130">
        <v>28.738555583953911</v>
      </c>
    </row>
    <row r="1645" spans="1:2" x14ac:dyDescent="0.25">
      <c r="A1645" s="130">
        <v>164.2</v>
      </c>
      <c r="B1645" s="130">
        <v>28.968526382446331</v>
      </c>
    </row>
    <row r="1646" spans="1:2" x14ac:dyDescent="0.25">
      <c r="A1646" s="130">
        <v>164.3</v>
      </c>
      <c r="B1646" s="130">
        <v>29.198497180938752</v>
      </c>
    </row>
    <row r="1647" spans="1:2" x14ac:dyDescent="0.25">
      <c r="A1647" s="130">
        <v>164.4</v>
      </c>
      <c r="B1647" s="130">
        <v>29.428467979431169</v>
      </c>
    </row>
    <row r="1648" spans="1:2" x14ac:dyDescent="0.25">
      <c r="A1648" s="130">
        <v>164.5</v>
      </c>
      <c r="B1648" s="130">
        <v>29.658438777923589</v>
      </c>
    </row>
    <row r="1649" spans="1:2" x14ac:dyDescent="0.25">
      <c r="A1649" s="130">
        <v>164.6</v>
      </c>
      <c r="B1649" s="130">
        <v>29.88840957641607</v>
      </c>
    </row>
    <row r="1650" spans="1:2" x14ac:dyDescent="0.25">
      <c r="A1650" s="130">
        <v>164.7</v>
      </c>
      <c r="B1650" s="130">
        <v>30.11838037490849</v>
      </c>
    </row>
    <row r="1651" spans="1:2" x14ac:dyDescent="0.25">
      <c r="A1651" s="130">
        <v>164.8</v>
      </c>
      <c r="B1651" s="130">
        <v>30.3483511734009</v>
      </c>
    </row>
    <row r="1652" spans="1:2" x14ac:dyDescent="0.25">
      <c r="A1652" s="130">
        <v>164.9</v>
      </c>
      <c r="B1652" s="130">
        <v>30.57832197189332</v>
      </c>
    </row>
    <row r="1653" spans="1:2" x14ac:dyDescent="0.25">
      <c r="A1653" s="130">
        <v>165</v>
      </c>
      <c r="B1653" s="130">
        <v>30.808292770385741</v>
      </c>
    </row>
    <row r="1654" spans="1:2" x14ac:dyDescent="0.25">
      <c r="A1654" s="130">
        <v>165.1</v>
      </c>
      <c r="B1654" s="130">
        <v>30.850197753906262</v>
      </c>
    </row>
    <row r="1655" spans="1:2" x14ac:dyDescent="0.25">
      <c r="A1655" s="130">
        <v>165.2</v>
      </c>
      <c r="B1655" s="130">
        <v>30.892102737426761</v>
      </c>
    </row>
    <row r="1656" spans="1:2" x14ac:dyDescent="0.25">
      <c r="A1656" s="130">
        <v>165.3</v>
      </c>
      <c r="B1656" s="130">
        <v>30.934007720947271</v>
      </c>
    </row>
    <row r="1657" spans="1:2" x14ac:dyDescent="0.25">
      <c r="A1657" s="130">
        <v>165.4</v>
      </c>
      <c r="B1657" s="130">
        <v>30.97591270446777</v>
      </c>
    </row>
    <row r="1658" spans="1:2" x14ac:dyDescent="0.25">
      <c r="A1658" s="130">
        <v>165.5</v>
      </c>
      <c r="B1658" s="130">
        <v>31.017817687988281</v>
      </c>
    </row>
    <row r="1659" spans="1:2" x14ac:dyDescent="0.25">
      <c r="A1659" s="130">
        <v>165.6</v>
      </c>
      <c r="B1659" s="130">
        <v>31.059722671508801</v>
      </c>
    </row>
    <row r="1660" spans="1:2" x14ac:dyDescent="0.25">
      <c r="A1660" s="130">
        <v>165.7</v>
      </c>
      <c r="B1660" s="130">
        <v>31.101627655029301</v>
      </c>
    </row>
    <row r="1661" spans="1:2" x14ac:dyDescent="0.25">
      <c r="A1661" s="130">
        <v>165.8</v>
      </c>
      <c r="B1661" s="130">
        <v>31.143532638549811</v>
      </c>
    </row>
    <row r="1662" spans="1:2" x14ac:dyDescent="0.25">
      <c r="A1662" s="130">
        <v>165.9</v>
      </c>
      <c r="B1662" s="130">
        <v>31.18543762207031</v>
      </c>
    </row>
    <row r="1663" spans="1:2" x14ac:dyDescent="0.25">
      <c r="A1663" s="130">
        <v>166</v>
      </c>
      <c r="B1663" s="130">
        <v>31.22734260559082</v>
      </c>
    </row>
    <row r="1664" spans="1:2" x14ac:dyDescent="0.25">
      <c r="A1664" s="130">
        <v>166.1</v>
      </c>
      <c r="B1664" s="130">
        <v>31.265439701080329</v>
      </c>
    </row>
    <row r="1665" spans="1:2" x14ac:dyDescent="0.25">
      <c r="A1665" s="130">
        <v>166.2</v>
      </c>
      <c r="B1665" s="130">
        <v>31.30353679656983</v>
      </c>
    </row>
    <row r="1666" spans="1:2" x14ac:dyDescent="0.25">
      <c r="A1666" s="130">
        <v>166.3</v>
      </c>
      <c r="B1666" s="130">
        <v>31.341633892059331</v>
      </c>
    </row>
    <row r="1667" spans="1:2" x14ac:dyDescent="0.25">
      <c r="A1667" s="130">
        <v>166.4</v>
      </c>
      <c r="B1667" s="130">
        <v>31.379730987548829</v>
      </c>
    </row>
    <row r="1668" spans="1:2" x14ac:dyDescent="0.25">
      <c r="A1668" s="130">
        <v>166.5</v>
      </c>
      <c r="B1668" s="130">
        <v>31.41782808303833</v>
      </c>
    </row>
    <row r="1669" spans="1:2" x14ac:dyDescent="0.25">
      <c r="A1669" s="130">
        <v>166.6</v>
      </c>
      <c r="B1669" s="130">
        <v>31.455925178527838</v>
      </c>
    </row>
    <row r="1670" spans="1:2" x14ac:dyDescent="0.25">
      <c r="A1670" s="130">
        <v>166.7</v>
      </c>
      <c r="B1670" s="130">
        <v>31.49402227401734</v>
      </c>
    </row>
    <row r="1671" spans="1:2" x14ac:dyDescent="0.25">
      <c r="A1671" s="130">
        <v>166.8</v>
      </c>
      <c r="B1671" s="130">
        <v>31.532119369506841</v>
      </c>
    </row>
    <row r="1672" spans="1:2" x14ac:dyDescent="0.25">
      <c r="A1672" s="130">
        <v>166.9</v>
      </c>
      <c r="B1672" s="130">
        <v>31.570216464996339</v>
      </c>
    </row>
    <row r="1673" spans="1:2" x14ac:dyDescent="0.25">
      <c r="A1673" s="130">
        <v>167</v>
      </c>
      <c r="B1673" s="130">
        <v>31.60831356048584</v>
      </c>
    </row>
    <row r="1674" spans="1:2" x14ac:dyDescent="0.25">
      <c r="A1674" s="130">
        <v>167.1</v>
      </c>
      <c r="B1674" s="130">
        <v>31.779247913360631</v>
      </c>
    </row>
    <row r="1675" spans="1:2" x14ac:dyDescent="0.25">
      <c r="A1675" s="130">
        <v>167.2</v>
      </c>
      <c r="B1675" s="130">
        <v>31.95018226623538</v>
      </c>
    </row>
    <row r="1676" spans="1:2" x14ac:dyDescent="0.25">
      <c r="A1676" s="130">
        <v>167.3</v>
      </c>
      <c r="B1676" s="130">
        <v>32.121116619110133</v>
      </c>
    </row>
    <row r="1677" spans="1:2" x14ac:dyDescent="0.25">
      <c r="A1677" s="130">
        <v>167.4</v>
      </c>
      <c r="B1677" s="130">
        <v>32.292050971984871</v>
      </c>
    </row>
    <row r="1678" spans="1:2" x14ac:dyDescent="0.25">
      <c r="A1678" s="130">
        <v>167.5</v>
      </c>
      <c r="B1678" s="130">
        <v>32.462985324859623</v>
      </c>
    </row>
    <row r="1679" spans="1:2" x14ac:dyDescent="0.25">
      <c r="A1679" s="130">
        <v>167.6</v>
      </c>
      <c r="B1679" s="130">
        <v>32.633919677734411</v>
      </c>
    </row>
    <row r="1680" spans="1:2" x14ac:dyDescent="0.25">
      <c r="A1680" s="130">
        <v>167.7</v>
      </c>
      <c r="B1680" s="130">
        <v>32.804854030609157</v>
      </c>
    </row>
    <row r="1681" spans="1:2" x14ac:dyDescent="0.25">
      <c r="A1681" s="130">
        <v>167.8</v>
      </c>
      <c r="B1681" s="130">
        <v>32.975788383483909</v>
      </c>
    </row>
    <row r="1682" spans="1:2" x14ac:dyDescent="0.25">
      <c r="A1682" s="130">
        <v>167.9</v>
      </c>
      <c r="B1682" s="130">
        <v>33.146722736358647</v>
      </c>
    </row>
    <row r="1683" spans="1:2" x14ac:dyDescent="0.25">
      <c r="A1683" s="130">
        <v>168</v>
      </c>
      <c r="B1683" s="130">
        <v>33.3176570892334</v>
      </c>
    </row>
    <row r="1684" spans="1:2" x14ac:dyDescent="0.25">
      <c r="A1684" s="130">
        <v>168.1</v>
      </c>
      <c r="B1684" s="130">
        <v>33.549148406982482</v>
      </c>
    </row>
    <row r="1685" spans="1:2" x14ac:dyDescent="0.25">
      <c r="A1685" s="130">
        <v>168.2</v>
      </c>
      <c r="B1685" s="130">
        <v>33.780639724731493</v>
      </c>
    </row>
    <row r="1686" spans="1:2" x14ac:dyDescent="0.25">
      <c r="A1686" s="130">
        <v>168.3</v>
      </c>
      <c r="B1686" s="130">
        <v>34.012131042480497</v>
      </c>
    </row>
    <row r="1687" spans="1:2" x14ac:dyDescent="0.25">
      <c r="A1687" s="130">
        <v>168.4</v>
      </c>
      <c r="B1687" s="130">
        <v>34.243622360229509</v>
      </c>
    </row>
    <row r="1688" spans="1:2" x14ac:dyDescent="0.25">
      <c r="A1688" s="130">
        <v>168.5</v>
      </c>
      <c r="B1688" s="130">
        <v>34.475113677978513</v>
      </c>
    </row>
    <row r="1689" spans="1:2" x14ac:dyDescent="0.25">
      <c r="A1689" s="130">
        <v>168.6</v>
      </c>
      <c r="B1689" s="130">
        <v>34.706604995727602</v>
      </c>
    </row>
    <row r="1690" spans="1:2" x14ac:dyDescent="0.25">
      <c r="A1690" s="130">
        <v>168.7</v>
      </c>
      <c r="B1690" s="130">
        <v>34.938096313476599</v>
      </c>
    </row>
    <row r="1691" spans="1:2" x14ac:dyDescent="0.25">
      <c r="A1691" s="130">
        <v>168.8</v>
      </c>
      <c r="B1691" s="130">
        <v>35.16958763122561</v>
      </c>
    </row>
    <row r="1692" spans="1:2" x14ac:dyDescent="0.25">
      <c r="A1692" s="130">
        <v>168.9</v>
      </c>
      <c r="B1692" s="130">
        <v>35.401078948974622</v>
      </c>
    </row>
    <row r="1693" spans="1:2" x14ac:dyDescent="0.25">
      <c r="A1693" s="130">
        <v>169</v>
      </c>
      <c r="B1693" s="130">
        <v>35.632570266723633</v>
      </c>
    </row>
    <row r="1694" spans="1:2" x14ac:dyDescent="0.25">
      <c r="A1694" s="130">
        <v>169.1</v>
      </c>
      <c r="B1694" s="130">
        <v>35.795665664672889</v>
      </c>
    </row>
    <row r="1695" spans="1:2" x14ac:dyDescent="0.25">
      <c r="A1695" s="130">
        <v>169.2</v>
      </c>
      <c r="B1695" s="130">
        <v>35.958761062622102</v>
      </c>
    </row>
    <row r="1696" spans="1:2" x14ac:dyDescent="0.25">
      <c r="A1696" s="130">
        <v>169.3</v>
      </c>
      <c r="B1696" s="130">
        <v>36.121856460571308</v>
      </c>
    </row>
    <row r="1697" spans="1:2" x14ac:dyDescent="0.25">
      <c r="A1697" s="130">
        <v>169.4</v>
      </c>
      <c r="B1697" s="130">
        <v>36.284951858520508</v>
      </c>
    </row>
    <row r="1698" spans="1:2" x14ac:dyDescent="0.25">
      <c r="A1698" s="130">
        <v>169.5</v>
      </c>
      <c r="B1698" s="130">
        <v>36.448047256469728</v>
      </c>
    </row>
    <row r="1699" spans="1:2" x14ac:dyDescent="0.25">
      <c r="A1699" s="130">
        <v>169.6</v>
      </c>
      <c r="B1699" s="130">
        <v>36.611142654418977</v>
      </c>
    </row>
    <row r="1700" spans="1:2" x14ac:dyDescent="0.25">
      <c r="A1700" s="130">
        <v>169.7</v>
      </c>
      <c r="B1700" s="130">
        <v>36.77423805236819</v>
      </c>
    </row>
    <row r="1701" spans="1:2" x14ac:dyDescent="0.25">
      <c r="A1701" s="130">
        <v>169.8</v>
      </c>
      <c r="B1701" s="130">
        <v>36.937333450317396</v>
      </c>
    </row>
    <row r="1702" spans="1:2" x14ac:dyDescent="0.25">
      <c r="A1702" s="130">
        <v>169.9</v>
      </c>
      <c r="B1702" s="130">
        <v>37.100428848266617</v>
      </c>
    </row>
    <row r="1703" spans="1:2" x14ac:dyDescent="0.25">
      <c r="A1703" s="130">
        <v>170</v>
      </c>
      <c r="B1703" s="130">
        <v>37.263524246215823</v>
      </c>
    </row>
    <row r="1704" spans="1:2" x14ac:dyDescent="0.25">
      <c r="A1704" s="130">
        <v>170.1</v>
      </c>
      <c r="B1704" s="130">
        <v>37.324873008728041</v>
      </c>
    </row>
    <row r="1705" spans="1:2" x14ac:dyDescent="0.25">
      <c r="A1705" s="130">
        <v>170.2</v>
      </c>
      <c r="B1705" s="130">
        <v>37.386221771240237</v>
      </c>
    </row>
    <row r="1706" spans="1:2" x14ac:dyDescent="0.25">
      <c r="A1706" s="130">
        <v>170.3</v>
      </c>
      <c r="B1706" s="130">
        <v>37.447570533752447</v>
      </c>
    </row>
    <row r="1707" spans="1:2" x14ac:dyDescent="0.25">
      <c r="A1707" s="130">
        <v>170.4</v>
      </c>
      <c r="B1707" s="130">
        <v>37.508919296264651</v>
      </c>
    </row>
    <row r="1708" spans="1:2" x14ac:dyDescent="0.25">
      <c r="A1708" s="130">
        <v>170.5</v>
      </c>
      <c r="B1708" s="130">
        <v>37.570268058776861</v>
      </c>
    </row>
    <row r="1709" spans="1:2" x14ac:dyDescent="0.25">
      <c r="A1709" s="130">
        <v>170.6</v>
      </c>
      <c r="B1709" s="130">
        <v>37.631616821289079</v>
      </c>
    </row>
    <row r="1710" spans="1:2" x14ac:dyDescent="0.25">
      <c r="A1710" s="130">
        <v>170.7</v>
      </c>
      <c r="B1710" s="130">
        <v>37.692965583801282</v>
      </c>
    </row>
    <row r="1711" spans="1:2" x14ac:dyDescent="0.25">
      <c r="A1711" s="130">
        <v>170.8</v>
      </c>
      <c r="B1711" s="130">
        <v>37.754314346313492</v>
      </c>
    </row>
    <row r="1712" spans="1:2" x14ac:dyDescent="0.25">
      <c r="A1712" s="130">
        <v>170.9</v>
      </c>
      <c r="B1712" s="130">
        <v>37.815663108825689</v>
      </c>
    </row>
    <row r="1713" spans="1:2" x14ac:dyDescent="0.25">
      <c r="A1713" s="130">
        <v>171</v>
      </c>
      <c r="B1713" s="130">
        <v>37.877011871337892</v>
      </c>
    </row>
    <row r="1714" spans="1:2" x14ac:dyDescent="0.25">
      <c r="A1714" s="130">
        <v>171.1</v>
      </c>
      <c r="B1714" s="130">
        <v>37.752882690429658</v>
      </c>
    </row>
    <row r="1715" spans="1:2" x14ac:dyDescent="0.25">
      <c r="A1715" s="130">
        <v>171.2</v>
      </c>
      <c r="B1715" s="130">
        <v>37.628753509521466</v>
      </c>
    </row>
    <row r="1716" spans="1:2" x14ac:dyDescent="0.25">
      <c r="A1716" s="130">
        <v>171.3</v>
      </c>
      <c r="B1716" s="130">
        <v>37.504624328613268</v>
      </c>
    </row>
    <row r="1717" spans="1:2" x14ac:dyDescent="0.25">
      <c r="A1717" s="130">
        <v>171.4</v>
      </c>
      <c r="B1717" s="130">
        <v>37.380495147705069</v>
      </c>
    </row>
    <row r="1718" spans="1:2" x14ac:dyDescent="0.25">
      <c r="A1718" s="130">
        <v>171.5</v>
      </c>
      <c r="B1718" s="130">
        <v>37.256365966796878</v>
      </c>
    </row>
    <row r="1719" spans="1:2" x14ac:dyDescent="0.25">
      <c r="A1719" s="130">
        <v>171.6</v>
      </c>
      <c r="B1719" s="130">
        <v>37.132236785888637</v>
      </c>
    </row>
    <row r="1720" spans="1:2" x14ac:dyDescent="0.25">
      <c r="A1720" s="130">
        <v>171.7</v>
      </c>
      <c r="B1720" s="130">
        <v>37.008107604980452</v>
      </c>
    </row>
    <row r="1721" spans="1:2" x14ac:dyDescent="0.25">
      <c r="A1721" s="130">
        <v>171.8</v>
      </c>
      <c r="B1721" s="130">
        <v>36.883978424072247</v>
      </c>
    </row>
    <row r="1722" spans="1:2" x14ac:dyDescent="0.25">
      <c r="A1722" s="130">
        <v>171.9</v>
      </c>
      <c r="B1722" s="130">
        <v>36.759849243164062</v>
      </c>
    </row>
    <row r="1723" spans="1:2" x14ac:dyDescent="0.25">
      <c r="A1723" s="130">
        <v>172</v>
      </c>
      <c r="B1723" s="130">
        <v>36.635720062255857</v>
      </c>
    </row>
    <row r="1724" spans="1:2" x14ac:dyDescent="0.25">
      <c r="A1724" s="130">
        <v>172.1</v>
      </c>
      <c r="B1724" s="130">
        <v>36.349923763275079</v>
      </c>
    </row>
    <row r="1725" spans="1:2" x14ac:dyDescent="0.25">
      <c r="A1725" s="130">
        <v>172.2</v>
      </c>
      <c r="B1725" s="130">
        <v>36.06412746429438</v>
      </c>
    </row>
    <row r="1726" spans="1:2" x14ac:dyDescent="0.25">
      <c r="A1726" s="130">
        <v>172.3</v>
      </c>
      <c r="B1726" s="130">
        <v>35.778331165313688</v>
      </c>
    </row>
    <row r="1727" spans="1:2" x14ac:dyDescent="0.25">
      <c r="A1727" s="130">
        <v>172.4</v>
      </c>
      <c r="B1727" s="130">
        <v>35.492534866332988</v>
      </c>
    </row>
    <row r="1728" spans="1:2" x14ac:dyDescent="0.25">
      <c r="A1728" s="130">
        <v>172.5</v>
      </c>
      <c r="B1728" s="130">
        <v>35.206738567352289</v>
      </c>
    </row>
    <row r="1729" spans="1:2" x14ac:dyDescent="0.25">
      <c r="A1729" s="130">
        <v>172.6</v>
      </c>
      <c r="B1729" s="130">
        <v>34.920942268371512</v>
      </c>
    </row>
    <row r="1730" spans="1:2" x14ac:dyDescent="0.25">
      <c r="A1730" s="130">
        <v>172.7</v>
      </c>
      <c r="B1730" s="130">
        <v>34.63514596939082</v>
      </c>
    </row>
    <row r="1731" spans="1:2" x14ac:dyDescent="0.25">
      <c r="A1731" s="130">
        <v>172.8</v>
      </c>
      <c r="B1731" s="130">
        <v>34.34934967041012</v>
      </c>
    </row>
    <row r="1732" spans="1:2" x14ac:dyDescent="0.25">
      <c r="A1732" s="130">
        <v>172.9</v>
      </c>
      <c r="B1732" s="130">
        <v>34.063553371429428</v>
      </c>
    </row>
    <row r="1733" spans="1:2" x14ac:dyDescent="0.25">
      <c r="A1733" s="130">
        <v>173</v>
      </c>
      <c r="B1733" s="130">
        <v>33.777757072448729</v>
      </c>
    </row>
    <row r="1734" spans="1:2" x14ac:dyDescent="0.25">
      <c r="A1734" s="130">
        <v>173.1</v>
      </c>
      <c r="B1734" s="130">
        <v>33.369315490722563</v>
      </c>
    </row>
    <row r="1735" spans="1:2" x14ac:dyDescent="0.25">
      <c r="A1735" s="130">
        <v>173.2</v>
      </c>
      <c r="B1735" s="130">
        <v>32.960873908996511</v>
      </c>
    </row>
    <row r="1736" spans="1:2" x14ac:dyDescent="0.25">
      <c r="A1736" s="130">
        <v>173.3</v>
      </c>
      <c r="B1736" s="130">
        <v>32.552432327270459</v>
      </c>
    </row>
    <row r="1737" spans="1:2" x14ac:dyDescent="0.25">
      <c r="A1737" s="130">
        <v>173.4</v>
      </c>
      <c r="B1737" s="130">
        <v>32.143990745544407</v>
      </c>
    </row>
    <row r="1738" spans="1:2" x14ac:dyDescent="0.25">
      <c r="A1738" s="130">
        <v>173.5</v>
      </c>
      <c r="B1738" s="130">
        <v>31.735549163818359</v>
      </c>
    </row>
    <row r="1739" spans="1:2" x14ac:dyDescent="0.25">
      <c r="A1739" s="130">
        <v>173.6</v>
      </c>
      <c r="B1739" s="130">
        <v>31.327107582092189</v>
      </c>
    </row>
    <row r="1740" spans="1:2" x14ac:dyDescent="0.25">
      <c r="A1740" s="130">
        <v>173.7</v>
      </c>
      <c r="B1740" s="130">
        <v>30.918666000366141</v>
      </c>
    </row>
    <row r="1741" spans="1:2" x14ac:dyDescent="0.25">
      <c r="A1741" s="130">
        <v>173.8</v>
      </c>
      <c r="B1741" s="130">
        <v>30.510224418640089</v>
      </c>
    </row>
    <row r="1742" spans="1:2" x14ac:dyDescent="0.25">
      <c r="A1742" s="130">
        <v>173.9</v>
      </c>
      <c r="B1742" s="130">
        <v>30.10178283691404</v>
      </c>
    </row>
    <row r="1743" spans="1:2" x14ac:dyDescent="0.25">
      <c r="A1743" s="130">
        <v>174</v>
      </c>
      <c r="B1743" s="130">
        <v>29.693341255187988</v>
      </c>
    </row>
    <row r="1744" spans="1:2" x14ac:dyDescent="0.25">
      <c r="A1744" s="130">
        <v>174.1</v>
      </c>
      <c r="B1744" s="130">
        <v>29.397332687377862</v>
      </c>
    </row>
    <row r="1745" spans="1:2" x14ac:dyDescent="0.25">
      <c r="A1745" s="130">
        <v>174.2</v>
      </c>
      <c r="B1745" s="130">
        <v>29.101324119567821</v>
      </c>
    </row>
    <row r="1746" spans="1:2" x14ac:dyDescent="0.25">
      <c r="A1746" s="130">
        <v>174.3</v>
      </c>
      <c r="B1746" s="130">
        <v>28.805315551757779</v>
      </c>
    </row>
    <row r="1747" spans="1:2" x14ac:dyDescent="0.25">
      <c r="A1747" s="130">
        <v>174.4</v>
      </c>
      <c r="B1747" s="130">
        <v>28.509306983947742</v>
      </c>
    </row>
    <row r="1748" spans="1:2" x14ac:dyDescent="0.25">
      <c r="A1748" s="130">
        <v>174.5</v>
      </c>
      <c r="B1748" s="130">
        <v>28.2132984161377</v>
      </c>
    </row>
    <row r="1749" spans="1:2" x14ac:dyDescent="0.25">
      <c r="A1749" s="130">
        <v>174.6</v>
      </c>
      <c r="B1749" s="130">
        <v>27.91728984832757</v>
      </c>
    </row>
    <row r="1750" spans="1:2" x14ac:dyDescent="0.25">
      <c r="A1750" s="130">
        <v>174.7</v>
      </c>
      <c r="B1750" s="130">
        <v>27.621281280517529</v>
      </c>
    </row>
    <row r="1751" spans="1:2" x14ac:dyDescent="0.25">
      <c r="A1751" s="130">
        <v>174.8</v>
      </c>
      <c r="B1751" s="130">
        <v>27.325272712707481</v>
      </c>
    </row>
    <row r="1752" spans="1:2" x14ac:dyDescent="0.25">
      <c r="A1752" s="130">
        <v>174.9</v>
      </c>
      <c r="B1752" s="130">
        <v>27.029264144897439</v>
      </c>
    </row>
    <row r="1753" spans="1:2" x14ac:dyDescent="0.25">
      <c r="A1753" s="130">
        <v>175</v>
      </c>
      <c r="B1753" s="130">
        <v>26.733255577087402</v>
      </c>
    </row>
    <row r="1754" spans="1:2" x14ac:dyDescent="0.25">
      <c r="A1754" s="130">
        <v>175.1</v>
      </c>
      <c r="B1754" s="130">
        <v>26.54953792572017</v>
      </c>
    </row>
    <row r="1755" spans="1:2" x14ac:dyDescent="0.25">
      <c r="A1755" s="130">
        <v>175.2</v>
      </c>
      <c r="B1755" s="130">
        <v>26.365820274352991</v>
      </c>
    </row>
    <row r="1756" spans="1:2" x14ac:dyDescent="0.25">
      <c r="A1756" s="130">
        <v>175.3</v>
      </c>
      <c r="B1756" s="130">
        <v>26.18210262298582</v>
      </c>
    </row>
    <row r="1757" spans="1:2" x14ac:dyDescent="0.25">
      <c r="A1757" s="130">
        <v>175.4</v>
      </c>
      <c r="B1757" s="130">
        <v>25.998384971618641</v>
      </c>
    </row>
    <row r="1758" spans="1:2" x14ac:dyDescent="0.25">
      <c r="A1758" s="130">
        <v>175.5</v>
      </c>
      <c r="B1758" s="130">
        <v>25.81466732025147</v>
      </c>
    </row>
    <row r="1759" spans="1:2" x14ac:dyDescent="0.25">
      <c r="A1759" s="130">
        <v>175.6</v>
      </c>
      <c r="B1759" s="130">
        <v>25.630949668884242</v>
      </c>
    </row>
    <row r="1760" spans="1:2" x14ac:dyDescent="0.25">
      <c r="A1760" s="130">
        <v>175.7</v>
      </c>
      <c r="B1760" s="130">
        <v>25.447232017517059</v>
      </c>
    </row>
    <row r="1761" spans="1:2" x14ac:dyDescent="0.25">
      <c r="A1761" s="130">
        <v>175.8</v>
      </c>
      <c r="B1761" s="130">
        <v>25.263514366149881</v>
      </c>
    </row>
    <row r="1762" spans="1:2" x14ac:dyDescent="0.25">
      <c r="A1762" s="130">
        <v>175.9</v>
      </c>
      <c r="B1762" s="130">
        <v>25.079796714782709</v>
      </c>
    </row>
    <row r="1763" spans="1:2" x14ac:dyDescent="0.25">
      <c r="A1763" s="130">
        <v>176</v>
      </c>
      <c r="B1763" s="130">
        <v>24.896079063415531</v>
      </c>
    </row>
    <row r="1764" spans="1:2" x14ac:dyDescent="0.25">
      <c r="A1764" s="130">
        <v>176.1</v>
      </c>
      <c r="B1764" s="130">
        <v>24.959526939392109</v>
      </c>
    </row>
    <row r="1765" spans="1:2" x14ac:dyDescent="0.25">
      <c r="A1765" s="130">
        <v>176.2</v>
      </c>
      <c r="B1765" s="130">
        <v>25.02297481536867</v>
      </c>
    </row>
    <row r="1766" spans="1:2" x14ac:dyDescent="0.25">
      <c r="A1766" s="130">
        <v>176.3</v>
      </c>
      <c r="B1766" s="130">
        <v>25.08642269134522</v>
      </c>
    </row>
    <row r="1767" spans="1:2" x14ac:dyDescent="0.25">
      <c r="A1767" s="130">
        <v>176.4</v>
      </c>
      <c r="B1767" s="130">
        <v>25.149870567321781</v>
      </c>
    </row>
    <row r="1768" spans="1:2" x14ac:dyDescent="0.25">
      <c r="A1768" s="130">
        <v>176.5</v>
      </c>
      <c r="B1768" s="130">
        <v>25.213318443298341</v>
      </c>
    </row>
    <row r="1769" spans="1:2" x14ac:dyDescent="0.25">
      <c r="A1769" s="130">
        <v>176.6</v>
      </c>
      <c r="B1769" s="130">
        <v>25.27676631927492</v>
      </c>
    </row>
    <row r="1770" spans="1:2" x14ac:dyDescent="0.25">
      <c r="A1770" s="130">
        <v>176.7</v>
      </c>
      <c r="B1770" s="130">
        <v>25.34021419525148</v>
      </c>
    </row>
    <row r="1771" spans="1:2" x14ac:dyDescent="0.25">
      <c r="A1771" s="130">
        <v>176.8</v>
      </c>
      <c r="B1771" s="130">
        <v>25.40366207122803</v>
      </c>
    </row>
    <row r="1772" spans="1:2" x14ac:dyDescent="0.25">
      <c r="A1772" s="130">
        <v>176.9</v>
      </c>
      <c r="B1772" s="130">
        <v>25.467109947204591</v>
      </c>
    </row>
    <row r="1773" spans="1:2" x14ac:dyDescent="0.25">
      <c r="A1773" s="130">
        <v>177</v>
      </c>
      <c r="B1773" s="130">
        <v>25.530557823181152</v>
      </c>
    </row>
    <row r="1774" spans="1:2" x14ac:dyDescent="0.25">
      <c r="A1774" s="130">
        <v>177.1</v>
      </c>
      <c r="B1774" s="130">
        <v>25.6755823516846</v>
      </c>
    </row>
    <row r="1775" spans="1:2" x14ac:dyDescent="0.25">
      <c r="A1775" s="130">
        <v>177.2</v>
      </c>
      <c r="B1775" s="130">
        <v>25.820606880188009</v>
      </c>
    </row>
    <row r="1776" spans="1:2" x14ac:dyDescent="0.25">
      <c r="A1776" s="130">
        <v>177.3</v>
      </c>
      <c r="B1776" s="130">
        <v>25.965631408691419</v>
      </c>
    </row>
    <row r="1777" spans="1:2" x14ac:dyDescent="0.25">
      <c r="A1777" s="130">
        <v>177.4</v>
      </c>
      <c r="B1777" s="130">
        <v>26.110655937194831</v>
      </c>
    </row>
    <row r="1778" spans="1:2" x14ac:dyDescent="0.25">
      <c r="A1778" s="130">
        <v>177.5</v>
      </c>
      <c r="B1778" s="130">
        <v>26.255680465698241</v>
      </c>
    </row>
    <row r="1779" spans="1:2" x14ac:dyDescent="0.25">
      <c r="A1779" s="130">
        <v>177.6</v>
      </c>
      <c r="B1779" s="130">
        <v>26.400704994201689</v>
      </c>
    </row>
    <row r="1780" spans="1:2" x14ac:dyDescent="0.25">
      <c r="A1780" s="130">
        <v>177.7</v>
      </c>
      <c r="B1780" s="130">
        <v>26.545729522705098</v>
      </c>
    </row>
    <row r="1781" spans="1:2" x14ac:dyDescent="0.25">
      <c r="A1781" s="130">
        <v>177.8</v>
      </c>
      <c r="B1781" s="130">
        <v>26.690754051208511</v>
      </c>
    </row>
    <row r="1782" spans="1:2" x14ac:dyDescent="0.25">
      <c r="A1782" s="130">
        <v>177.9</v>
      </c>
      <c r="B1782" s="130">
        <v>26.835778579711921</v>
      </c>
    </row>
    <row r="1783" spans="1:2" x14ac:dyDescent="0.25">
      <c r="A1783" s="130">
        <v>178</v>
      </c>
      <c r="B1783" s="130">
        <v>26.98080310821533</v>
      </c>
    </row>
    <row r="1784" spans="1:2" x14ac:dyDescent="0.25">
      <c r="A1784" s="130">
        <v>178.1</v>
      </c>
      <c r="B1784" s="130">
        <v>27.156279373168989</v>
      </c>
    </row>
    <row r="1785" spans="1:2" x14ac:dyDescent="0.25">
      <c r="A1785" s="130">
        <v>178.2</v>
      </c>
      <c r="B1785" s="130">
        <v>27.331755638122591</v>
      </c>
    </row>
    <row r="1786" spans="1:2" x14ac:dyDescent="0.25">
      <c r="A1786" s="130">
        <v>178.3</v>
      </c>
      <c r="B1786" s="130">
        <v>27.507231903076189</v>
      </c>
    </row>
    <row r="1787" spans="1:2" x14ac:dyDescent="0.25">
      <c r="A1787" s="130">
        <v>178.4</v>
      </c>
      <c r="B1787" s="130">
        <v>27.682708168029791</v>
      </c>
    </row>
    <row r="1788" spans="1:2" x14ac:dyDescent="0.25">
      <c r="A1788" s="130">
        <v>178.5</v>
      </c>
      <c r="B1788" s="130">
        <v>27.8581844329834</v>
      </c>
    </row>
    <row r="1789" spans="1:2" x14ac:dyDescent="0.25">
      <c r="A1789" s="130">
        <v>178.6</v>
      </c>
      <c r="B1789" s="130">
        <v>28.033660697937059</v>
      </c>
    </row>
    <row r="1790" spans="1:2" x14ac:dyDescent="0.25">
      <c r="A1790" s="130">
        <v>178.7</v>
      </c>
      <c r="B1790" s="130">
        <v>28.209136962890661</v>
      </c>
    </row>
    <row r="1791" spans="1:2" x14ac:dyDescent="0.25">
      <c r="A1791" s="130">
        <v>178.8</v>
      </c>
      <c r="B1791" s="130">
        <v>28.384613227844259</v>
      </c>
    </row>
    <row r="1792" spans="1:2" x14ac:dyDescent="0.25">
      <c r="A1792" s="130">
        <v>178.9</v>
      </c>
      <c r="B1792" s="130">
        <v>28.560089492797861</v>
      </c>
    </row>
    <row r="1793" spans="1:2" x14ac:dyDescent="0.25">
      <c r="A1793" s="130">
        <v>179</v>
      </c>
      <c r="B1793" s="130">
        <v>28.73556575775147</v>
      </c>
    </row>
    <row r="1794" spans="1:2" x14ac:dyDescent="0.25">
      <c r="A1794" s="130">
        <v>179.1</v>
      </c>
      <c r="B1794" s="130">
        <v>28.829095420837429</v>
      </c>
    </row>
    <row r="1795" spans="1:2" x14ac:dyDescent="0.25">
      <c r="A1795" s="130">
        <v>179.2</v>
      </c>
      <c r="B1795" s="130">
        <v>28.922625083923361</v>
      </c>
    </row>
    <row r="1796" spans="1:2" x14ac:dyDescent="0.25">
      <c r="A1796" s="130">
        <v>179.3</v>
      </c>
      <c r="B1796" s="130">
        <v>29.016154747009288</v>
      </c>
    </row>
    <row r="1797" spans="1:2" x14ac:dyDescent="0.25">
      <c r="A1797" s="130">
        <v>179.4</v>
      </c>
      <c r="B1797" s="130">
        <v>29.10968441009522</v>
      </c>
    </row>
    <row r="1798" spans="1:2" x14ac:dyDescent="0.25">
      <c r="A1798" s="130">
        <v>179.5</v>
      </c>
      <c r="B1798" s="130">
        <v>29.203214073181151</v>
      </c>
    </row>
    <row r="1799" spans="1:2" x14ac:dyDescent="0.25">
      <c r="A1799" s="130">
        <v>179.6</v>
      </c>
      <c r="B1799" s="130">
        <v>29.296743736267111</v>
      </c>
    </row>
    <row r="1800" spans="1:2" x14ac:dyDescent="0.25">
      <c r="A1800" s="130">
        <v>179.7</v>
      </c>
      <c r="B1800" s="130">
        <v>29.390273399353049</v>
      </c>
    </row>
    <row r="1801" spans="1:2" x14ac:dyDescent="0.25">
      <c r="A1801" s="130">
        <v>179.8</v>
      </c>
      <c r="B1801" s="130">
        <v>29.48380306243898</v>
      </c>
    </row>
    <row r="1802" spans="1:2" x14ac:dyDescent="0.25">
      <c r="A1802" s="130">
        <v>179.9</v>
      </c>
      <c r="B1802" s="130">
        <v>29.577332725524911</v>
      </c>
    </row>
    <row r="1803" spans="1:2" x14ac:dyDescent="0.25">
      <c r="A1803" s="130">
        <v>180</v>
      </c>
      <c r="B1803" s="130">
        <v>29.670862388610839</v>
      </c>
    </row>
    <row r="1804" spans="1:2" x14ac:dyDescent="0.25">
      <c r="A1804">
        <v>180.1</v>
      </c>
      <c r="B1804">
        <v>29.700896377563481</v>
      </c>
    </row>
    <row r="1805" spans="1:2" x14ac:dyDescent="0.25">
      <c r="A1805">
        <v>180.2</v>
      </c>
      <c r="B1805">
        <v>29.73093036651612</v>
      </c>
    </row>
    <row r="1806" spans="1:2" x14ac:dyDescent="0.25">
      <c r="A1806">
        <v>180.3</v>
      </c>
      <c r="B1806">
        <v>29.760964355468751</v>
      </c>
    </row>
    <row r="1807" spans="1:2" x14ac:dyDescent="0.25">
      <c r="A1807">
        <v>180.4</v>
      </c>
      <c r="B1807">
        <v>29.790998344421389</v>
      </c>
    </row>
    <row r="1808" spans="1:2" x14ac:dyDescent="0.25">
      <c r="A1808">
        <v>180.5</v>
      </c>
      <c r="B1808">
        <v>29.821032333374021</v>
      </c>
    </row>
    <row r="1809" spans="1:2" x14ac:dyDescent="0.25">
      <c r="A1809">
        <v>180.6</v>
      </c>
      <c r="B1809">
        <v>29.85106632232667</v>
      </c>
    </row>
    <row r="1810" spans="1:2" x14ac:dyDescent="0.25">
      <c r="A1810">
        <v>180.7</v>
      </c>
      <c r="B1810">
        <v>29.881100311279301</v>
      </c>
    </row>
    <row r="1811" spans="1:2" x14ac:dyDescent="0.25">
      <c r="A1811">
        <v>180.8</v>
      </c>
      <c r="B1811">
        <v>29.911134300231939</v>
      </c>
    </row>
    <row r="1812" spans="1:2" x14ac:dyDescent="0.25">
      <c r="A1812">
        <v>180.9</v>
      </c>
      <c r="B1812">
        <v>29.941168289184571</v>
      </c>
    </row>
    <row r="1813" spans="1:2" x14ac:dyDescent="0.25">
      <c r="A1813">
        <v>181</v>
      </c>
      <c r="B1813">
        <v>29.971202278137209</v>
      </c>
    </row>
    <row r="1814" spans="1:2" x14ac:dyDescent="0.25">
      <c r="A1814">
        <v>181.1</v>
      </c>
      <c r="B1814">
        <v>29.86368221282957</v>
      </c>
    </row>
    <row r="1815" spans="1:2" x14ac:dyDescent="0.25">
      <c r="A1815">
        <v>181.2</v>
      </c>
      <c r="B1815">
        <v>29.756162147521959</v>
      </c>
    </row>
    <row r="1816" spans="1:2" x14ac:dyDescent="0.25">
      <c r="A1816">
        <v>181.3</v>
      </c>
      <c r="B1816">
        <v>29.648642082214341</v>
      </c>
    </row>
    <row r="1817" spans="1:2" x14ac:dyDescent="0.25">
      <c r="A1817">
        <v>181.4</v>
      </c>
      <c r="B1817">
        <v>29.54112201690673</v>
      </c>
    </row>
    <row r="1818" spans="1:2" x14ac:dyDescent="0.25">
      <c r="A1818">
        <v>181.5</v>
      </c>
      <c r="B1818">
        <v>29.433601951599119</v>
      </c>
    </row>
    <row r="1819" spans="1:2" x14ac:dyDescent="0.25">
      <c r="A1819">
        <v>181.6</v>
      </c>
      <c r="B1819">
        <v>29.32608188629148</v>
      </c>
    </row>
    <row r="1820" spans="1:2" x14ac:dyDescent="0.25">
      <c r="A1820">
        <v>181.7</v>
      </c>
      <c r="B1820">
        <v>29.218561820983869</v>
      </c>
    </row>
    <row r="1821" spans="1:2" x14ac:dyDescent="0.25">
      <c r="A1821">
        <v>181.8</v>
      </c>
      <c r="B1821">
        <v>29.111041755676261</v>
      </c>
    </row>
    <row r="1822" spans="1:2" x14ac:dyDescent="0.25">
      <c r="A1822">
        <v>181.9</v>
      </c>
      <c r="B1822">
        <v>29.00352169036865</v>
      </c>
    </row>
    <row r="1823" spans="1:2" x14ac:dyDescent="0.25">
      <c r="A1823">
        <v>182</v>
      </c>
      <c r="B1823">
        <v>28.896001625061039</v>
      </c>
    </row>
    <row r="1824" spans="1:2" x14ac:dyDescent="0.25">
      <c r="A1824">
        <v>182.1</v>
      </c>
      <c r="B1824">
        <v>28.734911899566619</v>
      </c>
    </row>
    <row r="1825" spans="1:2" x14ac:dyDescent="0.25">
      <c r="A1825">
        <v>182.2</v>
      </c>
      <c r="B1825">
        <v>28.573822174072241</v>
      </c>
    </row>
    <row r="1826" spans="1:2" x14ac:dyDescent="0.25">
      <c r="A1826">
        <v>182.3</v>
      </c>
      <c r="B1826">
        <v>28.41273244857787</v>
      </c>
    </row>
    <row r="1827" spans="1:2" x14ac:dyDescent="0.25">
      <c r="A1827">
        <v>182.4</v>
      </c>
      <c r="B1827">
        <v>28.251642723083489</v>
      </c>
    </row>
    <row r="1828" spans="1:2" x14ac:dyDescent="0.25">
      <c r="A1828">
        <v>182.5</v>
      </c>
      <c r="B1828">
        <v>28.090552997589111</v>
      </c>
    </row>
    <row r="1829" spans="1:2" x14ac:dyDescent="0.25">
      <c r="A1829">
        <v>182.6</v>
      </c>
      <c r="B1829">
        <v>27.92946327209469</v>
      </c>
    </row>
    <row r="1830" spans="1:2" x14ac:dyDescent="0.25">
      <c r="A1830">
        <v>182.7</v>
      </c>
      <c r="B1830">
        <v>27.768373546600319</v>
      </c>
    </row>
    <row r="1831" spans="1:2" x14ac:dyDescent="0.25">
      <c r="A1831">
        <v>182.8</v>
      </c>
      <c r="B1831">
        <v>27.607283821105941</v>
      </c>
    </row>
    <row r="1832" spans="1:2" x14ac:dyDescent="0.25">
      <c r="A1832">
        <v>182.9</v>
      </c>
      <c r="B1832">
        <v>27.44619409561156</v>
      </c>
    </row>
    <row r="1833" spans="1:2" x14ac:dyDescent="0.25">
      <c r="A1833">
        <v>183</v>
      </c>
      <c r="B1833">
        <v>27.285104370117189</v>
      </c>
    </row>
    <row r="1834" spans="1:2" x14ac:dyDescent="0.25">
      <c r="A1834">
        <v>183.1</v>
      </c>
      <c r="B1834">
        <v>27.130395679473839</v>
      </c>
    </row>
    <row r="1835" spans="1:2" x14ac:dyDescent="0.25">
      <c r="A1835">
        <v>183.2</v>
      </c>
      <c r="B1835">
        <v>26.975686988830539</v>
      </c>
    </row>
    <row r="1836" spans="1:2" x14ac:dyDescent="0.25">
      <c r="A1836">
        <v>183.3</v>
      </c>
      <c r="B1836">
        <v>26.820978298187239</v>
      </c>
    </row>
    <row r="1837" spans="1:2" x14ac:dyDescent="0.25">
      <c r="A1837">
        <v>183.4</v>
      </c>
      <c r="B1837">
        <v>26.666269607543938</v>
      </c>
    </row>
    <row r="1838" spans="1:2" x14ac:dyDescent="0.25">
      <c r="A1838">
        <v>183.5</v>
      </c>
      <c r="B1838">
        <v>26.511560916900631</v>
      </c>
    </row>
    <row r="1839" spans="1:2" x14ac:dyDescent="0.25">
      <c r="A1839">
        <v>183.6</v>
      </c>
      <c r="B1839">
        <v>26.356852226257288</v>
      </c>
    </row>
    <row r="1840" spans="1:2" x14ac:dyDescent="0.25">
      <c r="A1840">
        <v>183.7</v>
      </c>
      <c r="B1840">
        <v>26.202143535613988</v>
      </c>
    </row>
    <row r="1841" spans="1:2" x14ac:dyDescent="0.25">
      <c r="A1841">
        <v>183.8</v>
      </c>
      <c r="B1841">
        <v>26.047434844970681</v>
      </c>
    </row>
    <row r="1842" spans="1:2" x14ac:dyDescent="0.25">
      <c r="A1842">
        <v>183.9</v>
      </c>
      <c r="B1842">
        <v>25.892726154327381</v>
      </c>
    </row>
    <row r="1843" spans="1:2" x14ac:dyDescent="0.25">
      <c r="A1843">
        <v>184</v>
      </c>
      <c r="B1843">
        <v>25.738017463684081</v>
      </c>
    </row>
    <row r="1844" spans="1:2" x14ac:dyDescent="0.25">
      <c r="A1844">
        <v>184.1</v>
      </c>
      <c r="B1844">
        <v>25.58445659637448</v>
      </c>
    </row>
    <row r="1845" spans="1:2" x14ac:dyDescent="0.25">
      <c r="A1845">
        <v>184.2</v>
      </c>
      <c r="B1845">
        <v>25.430895729064911</v>
      </c>
    </row>
    <row r="1846" spans="1:2" x14ac:dyDescent="0.25">
      <c r="A1846">
        <v>184.3</v>
      </c>
      <c r="B1846">
        <v>25.277334861755349</v>
      </c>
    </row>
    <row r="1847" spans="1:2" x14ac:dyDescent="0.25">
      <c r="A1847">
        <v>184.4</v>
      </c>
      <c r="B1847">
        <v>25.123773994445791</v>
      </c>
    </row>
    <row r="1848" spans="1:2" x14ac:dyDescent="0.25">
      <c r="A1848">
        <v>184.5</v>
      </c>
      <c r="B1848">
        <v>24.97021312713623</v>
      </c>
    </row>
    <row r="1849" spans="1:2" x14ac:dyDescent="0.25">
      <c r="A1849">
        <v>184.6</v>
      </c>
      <c r="B1849">
        <v>24.816652259826629</v>
      </c>
    </row>
    <row r="1850" spans="1:2" x14ac:dyDescent="0.25">
      <c r="A1850">
        <v>184.7</v>
      </c>
      <c r="B1850">
        <v>24.66309139251706</v>
      </c>
    </row>
    <row r="1851" spans="1:2" x14ac:dyDescent="0.25">
      <c r="A1851">
        <v>184.8</v>
      </c>
      <c r="B1851">
        <v>24.509530525207499</v>
      </c>
    </row>
    <row r="1852" spans="1:2" x14ac:dyDescent="0.25">
      <c r="A1852">
        <v>184.9</v>
      </c>
      <c r="B1852">
        <v>24.355969657897941</v>
      </c>
    </row>
    <row r="1853" spans="1:2" x14ac:dyDescent="0.25">
      <c r="A1853">
        <v>185</v>
      </c>
      <c r="B1853">
        <v>24.202408790588379</v>
      </c>
    </row>
    <row r="1854" spans="1:2" x14ac:dyDescent="0.25">
      <c r="A1854">
        <v>185.1</v>
      </c>
      <c r="B1854">
        <v>24.047331085205041</v>
      </c>
    </row>
    <row r="1855" spans="1:2" x14ac:dyDescent="0.25">
      <c r="A1855">
        <v>185.2</v>
      </c>
      <c r="B1855">
        <v>23.892253379821749</v>
      </c>
    </row>
    <row r="1856" spans="1:2" x14ac:dyDescent="0.25">
      <c r="A1856">
        <v>185.3</v>
      </c>
      <c r="B1856">
        <v>23.737175674438461</v>
      </c>
    </row>
    <row r="1857" spans="1:2" x14ac:dyDescent="0.25">
      <c r="A1857">
        <v>185.4</v>
      </c>
      <c r="B1857">
        <v>23.58209796905517</v>
      </c>
    </row>
    <row r="1858" spans="1:2" x14ac:dyDescent="0.25">
      <c r="A1858">
        <v>185.5</v>
      </c>
      <c r="B1858">
        <v>23.427020263671871</v>
      </c>
    </row>
    <row r="1859" spans="1:2" x14ac:dyDescent="0.25">
      <c r="A1859">
        <v>185.6</v>
      </c>
      <c r="B1859">
        <v>23.27194255828854</v>
      </c>
    </row>
    <row r="1860" spans="1:2" x14ac:dyDescent="0.25">
      <c r="A1860">
        <v>185.7</v>
      </c>
      <c r="B1860">
        <v>23.116864852905241</v>
      </c>
    </row>
    <row r="1861" spans="1:2" x14ac:dyDescent="0.25">
      <c r="A1861">
        <v>185.8</v>
      </c>
      <c r="B1861">
        <v>22.961787147521949</v>
      </c>
    </row>
    <row r="1862" spans="1:2" x14ac:dyDescent="0.25">
      <c r="A1862">
        <v>185.9</v>
      </c>
      <c r="B1862">
        <v>22.806709442138661</v>
      </c>
    </row>
    <row r="1863" spans="1:2" x14ac:dyDescent="0.25">
      <c r="A1863">
        <v>186</v>
      </c>
      <c r="B1863">
        <v>22.65163173675537</v>
      </c>
    </row>
    <row r="1864" spans="1:2" x14ac:dyDescent="0.25">
      <c r="A1864">
        <v>186.1</v>
      </c>
      <c r="B1864">
        <v>22.432162628173781</v>
      </c>
    </row>
    <row r="1865" spans="1:2" x14ac:dyDescent="0.25">
      <c r="A1865">
        <v>186.2</v>
      </c>
      <c r="B1865">
        <v>22.21269351959225</v>
      </c>
    </row>
    <row r="1866" spans="1:2" x14ac:dyDescent="0.25">
      <c r="A1866">
        <v>186.3</v>
      </c>
      <c r="B1866">
        <v>21.993224411010711</v>
      </c>
    </row>
    <row r="1867" spans="1:2" x14ac:dyDescent="0.25">
      <c r="A1867">
        <v>186.4</v>
      </c>
      <c r="B1867">
        <v>21.773755302429191</v>
      </c>
    </row>
    <row r="1868" spans="1:2" x14ac:dyDescent="0.25">
      <c r="A1868">
        <v>186.5</v>
      </c>
      <c r="B1868">
        <v>21.554286193847659</v>
      </c>
    </row>
    <row r="1869" spans="1:2" x14ac:dyDescent="0.25">
      <c r="A1869">
        <v>186.6</v>
      </c>
      <c r="B1869">
        <v>21.33481708526606</v>
      </c>
    </row>
    <row r="1870" spans="1:2" x14ac:dyDescent="0.25">
      <c r="A1870">
        <v>186.7</v>
      </c>
      <c r="B1870">
        <v>21.115347976684529</v>
      </c>
    </row>
    <row r="1871" spans="1:2" x14ac:dyDescent="0.25">
      <c r="A1871">
        <v>186.8</v>
      </c>
      <c r="B1871">
        <v>20.895878868103001</v>
      </c>
    </row>
    <row r="1872" spans="1:2" x14ac:dyDescent="0.25">
      <c r="A1872">
        <v>186.9</v>
      </c>
      <c r="B1872">
        <v>20.676409759521469</v>
      </c>
    </row>
    <row r="1873" spans="1:2" x14ac:dyDescent="0.25">
      <c r="A1873">
        <v>187</v>
      </c>
      <c r="B1873">
        <v>20.456940650939941</v>
      </c>
    </row>
    <row r="1874" spans="1:2" x14ac:dyDescent="0.25">
      <c r="A1874">
        <v>187.1</v>
      </c>
      <c r="B1874">
        <v>20.239078598022409</v>
      </c>
    </row>
    <row r="1875" spans="1:2" x14ac:dyDescent="0.25">
      <c r="A1875">
        <v>187.2</v>
      </c>
      <c r="B1875">
        <v>20.021216545104949</v>
      </c>
    </row>
    <row r="1876" spans="1:2" x14ac:dyDescent="0.25">
      <c r="A1876">
        <v>187.3</v>
      </c>
      <c r="B1876">
        <v>19.803354492187481</v>
      </c>
    </row>
    <row r="1877" spans="1:2" x14ac:dyDescent="0.25">
      <c r="A1877">
        <v>187.4</v>
      </c>
      <c r="B1877">
        <v>19.585492439270009</v>
      </c>
    </row>
    <row r="1878" spans="1:2" x14ac:dyDescent="0.25">
      <c r="A1878">
        <v>187.5</v>
      </c>
      <c r="B1878">
        <v>19.367630386352541</v>
      </c>
    </row>
    <row r="1879" spans="1:2" x14ac:dyDescent="0.25">
      <c r="A1879">
        <v>187.6</v>
      </c>
      <c r="B1879">
        <v>19.149768333435009</v>
      </c>
    </row>
    <row r="1880" spans="1:2" x14ac:dyDescent="0.25">
      <c r="A1880">
        <v>187.7</v>
      </c>
      <c r="B1880">
        <v>18.931906280517541</v>
      </c>
    </row>
    <row r="1881" spans="1:2" x14ac:dyDescent="0.25">
      <c r="A1881">
        <v>187.8</v>
      </c>
      <c r="B1881">
        <v>18.71404422760008</v>
      </c>
    </row>
    <row r="1882" spans="1:2" x14ac:dyDescent="0.25">
      <c r="A1882">
        <v>187.9</v>
      </c>
      <c r="B1882">
        <v>18.496182174682609</v>
      </c>
    </row>
    <row r="1883" spans="1:2" x14ac:dyDescent="0.25">
      <c r="A1883">
        <v>188</v>
      </c>
      <c r="B1883">
        <v>18.278320121765141</v>
      </c>
    </row>
    <row r="1884" spans="1:2" x14ac:dyDescent="0.25">
      <c r="A1884">
        <v>188.1</v>
      </c>
      <c r="B1884">
        <v>18.087241754531821</v>
      </c>
    </row>
    <row r="1885" spans="1:2" x14ac:dyDescent="0.25">
      <c r="A1885">
        <v>188.2</v>
      </c>
      <c r="B1885">
        <v>17.89616338729855</v>
      </c>
    </row>
    <row r="1886" spans="1:2" x14ac:dyDescent="0.25">
      <c r="A1886">
        <v>188.3</v>
      </c>
      <c r="B1886">
        <v>17.70508502006529</v>
      </c>
    </row>
    <row r="1887" spans="1:2" x14ac:dyDescent="0.25">
      <c r="A1887">
        <v>188.4</v>
      </c>
      <c r="B1887">
        <v>17.51400665283202</v>
      </c>
    </row>
    <row r="1888" spans="1:2" x14ac:dyDescent="0.25">
      <c r="A1888">
        <v>188.5</v>
      </c>
      <c r="B1888">
        <v>17.32292828559876</v>
      </c>
    </row>
    <row r="1889" spans="1:2" x14ac:dyDescent="0.25">
      <c r="A1889">
        <v>188.6</v>
      </c>
      <c r="B1889">
        <v>17.13184991836544</v>
      </c>
    </row>
    <row r="1890" spans="1:2" x14ac:dyDescent="0.25">
      <c r="A1890">
        <v>188.7</v>
      </c>
      <c r="B1890">
        <v>16.940771551132169</v>
      </c>
    </row>
    <row r="1891" spans="1:2" x14ac:dyDescent="0.25">
      <c r="A1891">
        <v>188.8</v>
      </c>
      <c r="B1891">
        <v>16.749693183898909</v>
      </c>
    </row>
    <row r="1892" spans="1:2" x14ac:dyDescent="0.25">
      <c r="A1892">
        <v>188.9</v>
      </c>
      <c r="B1892">
        <v>16.558614816665639</v>
      </c>
    </row>
    <row r="1893" spans="1:2" x14ac:dyDescent="0.25">
      <c r="A1893">
        <v>189</v>
      </c>
      <c r="B1893">
        <v>16.367536449432372</v>
      </c>
    </row>
    <row r="1894" spans="1:2" x14ac:dyDescent="0.25">
      <c r="A1894">
        <v>189.1</v>
      </c>
      <c r="B1894">
        <v>16.217260675430261</v>
      </c>
    </row>
    <row r="1895" spans="1:2" x14ac:dyDescent="0.25">
      <c r="A1895">
        <v>189.2</v>
      </c>
      <c r="B1895">
        <v>16.066984901428199</v>
      </c>
    </row>
    <row r="1896" spans="1:2" x14ac:dyDescent="0.25">
      <c r="A1896">
        <v>189.3</v>
      </c>
      <c r="B1896">
        <v>15.916709127426129</v>
      </c>
    </row>
    <row r="1897" spans="1:2" x14ac:dyDescent="0.25">
      <c r="A1897">
        <v>189.4</v>
      </c>
      <c r="B1897">
        <v>15.766433353424061</v>
      </c>
    </row>
    <row r="1898" spans="1:2" x14ac:dyDescent="0.25">
      <c r="A1898">
        <v>189.5</v>
      </c>
      <c r="B1898">
        <v>15.616157579422</v>
      </c>
    </row>
    <row r="1899" spans="1:2" x14ac:dyDescent="0.25">
      <c r="A1899">
        <v>189.6</v>
      </c>
      <c r="B1899">
        <v>15.46588180541989</v>
      </c>
    </row>
    <row r="1900" spans="1:2" x14ac:dyDescent="0.25">
      <c r="A1900">
        <v>189.7</v>
      </c>
      <c r="B1900">
        <v>15.31560603141782</v>
      </c>
    </row>
    <row r="1901" spans="1:2" x14ac:dyDescent="0.25">
      <c r="A1901">
        <v>189.8</v>
      </c>
      <c r="B1901">
        <v>15.16533025741575</v>
      </c>
    </row>
    <row r="1902" spans="1:2" x14ac:dyDescent="0.25">
      <c r="A1902">
        <v>189.9</v>
      </c>
      <c r="B1902">
        <v>15.015054483413691</v>
      </c>
    </row>
    <row r="1903" spans="1:2" x14ac:dyDescent="0.25">
      <c r="A1903">
        <v>190</v>
      </c>
      <c r="B1903">
        <v>14.86477870941162</v>
      </c>
    </row>
    <row r="1904" spans="1:2" x14ac:dyDescent="0.25">
      <c r="A1904">
        <v>190.1</v>
      </c>
      <c r="B1904">
        <v>14.757169513702371</v>
      </c>
    </row>
    <row r="1905" spans="1:2" x14ac:dyDescent="0.25">
      <c r="A1905">
        <v>190.2</v>
      </c>
      <c r="B1905">
        <v>14.649560317993149</v>
      </c>
    </row>
    <row r="1906" spans="1:2" x14ac:dyDescent="0.25">
      <c r="A1906">
        <v>190.3</v>
      </c>
      <c r="B1906">
        <v>14.541951122283921</v>
      </c>
    </row>
    <row r="1907" spans="1:2" x14ac:dyDescent="0.25">
      <c r="A1907">
        <v>190.4</v>
      </c>
      <c r="B1907">
        <v>14.434341926574699</v>
      </c>
    </row>
    <row r="1908" spans="1:2" x14ac:dyDescent="0.25">
      <c r="A1908">
        <v>190.5</v>
      </c>
      <c r="B1908">
        <v>14.32673273086548</v>
      </c>
    </row>
    <row r="1909" spans="1:2" x14ac:dyDescent="0.25">
      <c r="A1909">
        <v>190.6</v>
      </c>
      <c r="B1909">
        <v>14.21912353515623</v>
      </c>
    </row>
    <row r="1910" spans="1:2" x14ac:dyDescent="0.25">
      <c r="A1910">
        <v>190.7</v>
      </c>
      <c r="B1910">
        <v>14.111514339447011</v>
      </c>
    </row>
    <row r="1911" spans="1:2" x14ac:dyDescent="0.25">
      <c r="A1911">
        <v>190.8</v>
      </c>
      <c r="B1911">
        <v>14.00390514373778</v>
      </c>
    </row>
    <row r="1912" spans="1:2" x14ac:dyDescent="0.25">
      <c r="A1912">
        <v>190.9</v>
      </c>
      <c r="B1912">
        <v>13.896295948028561</v>
      </c>
    </row>
    <row r="1913" spans="1:2" x14ac:dyDescent="0.25">
      <c r="A1913">
        <v>191</v>
      </c>
      <c r="B1913">
        <v>13.788686752319339</v>
      </c>
    </row>
    <row r="1914" spans="1:2" x14ac:dyDescent="0.25">
      <c r="A1914">
        <v>191.1</v>
      </c>
      <c r="B1914">
        <v>13.762370948791499</v>
      </c>
    </row>
    <row r="1915" spans="1:2" x14ac:dyDescent="0.25">
      <c r="A1915">
        <v>191.2</v>
      </c>
      <c r="B1915">
        <v>13.73605514526367</v>
      </c>
    </row>
    <row r="1916" spans="1:2" x14ac:dyDescent="0.25">
      <c r="A1916">
        <v>191.3</v>
      </c>
      <c r="B1916">
        <v>13.70973934173584</v>
      </c>
    </row>
    <row r="1917" spans="1:2" x14ac:dyDescent="0.25">
      <c r="A1917">
        <v>191.4</v>
      </c>
      <c r="B1917">
        <v>13.683423538208009</v>
      </c>
    </row>
    <row r="1918" spans="1:2" x14ac:dyDescent="0.25">
      <c r="A1918">
        <v>191.5</v>
      </c>
      <c r="B1918">
        <v>13.65710773468018</v>
      </c>
    </row>
    <row r="1919" spans="1:2" x14ac:dyDescent="0.25">
      <c r="A1919">
        <v>191.6</v>
      </c>
      <c r="B1919">
        <v>13.63079193115234</v>
      </c>
    </row>
    <row r="1920" spans="1:2" x14ac:dyDescent="0.25">
      <c r="A1920">
        <v>191.7</v>
      </c>
      <c r="B1920">
        <v>13.60447612762451</v>
      </c>
    </row>
    <row r="1921" spans="1:2" x14ac:dyDescent="0.25">
      <c r="A1921">
        <v>191.8</v>
      </c>
      <c r="B1921">
        <v>13.578160324096681</v>
      </c>
    </row>
    <row r="1922" spans="1:2" x14ac:dyDescent="0.25">
      <c r="A1922">
        <v>191.9</v>
      </c>
      <c r="B1922">
        <v>13.551844520568849</v>
      </c>
    </row>
    <row r="1923" spans="1:2" x14ac:dyDescent="0.25">
      <c r="A1923">
        <v>192</v>
      </c>
      <c r="B1923">
        <v>13.52552871704102</v>
      </c>
    </row>
    <row r="1924" spans="1:2" x14ac:dyDescent="0.25">
      <c r="A1924">
        <v>192.1</v>
      </c>
      <c r="B1924">
        <v>13.48647063255309</v>
      </c>
    </row>
    <row r="1925" spans="1:2" x14ac:dyDescent="0.25">
      <c r="A1925">
        <v>192.2</v>
      </c>
      <c r="B1925">
        <v>13.447412548065181</v>
      </c>
    </row>
    <row r="1926" spans="1:2" x14ac:dyDescent="0.25">
      <c r="A1926">
        <v>192.3</v>
      </c>
      <c r="B1926">
        <v>13.40835446357727</v>
      </c>
    </row>
    <row r="1927" spans="1:2" x14ac:dyDescent="0.25">
      <c r="A1927">
        <v>192.4</v>
      </c>
      <c r="B1927">
        <v>13.36929637908935</v>
      </c>
    </row>
    <row r="1928" spans="1:2" x14ac:dyDescent="0.25">
      <c r="A1928">
        <v>192.5</v>
      </c>
      <c r="B1928">
        <v>13.33023829460144</v>
      </c>
    </row>
    <row r="1929" spans="1:2" x14ac:dyDescent="0.25">
      <c r="A1929">
        <v>192.6</v>
      </c>
      <c r="B1929">
        <v>13.291180210113509</v>
      </c>
    </row>
    <row r="1930" spans="1:2" x14ac:dyDescent="0.25">
      <c r="A1930">
        <v>192.7</v>
      </c>
      <c r="B1930">
        <v>13.252122125625601</v>
      </c>
    </row>
    <row r="1931" spans="1:2" x14ac:dyDescent="0.25">
      <c r="A1931">
        <v>192.8</v>
      </c>
      <c r="B1931">
        <v>13.21306404113769</v>
      </c>
    </row>
    <row r="1932" spans="1:2" x14ac:dyDescent="0.25">
      <c r="A1932">
        <v>192.9</v>
      </c>
      <c r="B1932">
        <v>13.17400595664977</v>
      </c>
    </row>
    <row r="1933" spans="1:2" x14ac:dyDescent="0.25">
      <c r="A1933">
        <v>193</v>
      </c>
      <c r="B1933">
        <v>13.13494787216186</v>
      </c>
    </row>
    <row r="1934" spans="1:2" x14ac:dyDescent="0.25">
      <c r="A1934">
        <v>193.1</v>
      </c>
      <c r="B1934">
        <v>13.06567258834837</v>
      </c>
    </row>
    <row r="1935" spans="1:2" x14ac:dyDescent="0.25">
      <c r="A1935">
        <v>193.2</v>
      </c>
      <c r="B1935">
        <v>12.9963973045349</v>
      </c>
    </row>
    <row r="1936" spans="1:2" x14ac:dyDescent="0.25">
      <c r="A1936">
        <v>193.3</v>
      </c>
      <c r="B1936">
        <v>12.92712202072142</v>
      </c>
    </row>
    <row r="1937" spans="1:2" x14ac:dyDescent="0.25">
      <c r="A1937">
        <v>193.4</v>
      </c>
      <c r="B1937">
        <v>12.85784673690795</v>
      </c>
    </row>
    <row r="1938" spans="1:2" x14ac:dyDescent="0.25">
      <c r="A1938">
        <v>193.5</v>
      </c>
      <c r="B1938">
        <v>12.78857145309448</v>
      </c>
    </row>
    <row r="1939" spans="1:2" x14ac:dyDescent="0.25">
      <c r="A1939">
        <v>193.6</v>
      </c>
      <c r="B1939">
        <v>12.719296169280989</v>
      </c>
    </row>
    <row r="1940" spans="1:2" x14ac:dyDescent="0.25">
      <c r="A1940">
        <v>193.7</v>
      </c>
      <c r="B1940">
        <v>12.650020885467519</v>
      </c>
    </row>
    <row r="1941" spans="1:2" x14ac:dyDescent="0.25">
      <c r="A1941">
        <v>193.8</v>
      </c>
      <c r="B1941">
        <v>12.580745601654041</v>
      </c>
    </row>
    <row r="1942" spans="1:2" x14ac:dyDescent="0.25">
      <c r="A1942">
        <v>193.9</v>
      </c>
      <c r="B1942">
        <v>12.511470317840571</v>
      </c>
    </row>
    <row r="1943" spans="1:2" x14ac:dyDescent="0.25">
      <c r="A1943">
        <v>194</v>
      </c>
      <c r="B1943">
        <v>12.442195034027099</v>
      </c>
    </row>
    <row r="1944" spans="1:2" x14ac:dyDescent="0.25">
      <c r="A1944">
        <v>194.1</v>
      </c>
      <c r="B1944">
        <v>12.467130794525151</v>
      </c>
    </row>
    <row r="1945" spans="1:2" x14ac:dyDescent="0.25">
      <c r="A1945">
        <v>194.2</v>
      </c>
      <c r="B1945">
        <v>12.4920665550232</v>
      </c>
    </row>
    <row r="1946" spans="1:2" x14ac:dyDescent="0.25">
      <c r="A1946">
        <v>194.3</v>
      </c>
      <c r="B1946">
        <v>12.517002315521241</v>
      </c>
    </row>
    <row r="1947" spans="1:2" x14ac:dyDescent="0.25">
      <c r="A1947">
        <v>194.4</v>
      </c>
      <c r="B1947">
        <v>12.54193807601929</v>
      </c>
    </row>
    <row r="1948" spans="1:2" x14ac:dyDescent="0.25">
      <c r="A1948">
        <v>194.5</v>
      </c>
      <c r="B1948">
        <v>12.566873836517329</v>
      </c>
    </row>
    <row r="1949" spans="1:2" x14ac:dyDescent="0.25">
      <c r="A1949">
        <v>194.6</v>
      </c>
      <c r="B1949">
        <v>12.59180959701539</v>
      </c>
    </row>
    <row r="1950" spans="1:2" x14ac:dyDescent="0.25">
      <c r="A1950">
        <v>194.7</v>
      </c>
      <c r="B1950">
        <v>12.61674535751343</v>
      </c>
    </row>
    <row r="1951" spans="1:2" x14ac:dyDescent="0.25">
      <c r="A1951">
        <v>194.8</v>
      </c>
      <c r="B1951">
        <v>12.64168111801148</v>
      </c>
    </row>
    <row r="1952" spans="1:2" x14ac:dyDescent="0.25">
      <c r="A1952">
        <v>194.9</v>
      </c>
      <c r="B1952">
        <v>12.666616878509521</v>
      </c>
    </row>
    <row r="1953" spans="1:2" x14ac:dyDescent="0.25">
      <c r="A1953">
        <v>195</v>
      </c>
      <c r="B1953">
        <v>12.69155263900757</v>
      </c>
    </row>
    <row r="1954" spans="1:2" x14ac:dyDescent="0.25">
      <c r="A1954">
        <v>195.1</v>
      </c>
      <c r="B1954">
        <v>12.69336010932922</v>
      </c>
    </row>
    <row r="1955" spans="1:2" x14ac:dyDescent="0.25">
      <c r="A1955">
        <v>195.2</v>
      </c>
      <c r="B1955">
        <v>12.69516757965088</v>
      </c>
    </row>
    <row r="1956" spans="1:2" x14ac:dyDescent="0.25">
      <c r="A1956">
        <v>195.3</v>
      </c>
      <c r="B1956">
        <v>12.696975049972529</v>
      </c>
    </row>
    <row r="1957" spans="1:2" x14ac:dyDescent="0.25">
      <c r="A1957">
        <v>195.4</v>
      </c>
      <c r="B1957">
        <v>12.69878252029419</v>
      </c>
    </row>
    <row r="1958" spans="1:2" x14ac:dyDescent="0.25">
      <c r="A1958">
        <v>195.5</v>
      </c>
      <c r="B1958">
        <v>12.70058999061585</v>
      </c>
    </row>
    <row r="1959" spans="1:2" x14ac:dyDescent="0.25">
      <c r="A1959">
        <v>195.6</v>
      </c>
      <c r="B1959">
        <v>12.702397460937499</v>
      </c>
    </row>
    <row r="1960" spans="1:2" x14ac:dyDescent="0.25">
      <c r="A1960">
        <v>195.7</v>
      </c>
      <c r="B1960">
        <v>12.704204931259159</v>
      </c>
    </row>
    <row r="1961" spans="1:2" x14ac:dyDescent="0.25">
      <c r="A1961">
        <v>195.8</v>
      </c>
      <c r="B1961">
        <v>12.706012401580811</v>
      </c>
    </row>
    <row r="1962" spans="1:2" x14ac:dyDescent="0.25">
      <c r="A1962">
        <v>195.9</v>
      </c>
      <c r="B1962">
        <v>12.707819871902471</v>
      </c>
    </row>
    <row r="1963" spans="1:2" x14ac:dyDescent="0.25">
      <c r="A1963">
        <v>196</v>
      </c>
      <c r="B1963">
        <v>12.70962734222412</v>
      </c>
    </row>
    <row r="1964" spans="1:2" x14ac:dyDescent="0.25">
      <c r="A1964">
        <v>196.1</v>
      </c>
      <c r="B1964">
        <v>12.72871105194092</v>
      </c>
    </row>
    <row r="1965" spans="1:2" x14ac:dyDescent="0.25">
      <c r="A1965">
        <v>196.2</v>
      </c>
      <c r="B1965">
        <v>12.747794761657721</v>
      </c>
    </row>
    <row r="1966" spans="1:2" x14ac:dyDescent="0.25">
      <c r="A1966">
        <v>196.3</v>
      </c>
      <c r="B1966">
        <v>12.766878471374509</v>
      </c>
    </row>
    <row r="1967" spans="1:2" x14ac:dyDescent="0.25">
      <c r="A1967">
        <v>196.4</v>
      </c>
      <c r="B1967">
        <v>12.78596218109131</v>
      </c>
    </row>
    <row r="1968" spans="1:2" x14ac:dyDescent="0.25">
      <c r="A1968">
        <v>196.5</v>
      </c>
      <c r="B1968">
        <v>12.80504589080811</v>
      </c>
    </row>
    <row r="1969" spans="1:2" x14ac:dyDescent="0.25">
      <c r="A1969">
        <v>196.6</v>
      </c>
      <c r="B1969">
        <v>12.824129600524911</v>
      </c>
    </row>
    <row r="1970" spans="1:2" x14ac:dyDescent="0.25">
      <c r="A1970">
        <v>196.7</v>
      </c>
      <c r="B1970">
        <v>12.843213310241699</v>
      </c>
    </row>
    <row r="1971" spans="1:2" x14ac:dyDescent="0.25">
      <c r="A1971">
        <v>196.8</v>
      </c>
      <c r="B1971">
        <v>12.8622970199585</v>
      </c>
    </row>
    <row r="1972" spans="1:2" x14ac:dyDescent="0.25">
      <c r="A1972">
        <v>196.9</v>
      </c>
      <c r="B1972">
        <v>12.881380729675289</v>
      </c>
    </row>
    <row r="1973" spans="1:2" x14ac:dyDescent="0.25">
      <c r="A1973">
        <v>197</v>
      </c>
      <c r="B1973">
        <v>12.90046443939209</v>
      </c>
    </row>
    <row r="1974" spans="1:2" x14ac:dyDescent="0.25">
      <c r="A1974">
        <v>197.1</v>
      </c>
      <c r="B1974">
        <v>12.91653606414795</v>
      </c>
    </row>
    <row r="1975" spans="1:2" x14ac:dyDescent="0.25">
      <c r="A1975">
        <v>197.2</v>
      </c>
      <c r="B1975">
        <v>12.93260768890381</v>
      </c>
    </row>
    <row r="1976" spans="1:2" x14ac:dyDescent="0.25">
      <c r="A1976">
        <v>197.3</v>
      </c>
      <c r="B1976">
        <v>12.948679313659669</v>
      </c>
    </row>
    <row r="1977" spans="1:2" x14ac:dyDescent="0.25">
      <c r="A1977">
        <v>197.4</v>
      </c>
      <c r="B1977">
        <v>12.964750938415531</v>
      </c>
    </row>
    <row r="1978" spans="1:2" x14ac:dyDescent="0.25">
      <c r="A1978">
        <v>197.5</v>
      </c>
      <c r="B1978">
        <v>12.98082256317138</v>
      </c>
    </row>
    <row r="1979" spans="1:2" x14ac:dyDescent="0.25">
      <c r="A1979">
        <v>197.6</v>
      </c>
      <c r="B1979">
        <v>12.99689418792725</v>
      </c>
    </row>
    <row r="1980" spans="1:2" x14ac:dyDescent="0.25">
      <c r="A1980">
        <v>197.7</v>
      </c>
      <c r="B1980">
        <v>13.01296581268311</v>
      </c>
    </row>
    <row r="1981" spans="1:2" x14ac:dyDescent="0.25">
      <c r="A1981">
        <v>197.8</v>
      </c>
      <c r="B1981">
        <v>13.02903743743896</v>
      </c>
    </row>
    <row r="1982" spans="1:2" x14ac:dyDescent="0.25">
      <c r="A1982">
        <v>197.9</v>
      </c>
      <c r="B1982">
        <v>13.04510906219482</v>
      </c>
    </row>
    <row r="1983" spans="1:2" x14ac:dyDescent="0.25">
      <c r="A1983">
        <v>198</v>
      </c>
      <c r="B1983">
        <v>13.06118068695068</v>
      </c>
    </row>
    <row r="1984" spans="1:2" x14ac:dyDescent="0.25">
      <c r="A1984">
        <v>198.1</v>
      </c>
      <c r="B1984">
        <v>13.06655320167541</v>
      </c>
    </row>
    <row r="1985" spans="1:2" x14ac:dyDescent="0.25">
      <c r="A1985">
        <v>198.2</v>
      </c>
      <c r="B1985">
        <v>13.071925716400139</v>
      </c>
    </row>
    <row r="1986" spans="1:2" x14ac:dyDescent="0.25">
      <c r="A1986">
        <v>198.3</v>
      </c>
      <c r="B1986">
        <v>13.07729823112488</v>
      </c>
    </row>
    <row r="1987" spans="1:2" x14ac:dyDescent="0.25">
      <c r="A1987">
        <v>198.4</v>
      </c>
      <c r="B1987">
        <v>13.08267074584961</v>
      </c>
    </row>
    <row r="1988" spans="1:2" x14ac:dyDescent="0.25">
      <c r="A1988">
        <v>198.5</v>
      </c>
      <c r="B1988">
        <v>13.08804326057434</v>
      </c>
    </row>
    <row r="1989" spans="1:2" x14ac:dyDescent="0.25">
      <c r="A1989">
        <v>198.6</v>
      </c>
      <c r="B1989">
        <v>13.09341577529907</v>
      </c>
    </row>
    <row r="1990" spans="1:2" x14ac:dyDescent="0.25">
      <c r="A1990">
        <v>198.7</v>
      </c>
      <c r="B1990">
        <v>13.0987882900238</v>
      </c>
    </row>
    <row r="1991" spans="1:2" x14ac:dyDescent="0.25">
      <c r="A1991">
        <v>198.8</v>
      </c>
      <c r="B1991">
        <v>13.10416080474854</v>
      </c>
    </row>
    <row r="1992" spans="1:2" x14ac:dyDescent="0.25">
      <c r="A1992">
        <v>198.9</v>
      </c>
      <c r="B1992">
        <v>13.10953331947327</v>
      </c>
    </row>
    <row r="1993" spans="1:2" x14ac:dyDescent="0.25">
      <c r="A1993">
        <v>199</v>
      </c>
      <c r="B1993">
        <v>13.114905834198</v>
      </c>
    </row>
    <row r="1994" spans="1:2" x14ac:dyDescent="0.25">
      <c r="A1994">
        <v>199.1</v>
      </c>
      <c r="B1994">
        <v>13.11315527915955</v>
      </c>
    </row>
    <row r="1995" spans="1:2" x14ac:dyDescent="0.25">
      <c r="A1995">
        <v>199.2</v>
      </c>
      <c r="B1995">
        <v>13.111404724121099</v>
      </c>
    </row>
    <row r="1996" spans="1:2" x14ac:dyDescent="0.25">
      <c r="A1996">
        <v>199.3</v>
      </c>
      <c r="B1996">
        <v>13.10965416908264</v>
      </c>
    </row>
    <row r="1997" spans="1:2" x14ac:dyDescent="0.25">
      <c r="A1997">
        <v>199.4</v>
      </c>
      <c r="B1997">
        <v>13.10790361404419</v>
      </c>
    </row>
    <row r="1998" spans="1:2" x14ac:dyDescent="0.25">
      <c r="A1998">
        <v>199.5</v>
      </c>
      <c r="B1998">
        <v>13.10615305900574</v>
      </c>
    </row>
    <row r="1999" spans="1:2" x14ac:dyDescent="0.25">
      <c r="A1999">
        <v>199.6</v>
      </c>
      <c r="B1999">
        <v>13.10440250396729</v>
      </c>
    </row>
    <row r="2000" spans="1:2" x14ac:dyDescent="0.25">
      <c r="A2000">
        <v>199.7</v>
      </c>
      <c r="B2000">
        <v>13.102651948928839</v>
      </c>
    </row>
    <row r="2001" spans="1:2" x14ac:dyDescent="0.25">
      <c r="A2001">
        <v>199.8</v>
      </c>
      <c r="B2001">
        <v>13.10090139389038</v>
      </c>
    </row>
    <row r="2002" spans="1:2" x14ac:dyDescent="0.25">
      <c r="A2002">
        <v>199.9</v>
      </c>
      <c r="B2002">
        <v>13.09915083885193</v>
      </c>
    </row>
    <row r="2003" spans="1:2" x14ac:dyDescent="0.25">
      <c r="A2003">
        <v>200</v>
      </c>
      <c r="B2003">
        <v>13.09740028381348</v>
      </c>
    </row>
    <row r="2004" spans="1:2" x14ac:dyDescent="0.25">
      <c r="A2004">
        <v>200.1</v>
      </c>
      <c r="B2004">
        <v>13.095915985107419</v>
      </c>
    </row>
    <row r="2005" spans="1:2" x14ac:dyDescent="0.25">
      <c r="A2005">
        <v>200.2</v>
      </c>
      <c r="B2005">
        <v>13.09443168640137</v>
      </c>
    </row>
    <row r="2006" spans="1:2" x14ac:dyDescent="0.25">
      <c r="A2006">
        <v>200.3</v>
      </c>
      <c r="B2006">
        <v>13.092947387695309</v>
      </c>
    </row>
    <row r="2007" spans="1:2" x14ac:dyDescent="0.25">
      <c r="A2007">
        <v>200.4</v>
      </c>
      <c r="B2007">
        <v>13.09146308898926</v>
      </c>
    </row>
    <row r="2008" spans="1:2" x14ac:dyDescent="0.25">
      <c r="A2008">
        <v>200.5</v>
      </c>
      <c r="B2008">
        <v>13.089978790283199</v>
      </c>
    </row>
    <row r="2009" spans="1:2" x14ac:dyDescent="0.25">
      <c r="A2009">
        <v>200.6</v>
      </c>
      <c r="B2009">
        <v>13.08849449157715</v>
      </c>
    </row>
    <row r="2010" spans="1:2" x14ac:dyDescent="0.25">
      <c r="A2010">
        <v>200.7</v>
      </c>
      <c r="B2010">
        <v>13.087010192871089</v>
      </c>
    </row>
    <row r="2011" spans="1:2" x14ac:dyDescent="0.25">
      <c r="A2011">
        <v>200.8</v>
      </c>
      <c r="B2011">
        <v>13.085525894165039</v>
      </c>
    </row>
    <row r="2012" spans="1:2" x14ac:dyDescent="0.25">
      <c r="A2012">
        <v>200.9</v>
      </c>
      <c r="B2012">
        <v>13.084041595458981</v>
      </c>
    </row>
    <row r="2013" spans="1:2" x14ac:dyDescent="0.25">
      <c r="A2013">
        <v>201</v>
      </c>
      <c r="B2013">
        <v>13.082557296752929</v>
      </c>
    </row>
    <row r="2014" spans="1:2" x14ac:dyDescent="0.25">
      <c r="A2014">
        <v>201.1</v>
      </c>
      <c r="B2014">
        <v>13.14322944641115</v>
      </c>
    </row>
    <row r="2015" spans="1:2" x14ac:dyDescent="0.25">
      <c r="A2015">
        <v>201.2</v>
      </c>
      <c r="B2015">
        <v>13.20390159606935</v>
      </c>
    </row>
    <row r="2016" spans="1:2" x14ac:dyDescent="0.25">
      <c r="A2016">
        <v>201.3</v>
      </c>
      <c r="B2016">
        <v>13.264573745727549</v>
      </c>
    </row>
    <row r="2017" spans="1:2" x14ac:dyDescent="0.25">
      <c r="A2017">
        <v>201.4</v>
      </c>
      <c r="B2017">
        <v>13.32524589538574</v>
      </c>
    </row>
    <row r="2018" spans="1:2" x14ac:dyDescent="0.25">
      <c r="A2018">
        <v>201.5</v>
      </c>
      <c r="B2018">
        <v>13.38591804504394</v>
      </c>
    </row>
    <row r="2019" spans="1:2" x14ac:dyDescent="0.25">
      <c r="A2019">
        <v>201.6</v>
      </c>
      <c r="B2019">
        <v>13.446590194702161</v>
      </c>
    </row>
    <row r="2020" spans="1:2" x14ac:dyDescent="0.25">
      <c r="A2020">
        <v>201.7</v>
      </c>
      <c r="B2020">
        <v>13.50726234436036</v>
      </c>
    </row>
    <row r="2021" spans="1:2" x14ac:dyDescent="0.25">
      <c r="A2021">
        <v>201.8</v>
      </c>
      <c r="B2021">
        <v>13.56793449401856</v>
      </c>
    </row>
    <row r="2022" spans="1:2" x14ac:dyDescent="0.25">
      <c r="A2022">
        <v>201.9</v>
      </c>
      <c r="B2022">
        <v>13.628606643676759</v>
      </c>
    </row>
    <row r="2023" spans="1:2" x14ac:dyDescent="0.25">
      <c r="A2023">
        <v>202</v>
      </c>
      <c r="B2023">
        <v>13.68927879333496</v>
      </c>
    </row>
    <row r="2024" spans="1:2" x14ac:dyDescent="0.25">
      <c r="A2024">
        <v>202.1</v>
      </c>
      <c r="B2024">
        <v>13.869118194580119</v>
      </c>
    </row>
    <row r="2025" spans="1:2" x14ac:dyDescent="0.25">
      <c r="A2025">
        <v>202.2</v>
      </c>
      <c r="B2025">
        <v>14.048957595825231</v>
      </c>
    </row>
    <row r="2026" spans="1:2" x14ac:dyDescent="0.25">
      <c r="A2026">
        <v>202.3</v>
      </c>
      <c r="B2026">
        <v>14.228796997070329</v>
      </c>
    </row>
    <row r="2027" spans="1:2" x14ac:dyDescent="0.25">
      <c r="A2027">
        <v>202.4</v>
      </c>
      <c r="B2027">
        <v>14.408636398315441</v>
      </c>
    </row>
    <row r="2028" spans="1:2" x14ac:dyDescent="0.25">
      <c r="A2028">
        <v>202.5</v>
      </c>
      <c r="B2028">
        <v>14.588475799560539</v>
      </c>
    </row>
    <row r="2029" spans="1:2" x14ac:dyDescent="0.25">
      <c r="A2029">
        <v>202.6</v>
      </c>
      <c r="B2029">
        <v>14.7683152008057</v>
      </c>
    </row>
    <row r="2030" spans="1:2" x14ac:dyDescent="0.25">
      <c r="A2030">
        <v>202.7</v>
      </c>
      <c r="B2030">
        <v>14.94815460205081</v>
      </c>
    </row>
    <row r="2031" spans="1:2" x14ac:dyDescent="0.25">
      <c r="A2031">
        <v>202.8</v>
      </c>
      <c r="B2031">
        <v>15.127994003295919</v>
      </c>
    </row>
    <row r="2032" spans="1:2" x14ac:dyDescent="0.25">
      <c r="A2032">
        <v>202.9</v>
      </c>
      <c r="B2032">
        <v>15.30783340454102</v>
      </c>
    </row>
    <row r="2033" spans="1:2" x14ac:dyDescent="0.25">
      <c r="A2033">
        <v>203</v>
      </c>
      <c r="B2033">
        <v>15.487672805786129</v>
      </c>
    </row>
    <row r="2034" spans="1:2" x14ac:dyDescent="0.25">
      <c r="A2034">
        <v>203.1</v>
      </c>
      <c r="B2034">
        <v>15.74270202636724</v>
      </c>
    </row>
    <row r="2035" spans="1:2" x14ac:dyDescent="0.25">
      <c r="A2035">
        <v>203.2</v>
      </c>
      <c r="B2035">
        <v>15.99773124694828</v>
      </c>
    </row>
    <row r="2036" spans="1:2" x14ac:dyDescent="0.25">
      <c r="A2036">
        <v>203.3</v>
      </c>
      <c r="B2036">
        <v>16.25276046752932</v>
      </c>
    </row>
    <row r="2037" spans="1:2" x14ac:dyDescent="0.25">
      <c r="A2037">
        <v>203.4</v>
      </c>
      <c r="B2037">
        <v>16.507789688110361</v>
      </c>
    </row>
    <row r="2038" spans="1:2" x14ac:dyDescent="0.25">
      <c r="A2038">
        <v>203.5</v>
      </c>
      <c r="B2038">
        <v>16.762818908691401</v>
      </c>
    </row>
    <row r="2039" spans="1:2" x14ac:dyDescent="0.25">
      <c r="A2039">
        <v>203.6</v>
      </c>
      <c r="B2039">
        <v>17.017848129272519</v>
      </c>
    </row>
    <row r="2040" spans="1:2" x14ac:dyDescent="0.25">
      <c r="A2040">
        <v>203.7</v>
      </c>
      <c r="B2040">
        <v>17.272877349853559</v>
      </c>
    </row>
    <row r="2041" spans="1:2" x14ac:dyDescent="0.25">
      <c r="A2041">
        <v>203.8</v>
      </c>
      <c r="B2041">
        <v>17.527906570434599</v>
      </c>
    </row>
    <row r="2042" spans="1:2" x14ac:dyDescent="0.25">
      <c r="A2042">
        <v>203.9</v>
      </c>
      <c r="B2042">
        <v>17.782935791015639</v>
      </c>
    </row>
    <row r="2043" spans="1:2" x14ac:dyDescent="0.25">
      <c r="A2043">
        <v>204</v>
      </c>
      <c r="B2043">
        <v>18.037965011596679</v>
      </c>
    </row>
    <row r="2044" spans="1:2" x14ac:dyDescent="0.25">
      <c r="A2044">
        <v>204.1</v>
      </c>
      <c r="B2044">
        <v>18.227945919036909</v>
      </c>
    </row>
    <row r="2045" spans="1:2" x14ac:dyDescent="0.25">
      <c r="A2045">
        <v>204.2</v>
      </c>
      <c r="B2045">
        <v>18.417926826477078</v>
      </c>
    </row>
    <row r="2046" spans="1:2" x14ac:dyDescent="0.25">
      <c r="A2046">
        <v>204.3</v>
      </c>
      <c r="B2046">
        <v>18.607907733917251</v>
      </c>
    </row>
    <row r="2047" spans="1:2" x14ac:dyDescent="0.25">
      <c r="A2047">
        <v>204.4</v>
      </c>
      <c r="B2047">
        <v>18.797888641357432</v>
      </c>
    </row>
    <row r="2048" spans="1:2" x14ac:dyDescent="0.25">
      <c r="A2048">
        <v>204.5</v>
      </c>
      <c r="B2048">
        <v>18.987869548797601</v>
      </c>
    </row>
    <row r="2049" spans="1:2" x14ac:dyDescent="0.25">
      <c r="A2049">
        <v>204.6</v>
      </c>
      <c r="B2049">
        <v>19.177850456237831</v>
      </c>
    </row>
    <row r="2050" spans="1:2" x14ac:dyDescent="0.25">
      <c r="A2050">
        <v>204.7</v>
      </c>
      <c r="B2050">
        <v>19.367831363678011</v>
      </c>
    </row>
    <row r="2051" spans="1:2" x14ac:dyDescent="0.25">
      <c r="A2051">
        <v>204.8</v>
      </c>
      <c r="B2051">
        <v>19.557812271118181</v>
      </c>
    </row>
    <row r="2052" spans="1:2" x14ac:dyDescent="0.25">
      <c r="A2052">
        <v>204.9</v>
      </c>
      <c r="B2052">
        <v>19.747793178558361</v>
      </c>
    </row>
    <row r="2053" spans="1:2" x14ac:dyDescent="0.25">
      <c r="A2053">
        <v>205</v>
      </c>
      <c r="B2053">
        <v>19.93777408599853</v>
      </c>
    </row>
    <row r="2054" spans="1:2" x14ac:dyDescent="0.25">
      <c r="A2054">
        <v>205.1</v>
      </c>
      <c r="B2054">
        <v>20.208877429962211</v>
      </c>
    </row>
    <row r="2055" spans="1:2" x14ac:dyDescent="0.25">
      <c r="A2055">
        <v>205.2</v>
      </c>
      <c r="B2055">
        <v>20.479980773925821</v>
      </c>
    </row>
    <row r="2056" spans="1:2" x14ac:dyDescent="0.25">
      <c r="A2056">
        <v>205.3</v>
      </c>
      <c r="B2056">
        <v>20.75108411788943</v>
      </c>
    </row>
    <row r="2057" spans="1:2" x14ac:dyDescent="0.25">
      <c r="A2057">
        <v>205.4</v>
      </c>
      <c r="B2057">
        <v>21.02218746185304</v>
      </c>
    </row>
    <row r="2058" spans="1:2" x14ac:dyDescent="0.25">
      <c r="A2058">
        <v>205.5</v>
      </c>
      <c r="B2058">
        <v>21.29329080581665</v>
      </c>
    </row>
    <row r="2059" spans="1:2" x14ac:dyDescent="0.25">
      <c r="A2059">
        <v>205.6</v>
      </c>
      <c r="B2059">
        <v>21.56439414978033</v>
      </c>
    </row>
    <row r="2060" spans="1:2" x14ac:dyDescent="0.25">
      <c r="A2060">
        <v>205.7</v>
      </c>
      <c r="B2060">
        <v>21.83549749374394</v>
      </c>
    </row>
    <row r="2061" spans="1:2" x14ac:dyDescent="0.25">
      <c r="A2061">
        <v>205.8</v>
      </c>
      <c r="B2061">
        <v>22.10660083770755</v>
      </c>
    </row>
    <row r="2062" spans="1:2" x14ac:dyDescent="0.25">
      <c r="A2062">
        <v>205.9</v>
      </c>
      <c r="B2062">
        <v>22.377704181671159</v>
      </c>
    </row>
    <row r="2063" spans="1:2" x14ac:dyDescent="0.25">
      <c r="A2063">
        <v>206</v>
      </c>
      <c r="B2063">
        <v>22.648807525634769</v>
      </c>
    </row>
    <row r="2064" spans="1:2" x14ac:dyDescent="0.25">
      <c r="A2064">
        <v>206.1</v>
      </c>
      <c r="B2064">
        <v>22.949083995819159</v>
      </c>
    </row>
    <row r="2065" spans="1:2" x14ac:dyDescent="0.25">
      <c r="A2065">
        <v>206.2</v>
      </c>
      <c r="B2065">
        <v>23.24936046600347</v>
      </c>
    </row>
    <row r="2066" spans="1:2" x14ac:dyDescent="0.25">
      <c r="A2066">
        <v>206.3</v>
      </c>
      <c r="B2066">
        <v>23.549636936187781</v>
      </c>
    </row>
    <row r="2067" spans="1:2" x14ac:dyDescent="0.25">
      <c r="A2067">
        <v>206.4</v>
      </c>
      <c r="B2067">
        <v>23.849913406372089</v>
      </c>
    </row>
    <row r="2068" spans="1:2" x14ac:dyDescent="0.25">
      <c r="A2068">
        <v>206.5</v>
      </c>
      <c r="B2068">
        <v>24.1501898765564</v>
      </c>
    </row>
    <row r="2069" spans="1:2" x14ac:dyDescent="0.25">
      <c r="A2069">
        <v>206.6</v>
      </c>
      <c r="B2069">
        <v>24.450466346740789</v>
      </c>
    </row>
    <row r="2070" spans="1:2" x14ac:dyDescent="0.25">
      <c r="A2070">
        <v>206.7</v>
      </c>
      <c r="B2070">
        <v>24.750742816925101</v>
      </c>
    </row>
    <row r="2071" spans="1:2" x14ac:dyDescent="0.25">
      <c r="A2071">
        <v>206.8</v>
      </c>
      <c r="B2071">
        <v>25.051019287109408</v>
      </c>
    </row>
    <row r="2072" spans="1:2" x14ac:dyDescent="0.25">
      <c r="A2072">
        <v>206.9</v>
      </c>
      <c r="B2072">
        <v>25.35129575729372</v>
      </c>
    </row>
    <row r="2073" spans="1:2" x14ac:dyDescent="0.25">
      <c r="A2073">
        <v>207</v>
      </c>
      <c r="B2073">
        <v>25.651572227478031</v>
      </c>
    </row>
    <row r="2074" spans="1:2" x14ac:dyDescent="0.25">
      <c r="A2074">
        <v>207.1</v>
      </c>
      <c r="B2074">
        <v>25.9203466224671</v>
      </c>
    </row>
    <row r="2075" spans="1:2" x14ac:dyDescent="0.25">
      <c r="A2075">
        <v>207.2</v>
      </c>
      <c r="B2075">
        <v>26.189121017456099</v>
      </c>
    </row>
    <row r="2076" spans="1:2" x14ac:dyDescent="0.25">
      <c r="A2076">
        <v>207.3</v>
      </c>
      <c r="B2076">
        <v>26.457895412445101</v>
      </c>
    </row>
    <row r="2077" spans="1:2" x14ac:dyDescent="0.25">
      <c r="A2077">
        <v>207.4</v>
      </c>
      <c r="B2077">
        <v>26.726669807434099</v>
      </c>
    </row>
    <row r="2078" spans="1:2" x14ac:dyDescent="0.25">
      <c r="A2078">
        <v>207.5</v>
      </c>
      <c r="B2078">
        <v>26.995444202423091</v>
      </c>
    </row>
    <row r="2079" spans="1:2" x14ac:dyDescent="0.25">
      <c r="A2079">
        <v>207.6</v>
      </c>
      <c r="B2079">
        <v>27.264218597412171</v>
      </c>
    </row>
    <row r="2080" spans="1:2" x14ac:dyDescent="0.25">
      <c r="A2080">
        <v>207.7</v>
      </c>
      <c r="B2080">
        <v>27.532992992401169</v>
      </c>
    </row>
    <row r="2081" spans="1:2" x14ac:dyDescent="0.25">
      <c r="A2081">
        <v>207.8</v>
      </c>
      <c r="B2081">
        <v>27.801767387390161</v>
      </c>
    </row>
    <row r="2082" spans="1:2" x14ac:dyDescent="0.25">
      <c r="A2082">
        <v>207.9</v>
      </c>
      <c r="B2082">
        <v>28.070541782379159</v>
      </c>
    </row>
    <row r="2083" spans="1:2" x14ac:dyDescent="0.25">
      <c r="A2083">
        <v>208</v>
      </c>
      <c r="B2083">
        <v>28.339316177368161</v>
      </c>
    </row>
    <row r="2084" spans="1:2" x14ac:dyDescent="0.25">
      <c r="A2084">
        <v>208.1</v>
      </c>
      <c r="B2084">
        <v>28.680741977691721</v>
      </c>
    </row>
    <row r="2085" spans="1:2" x14ac:dyDescent="0.25">
      <c r="A2085">
        <v>208.2</v>
      </c>
      <c r="B2085">
        <v>29.022167778015191</v>
      </c>
    </row>
    <row r="2086" spans="1:2" x14ac:dyDescent="0.25">
      <c r="A2086">
        <v>208.3</v>
      </c>
      <c r="B2086">
        <v>29.363593578338659</v>
      </c>
    </row>
    <row r="2087" spans="1:2" x14ac:dyDescent="0.25">
      <c r="A2087">
        <v>208.4</v>
      </c>
      <c r="B2087">
        <v>29.705019378662129</v>
      </c>
    </row>
    <row r="2088" spans="1:2" x14ac:dyDescent="0.25">
      <c r="A2088">
        <v>208.5</v>
      </c>
      <c r="B2088">
        <v>30.0464451789856</v>
      </c>
    </row>
    <row r="2089" spans="1:2" x14ac:dyDescent="0.25">
      <c r="A2089">
        <v>208.6</v>
      </c>
      <c r="B2089">
        <v>30.387870979309159</v>
      </c>
    </row>
    <row r="2090" spans="1:2" x14ac:dyDescent="0.25">
      <c r="A2090">
        <v>208.7</v>
      </c>
      <c r="B2090">
        <v>30.72929677963263</v>
      </c>
    </row>
    <row r="2091" spans="1:2" x14ac:dyDescent="0.25">
      <c r="A2091">
        <v>208.8</v>
      </c>
      <c r="B2091">
        <v>31.070722579956101</v>
      </c>
    </row>
    <row r="2092" spans="1:2" x14ac:dyDescent="0.25">
      <c r="A2092">
        <v>208.9</v>
      </c>
      <c r="B2092">
        <v>31.412148380279561</v>
      </c>
    </row>
    <row r="2093" spans="1:2" x14ac:dyDescent="0.25">
      <c r="A2093">
        <v>209</v>
      </c>
      <c r="B2093">
        <v>31.753574180603032</v>
      </c>
    </row>
    <row r="2094" spans="1:2" x14ac:dyDescent="0.25">
      <c r="A2094">
        <v>209.1</v>
      </c>
      <c r="B2094">
        <v>31.956638050079391</v>
      </c>
    </row>
    <row r="2095" spans="1:2" x14ac:dyDescent="0.25">
      <c r="A2095">
        <v>209.2</v>
      </c>
      <c r="B2095">
        <v>32.159701919555701</v>
      </c>
    </row>
    <row r="2096" spans="1:2" x14ac:dyDescent="0.25">
      <c r="A2096">
        <v>209.3</v>
      </c>
      <c r="B2096">
        <v>32.362765789032011</v>
      </c>
    </row>
    <row r="2097" spans="1:2" x14ac:dyDescent="0.25">
      <c r="A2097">
        <v>209.4</v>
      </c>
      <c r="B2097">
        <v>32.565829658508306</v>
      </c>
    </row>
    <row r="2098" spans="1:2" x14ac:dyDescent="0.25">
      <c r="A2098">
        <v>209.5</v>
      </c>
      <c r="B2098">
        <v>32.768893527984623</v>
      </c>
    </row>
    <row r="2099" spans="1:2" x14ac:dyDescent="0.25">
      <c r="A2099">
        <v>209.6</v>
      </c>
      <c r="B2099">
        <v>32.971957397460983</v>
      </c>
    </row>
    <row r="2100" spans="1:2" x14ac:dyDescent="0.25">
      <c r="A2100">
        <v>209.7</v>
      </c>
      <c r="B2100">
        <v>33.175021266937293</v>
      </c>
    </row>
    <row r="2101" spans="1:2" x14ac:dyDescent="0.25">
      <c r="A2101">
        <v>209.8</v>
      </c>
      <c r="B2101">
        <v>33.378085136413603</v>
      </c>
    </row>
    <row r="2102" spans="1:2" x14ac:dyDescent="0.25">
      <c r="A2102">
        <v>209.9</v>
      </c>
      <c r="B2102">
        <v>33.581149005889912</v>
      </c>
    </row>
    <row r="2103" spans="1:2" x14ac:dyDescent="0.25">
      <c r="A2103">
        <v>210</v>
      </c>
      <c r="B2103">
        <v>33.784212875366208</v>
      </c>
    </row>
    <row r="2104" spans="1:2" x14ac:dyDescent="0.25">
      <c r="A2104">
        <v>210.1</v>
      </c>
      <c r="B2104">
        <v>34.025995445251517</v>
      </c>
    </row>
    <row r="2105" spans="1:2" x14ac:dyDescent="0.25">
      <c r="A2105">
        <v>210.2</v>
      </c>
      <c r="B2105">
        <v>34.267778015136763</v>
      </c>
    </row>
    <row r="2106" spans="1:2" x14ac:dyDescent="0.25">
      <c r="A2106">
        <v>210.3</v>
      </c>
      <c r="B2106">
        <v>34.509560585021987</v>
      </c>
    </row>
    <row r="2107" spans="1:2" x14ac:dyDescent="0.25">
      <c r="A2107">
        <v>210.4</v>
      </c>
      <c r="B2107">
        <v>34.751343154907239</v>
      </c>
    </row>
    <row r="2108" spans="1:2" x14ac:dyDescent="0.25">
      <c r="A2108">
        <v>210.5</v>
      </c>
      <c r="B2108">
        <v>34.993125724792478</v>
      </c>
    </row>
    <row r="2109" spans="1:2" x14ac:dyDescent="0.25">
      <c r="A2109">
        <v>210.6</v>
      </c>
      <c r="B2109">
        <v>35.234908294677787</v>
      </c>
    </row>
    <row r="2110" spans="1:2" x14ac:dyDescent="0.25">
      <c r="A2110">
        <v>210.7</v>
      </c>
      <c r="B2110">
        <v>35.476690864563032</v>
      </c>
    </row>
    <row r="2111" spans="1:2" x14ac:dyDescent="0.25">
      <c r="A2111">
        <v>210.8</v>
      </c>
      <c r="B2111">
        <v>35.718473434448264</v>
      </c>
    </row>
    <row r="2112" spans="1:2" x14ac:dyDescent="0.25">
      <c r="A2112">
        <v>210.9</v>
      </c>
      <c r="B2112">
        <v>35.960256004333509</v>
      </c>
    </row>
    <row r="2113" spans="1:2" x14ac:dyDescent="0.25">
      <c r="A2113">
        <v>211</v>
      </c>
      <c r="B2113">
        <v>36.202038574218747</v>
      </c>
    </row>
    <row r="2114" spans="1:2" x14ac:dyDescent="0.25">
      <c r="A2114">
        <v>211.1</v>
      </c>
      <c r="B2114">
        <v>36.365140914917028</v>
      </c>
    </row>
    <row r="2115" spans="1:2" x14ac:dyDescent="0.25">
      <c r="A2115">
        <v>211.2</v>
      </c>
      <c r="B2115">
        <v>36.528243255615259</v>
      </c>
    </row>
    <row r="2116" spans="1:2" x14ac:dyDescent="0.25">
      <c r="A2116">
        <v>211.3</v>
      </c>
      <c r="B2116">
        <v>36.691345596313489</v>
      </c>
    </row>
    <row r="2117" spans="1:2" x14ac:dyDescent="0.25">
      <c r="A2117">
        <v>211.4</v>
      </c>
      <c r="B2117">
        <v>36.854447937011727</v>
      </c>
    </row>
    <row r="2118" spans="1:2" x14ac:dyDescent="0.25">
      <c r="A2118">
        <v>211.5</v>
      </c>
      <c r="B2118">
        <v>37.017550277709958</v>
      </c>
    </row>
    <row r="2119" spans="1:2" x14ac:dyDescent="0.25">
      <c r="A2119">
        <v>211.6</v>
      </c>
      <c r="B2119">
        <v>37.180652618408239</v>
      </c>
    </row>
    <row r="2120" spans="1:2" x14ac:dyDescent="0.25">
      <c r="A2120">
        <v>211.7</v>
      </c>
      <c r="B2120">
        <v>37.343754959106469</v>
      </c>
    </row>
    <row r="2121" spans="1:2" x14ac:dyDescent="0.25">
      <c r="A2121">
        <v>211.8</v>
      </c>
      <c r="B2121">
        <v>37.5068572998047</v>
      </c>
    </row>
    <row r="2122" spans="1:2" x14ac:dyDescent="0.25">
      <c r="A2122">
        <v>211.9</v>
      </c>
      <c r="B2122">
        <v>37.669959640502938</v>
      </c>
    </row>
    <row r="2123" spans="1:2" x14ac:dyDescent="0.25">
      <c r="A2123">
        <v>212</v>
      </c>
      <c r="B2123">
        <v>37.833061981201169</v>
      </c>
    </row>
    <row r="2124" spans="1:2" x14ac:dyDescent="0.25">
      <c r="A2124">
        <v>212.1</v>
      </c>
      <c r="B2124">
        <v>37.986441612243681</v>
      </c>
    </row>
    <row r="2125" spans="1:2" x14ac:dyDescent="0.25">
      <c r="A2125">
        <v>212.2</v>
      </c>
      <c r="B2125">
        <v>38.139821243286157</v>
      </c>
    </row>
    <row r="2126" spans="1:2" x14ac:dyDescent="0.25">
      <c r="A2126">
        <v>212.3</v>
      </c>
      <c r="B2126">
        <v>38.293200874328633</v>
      </c>
    </row>
    <row r="2127" spans="1:2" x14ac:dyDescent="0.25">
      <c r="A2127">
        <v>212.4</v>
      </c>
      <c r="B2127">
        <v>38.446580505371102</v>
      </c>
    </row>
    <row r="2128" spans="1:2" x14ac:dyDescent="0.25">
      <c r="A2128">
        <v>212.5</v>
      </c>
      <c r="B2128">
        <v>38.599960136413571</v>
      </c>
    </row>
    <row r="2129" spans="1:2" x14ac:dyDescent="0.25">
      <c r="A2129">
        <v>212.6</v>
      </c>
      <c r="B2129">
        <v>38.753339767456083</v>
      </c>
    </row>
    <row r="2130" spans="1:2" x14ac:dyDescent="0.25">
      <c r="A2130">
        <v>212.7</v>
      </c>
      <c r="B2130">
        <v>38.906719398498552</v>
      </c>
    </row>
    <row r="2131" spans="1:2" x14ac:dyDescent="0.25">
      <c r="A2131">
        <v>212.8</v>
      </c>
      <c r="B2131">
        <v>39.060099029541021</v>
      </c>
    </row>
    <row r="2132" spans="1:2" x14ac:dyDescent="0.25">
      <c r="A2132">
        <v>212.9</v>
      </c>
      <c r="B2132">
        <v>39.213478660583498</v>
      </c>
    </row>
    <row r="2133" spans="1:2" x14ac:dyDescent="0.25">
      <c r="A2133">
        <v>213</v>
      </c>
      <c r="B2133">
        <v>39.366858291625967</v>
      </c>
    </row>
    <row r="2134" spans="1:2" x14ac:dyDescent="0.25">
      <c r="A2134">
        <v>213.1</v>
      </c>
      <c r="B2134">
        <v>39.565815963745152</v>
      </c>
    </row>
    <row r="2135" spans="1:2" x14ac:dyDescent="0.25">
      <c r="A2135">
        <v>213.2</v>
      </c>
      <c r="B2135">
        <v>39.764773635864287</v>
      </c>
    </row>
    <row r="2136" spans="1:2" x14ac:dyDescent="0.25">
      <c r="A2136">
        <v>213.3</v>
      </c>
      <c r="B2136">
        <v>39.963731307983423</v>
      </c>
    </row>
    <row r="2137" spans="1:2" x14ac:dyDescent="0.25">
      <c r="A2137">
        <v>213.4</v>
      </c>
      <c r="B2137">
        <v>40.162688980102551</v>
      </c>
    </row>
    <row r="2138" spans="1:2" x14ac:dyDescent="0.25">
      <c r="A2138">
        <v>213.5</v>
      </c>
      <c r="B2138">
        <v>40.36164665222168</v>
      </c>
    </row>
    <row r="2139" spans="1:2" x14ac:dyDescent="0.25">
      <c r="A2139">
        <v>213.6</v>
      </c>
      <c r="B2139">
        <v>40.560604324340858</v>
      </c>
    </row>
    <row r="2140" spans="1:2" x14ac:dyDescent="0.25">
      <c r="A2140">
        <v>213.7</v>
      </c>
      <c r="B2140">
        <v>40.75956199646</v>
      </c>
    </row>
    <row r="2141" spans="1:2" x14ac:dyDescent="0.25">
      <c r="A2141">
        <v>213.8</v>
      </c>
      <c r="B2141">
        <v>40.958519668579129</v>
      </c>
    </row>
    <row r="2142" spans="1:2" x14ac:dyDescent="0.25">
      <c r="A2142">
        <v>213.9</v>
      </c>
      <c r="B2142">
        <v>41.157477340698257</v>
      </c>
    </row>
    <row r="2143" spans="1:2" x14ac:dyDescent="0.25">
      <c r="A2143">
        <v>214</v>
      </c>
      <c r="B2143">
        <v>41.356435012817393</v>
      </c>
    </row>
    <row r="2144" spans="1:2" x14ac:dyDescent="0.25">
      <c r="A2144">
        <v>214.1</v>
      </c>
      <c r="B2144">
        <v>41.508900184631393</v>
      </c>
    </row>
    <row r="2145" spans="1:2" x14ac:dyDescent="0.25">
      <c r="A2145">
        <v>214.2</v>
      </c>
      <c r="B2145">
        <v>41.661365356445337</v>
      </c>
    </row>
    <row r="2146" spans="1:2" x14ac:dyDescent="0.25">
      <c r="A2146">
        <v>214.3</v>
      </c>
      <c r="B2146">
        <v>41.813830528259302</v>
      </c>
    </row>
    <row r="2147" spans="1:2" x14ac:dyDescent="0.25">
      <c r="A2147">
        <v>214.4</v>
      </c>
      <c r="B2147">
        <v>41.966295700073253</v>
      </c>
    </row>
    <row r="2148" spans="1:2" x14ac:dyDescent="0.25">
      <c r="A2148">
        <v>214.5</v>
      </c>
      <c r="B2148">
        <v>42.118760871887211</v>
      </c>
    </row>
    <row r="2149" spans="1:2" x14ac:dyDescent="0.25">
      <c r="A2149">
        <v>214.6</v>
      </c>
      <c r="B2149">
        <v>42.271226043701212</v>
      </c>
    </row>
    <row r="2150" spans="1:2" x14ac:dyDescent="0.25">
      <c r="A2150">
        <v>214.7</v>
      </c>
      <c r="B2150">
        <v>42.423691215515163</v>
      </c>
    </row>
    <row r="2151" spans="1:2" x14ac:dyDescent="0.25">
      <c r="A2151">
        <v>214.8</v>
      </c>
      <c r="B2151">
        <v>42.576156387329121</v>
      </c>
    </row>
    <row r="2152" spans="1:2" x14ac:dyDescent="0.25">
      <c r="A2152">
        <v>214.9</v>
      </c>
      <c r="B2152">
        <v>42.728621559143072</v>
      </c>
    </row>
    <row r="2153" spans="1:2" x14ac:dyDescent="0.25">
      <c r="A2153">
        <v>215</v>
      </c>
      <c r="B2153">
        <v>42.88108673095703</v>
      </c>
    </row>
    <row r="2154" spans="1:2" x14ac:dyDescent="0.25">
      <c r="A2154">
        <v>215.1</v>
      </c>
      <c r="B2154">
        <v>43.006046752929713</v>
      </c>
    </row>
    <row r="2155" spans="1:2" x14ac:dyDescent="0.25">
      <c r="A2155">
        <v>215.2</v>
      </c>
      <c r="B2155">
        <v>43.131006774902367</v>
      </c>
    </row>
    <row r="2156" spans="1:2" x14ac:dyDescent="0.25">
      <c r="A2156">
        <v>215.3</v>
      </c>
      <c r="B2156">
        <v>43.255966796875008</v>
      </c>
    </row>
    <row r="2157" spans="1:2" x14ac:dyDescent="0.25">
      <c r="A2157">
        <v>215.4</v>
      </c>
      <c r="B2157">
        <v>43.380926818847662</v>
      </c>
    </row>
    <row r="2158" spans="1:2" x14ac:dyDescent="0.25">
      <c r="A2158">
        <v>215.5</v>
      </c>
      <c r="B2158">
        <v>43.50588684082031</v>
      </c>
    </row>
    <row r="2159" spans="1:2" x14ac:dyDescent="0.25">
      <c r="A2159">
        <v>215.6</v>
      </c>
      <c r="B2159">
        <v>43.630846862793</v>
      </c>
    </row>
    <row r="2160" spans="1:2" x14ac:dyDescent="0.25">
      <c r="A2160">
        <v>215.7</v>
      </c>
      <c r="B2160">
        <v>43.755806884765647</v>
      </c>
    </row>
    <row r="2161" spans="1:2" x14ac:dyDescent="0.25">
      <c r="A2161">
        <v>215.8</v>
      </c>
      <c r="B2161">
        <v>43.880766906738288</v>
      </c>
    </row>
    <row r="2162" spans="1:2" x14ac:dyDescent="0.25">
      <c r="A2162">
        <v>215.9</v>
      </c>
      <c r="B2162">
        <v>44.005726928710949</v>
      </c>
    </row>
    <row r="2163" spans="1:2" x14ac:dyDescent="0.25">
      <c r="A2163">
        <v>216</v>
      </c>
      <c r="B2163">
        <v>44.130686950683597</v>
      </c>
    </row>
    <row r="2164" spans="1:2" x14ac:dyDescent="0.25">
      <c r="A2164">
        <v>216.1</v>
      </c>
      <c r="B2164">
        <v>44.3649748229981</v>
      </c>
    </row>
    <row r="2165" spans="1:2" x14ac:dyDescent="0.25">
      <c r="A2165">
        <v>216.2</v>
      </c>
      <c r="B2165">
        <v>44.599262695312547</v>
      </c>
    </row>
    <row r="2166" spans="1:2" x14ac:dyDescent="0.25">
      <c r="A2166">
        <v>216.3</v>
      </c>
      <c r="B2166">
        <v>44.833550567626993</v>
      </c>
    </row>
    <row r="2167" spans="1:2" x14ac:dyDescent="0.25">
      <c r="A2167">
        <v>216.4</v>
      </c>
      <c r="B2167">
        <v>45.067838439941433</v>
      </c>
    </row>
    <row r="2168" spans="1:2" x14ac:dyDescent="0.25">
      <c r="A2168">
        <v>216.5</v>
      </c>
      <c r="B2168">
        <v>45.302126312255872</v>
      </c>
    </row>
    <row r="2169" spans="1:2" x14ac:dyDescent="0.25">
      <c r="A2169">
        <v>216.6</v>
      </c>
      <c r="B2169">
        <v>45.536414184570383</v>
      </c>
    </row>
    <row r="2170" spans="1:2" x14ac:dyDescent="0.25">
      <c r="A2170">
        <v>216.7</v>
      </c>
      <c r="B2170">
        <v>45.770702056884822</v>
      </c>
    </row>
    <row r="2171" spans="1:2" x14ac:dyDescent="0.25">
      <c r="A2171">
        <v>216.8</v>
      </c>
      <c r="B2171">
        <v>46.004989929199247</v>
      </c>
    </row>
    <row r="2172" spans="1:2" x14ac:dyDescent="0.25">
      <c r="A2172">
        <v>216.9</v>
      </c>
      <c r="B2172">
        <v>46.239277801513687</v>
      </c>
    </row>
    <row r="2173" spans="1:2" x14ac:dyDescent="0.25">
      <c r="A2173">
        <v>217</v>
      </c>
      <c r="B2173">
        <v>46.473565673828134</v>
      </c>
    </row>
    <row r="2174" spans="1:2" x14ac:dyDescent="0.25">
      <c r="A2174">
        <v>217.1</v>
      </c>
      <c r="B2174">
        <v>46.668839416503957</v>
      </c>
    </row>
    <row r="2175" spans="1:2" x14ac:dyDescent="0.25">
      <c r="A2175">
        <v>217.2</v>
      </c>
      <c r="B2175">
        <v>46.86411315917973</v>
      </c>
    </row>
    <row r="2176" spans="1:2" x14ac:dyDescent="0.25">
      <c r="A2176">
        <v>217.3</v>
      </c>
      <c r="B2176">
        <v>47.059386901855497</v>
      </c>
    </row>
    <row r="2177" spans="1:2" x14ac:dyDescent="0.25">
      <c r="A2177">
        <v>217.4</v>
      </c>
      <c r="B2177">
        <v>47.25466064453127</v>
      </c>
    </row>
    <row r="2178" spans="1:2" x14ac:dyDescent="0.25">
      <c r="A2178">
        <v>217.5</v>
      </c>
      <c r="B2178">
        <v>47.449934387207037</v>
      </c>
    </row>
    <row r="2179" spans="1:2" x14ac:dyDescent="0.25">
      <c r="A2179">
        <v>217.6</v>
      </c>
      <c r="B2179">
        <v>47.64520812988286</v>
      </c>
    </row>
    <row r="2180" spans="1:2" x14ac:dyDescent="0.25">
      <c r="A2180">
        <v>217.7</v>
      </c>
      <c r="B2180">
        <v>47.840481872558627</v>
      </c>
    </row>
    <row r="2181" spans="1:2" x14ac:dyDescent="0.25">
      <c r="A2181">
        <v>217.8</v>
      </c>
      <c r="B2181">
        <v>48.0357556152344</v>
      </c>
    </row>
    <row r="2182" spans="1:2" x14ac:dyDescent="0.25">
      <c r="A2182">
        <v>217.9</v>
      </c>
      <c r="B2182">
        <v>48.231029357910167</v>
      </c>
    </row>
    <row r="2183" spans="1:2" x14ac:dyDescent="0.25">
      <c r="A2183">
        <v>218</v>
      </c>
      <c r="B2183">
        <v>48.42630310058594</v>
      </c>
    </row>
    <row r="2184" spans="1:2" x14ac:dyDescent="0.25">
      <c r="A2184">
        <v>218.1</v>
      </c>
      <c r="B2184">
        <v>48.594063301086457</v>
      </c>
    </row>
    <row r="2185" spans="1:2" x14ac:dyDescent="0.25">
      <c r="A2185">
        <v>218.2</v>
      </c>
      <c r="B2185">
        <v>48.761823501586953</v>
      </c>
    </row>
    <row r="2186" spans="1:2" x14ac:dyDescent="0.25">
      <c r="A2186">
        <v>218.3</v>
      </c>
      <c r="B2186">
        <v>48.92958370208742</v>
      </c>
    </row>
    <row r="2187" spans="1:2" x14ac:dyDescent="0.25">
      <c r="A2187">
        <v>218.4</v>
      </c>
      <c r="B2187">
        <v>49.097343902587902</v>
      </c>
    </row>
    <row r="2188" spans="1:2" x14ac:dyDescent="0.25">
      <c r="A2188">
        <v>218.5</v>
      </c>
      <c r="B2188">
        <v>49.265104103088383</v>
      </c>
    </row>
    <row r="2189" spans="1:2" x14ac:dyDescent="0.25">
      <c r="A2189">
        <v>218.6</v>
      </c>
      <c r="B2189">
        <v>49.432864303588907</v>
      </c>
    </row>
    <row r="2190" spans="1:2" x14ac:dyDescent="0.25">
      <c r="A2190">
        <v>218.7</v>
      </c>
      <c r="B2190">
        <v>49.600624504089382</v>
      </c>
    </row>
    <row r="2191" spans="1:2" x14ac:dyDescent="0.25">
      <c r="A2191">
        <v>218.8</v>
      </c>
      <c r="B2191">
        <v>49.768384704589863</v>
      </c>
    </row>
    <row r="2192" spans="1:2" x14ac:dyDescent="0.25">
      <c r="A2192">
        <v>218.9</v>
      </c>
      <c r="B2192">
        <v>49.936144905090337</v>
      </c>
    </row>
    <row r="2193" spans="1:2" x14ac:dyDescent="0.25">
      <c r="A2193">
        <v>219</v>
      </c>
      <c r="B2193">
        <v>50.103905105590819</v>
      </c>
    </row>
    <row r="2194" spans="1:2" x14ac:dyDescent="0.25">
      <c r="A2194">
        <v>219.1</v>
      </c>
      <c r="B2194">
        <v>50.253543739318879</v>
      </c>
    </row>
    <row r="2195" spans="1:2" x14ac:dyDescent="0.25">
      <c r="A2195">
        <v>219.2</v>
      </c>
      <c r="B2195">
        <v>50.403182373046903</v>
      </c>
    </row>
    <row r="2196" spans="1:2" x14ac:dyDescent="0.25">
      <c r="A2196">
        <v>219.3</v>
      </c>
      <c r="B2196">
        <v>50.55282100677492</v>
      </c>
    </row>
    <row r="2197" spans="1:2" x14ac:dyDescent="0.25">
      <c r="A2197">
        <v>219.4</v>
      </c>
      <c r="B2197">
        <v>50.702459640502937</v>
      </c>
    </row>
    <row r="2198" spans="1:2" x14ac:dyDescent="0.25">
      <c r="A2198">
        <v>219.5</v>
      </c>
      <c r="B2198">
        <v>50.852098274230947</v>
      </c>
    </row>
    <row r="2199" spans="1:2" x14ac:dyDescent="0.25">
      <c r="A2199">
        <v>219.6</v>
      </c>
      <c r="B2199">
        <v>51.001736907959021</v>
      </c>
    </row>
    <row r="2200" spans="1:2" x14ac:dyDescent="0.25">
      <c r="A2200">
        <v>219.7</v>
      </c>
      <c r="B2200">
        <v>51.151375541687038</v>
      </c>
    </row>
    <row r="2201" spans="1:2" x14ac:dyDescent="0.25">
      <c r="A2201">
        <v>219.8</v>
      </c>
      <c r="B2201">
        <v>51.301014175415062</v>
      </c>
    </row>
    <row r="2202" spans="1:2" x14ac:dyDescent="0.25">
      <c r="A2202">
        <v>219.9</v>
      </c>
      <c r="B2202">
        <v>51.450652809143079</v>
      </c>
    </row>
    <row r="2203" spans="1:2" x14ac:dyDescent="0.25">
      <c r="A2203">
        <v>220</v>
      </c>
      <c r="B2203">
        <v>51.600291442871097</v>
      </c>
    </row>
    <row r="2204" spans="1:2" x14ac:dyDescent="0.25">
      <c r="A2204">
        <v>220.1</v>
      </c>
      <c r="B2204">
        <v>51.709350204467803</v>
      </c>
    </row>
    <row r="2205" spans="1:2" x14ac:dyDescent="0.25">
      <c r="A2205">
        <v>220.2</v>
      </c>
      <c r="B2205">
        <v>51.818408966064467</v>
      </c>
    </row>
    <row r="2206" spans="1:2" x14ac:dyDescent="0.25">
      <c r="A2206">
        <v>220.3</v>
      </c>
      <c r="B2206">
        <v>51.927467727661153</v>
      </c>
    </row>
    <row r="2207" spans="1:2" x14ac:dyDescent="0.25">
      <c r="A2207">
        <v>220.4</v>
      </c>
      <c r="B2207">
        <v>52.036526489257817</v>
      </c>
    </row>
    <row r="2208" spans="1:2" x14ac:dyDescent="0.25">
      <c r="A2208">
        <v>220.5</v>
      </c>
      <c r="B2208">
        <v>52.145585250854502</v>
      </c>
    </row>
    <row r="2209" spans="1:2" x14ac:dyDescent="0.25">
      <c r="A2209">
        <v>220.6</v>
      </c>
      <c r="B2209">
        <v>52.254644012451202</v>
      </c>
    </row>
    <row r="2210" spans="1:2" x14ac:dyDescent="0.25">
      <c r="A2210">
        <v>220.7</v>
      </c>
      <c r="B2210">
        <v>52.363702774047873</v>
      </c>
    </row>
    <row r="2211" spans="1:2" x14ac:dyDescent="0.25">
      <c r="A2211">
        <v>220.8</v>
      </c>
      <c r="B2211">
        <v>52.472761535644537</v>
      </c>
    </row>
    <row r="2212" spans="1:2" x14ac:dyDescent="0.25">
      <c r="A2212">
        <v>220.9</v>
      </c>
      <c r="B2212">
        <v>52.581820297241222</v>
      </c>
    </row>
    <row r="2213" spans="1:2" x14ac:dyDescent="0.25">
      <c r="A2213">
        <v>221</v>
      </c>
      <c r="B2213">
        <v>52.690879058837893</v>
      </c>
    </row>
    <row r="2214" spans="1:2" x14ac:dyDescent="0.25">
      <c r="A2214">
        <v>221.1</v>
      </c>
      <c r="B2214">
        <v>52.701887474060072</v>
      </c>
    </row>
    <row r="2215" spans="1:2" x14ac:dyDescent="0.25">
      <c r="A2215">
        <v>221.2</v>
      </c>
      <c r="B2215">
        <v>52.71289588928223</v>
      </c>
    </row>
    <row r="2216" spans="1:2" x14ac:dyDescent="0.25">
      <c r="A2216">
        <v>221.3</v>
      </c>
      <c r="B2216">
        <v>52.723904304504387</v>
      </c>
    </row>
    <row r="2217" spans="1:2" x14ac:dyDescent="0.25">
      <c r="A2217">
        <v>221.4</v>
      </c>
      <c r="B2217">
        <v>52.734912719726573</v>
      </c>
    </row>
    <row r="2218" spans="1:2" x14ac:dyDescent="0.25">
      <c r="A2218">
        <v>221.5</v>
      </c>
      <c r="B2218">
        <v>52.74592113494873</v>
      </c>
    </row>
    <row r="2219" spans="1:2" x14ac:dyDescent="0.25">
      <c r="A2219">
        <v>221.6</v>
      </c>
      <c r="B2219">
        <v>52.756929550170902</v>
      </c>
    </row>
    <row r="2220" spans="1:2" x14ac:dyDescent="0.25">
      <c r="A2220">
        <v>221.7</v>
      </c>
      <c r="B2220">
        <v>52.767937965393067</v>
      </c>
    </row>
    <row r="2221" spans="1:2" x14ac:dyDescent="0.25">
      <c r="A2221">
        <v>221.8</v>
      </c>
      <c r="B2221">
        <v>52.778946380615231</v>
      </c>
    </row>
    <row r="2222" spans="1:2" x14ac:dyDescent="0.25">
      <c r="A2222">
        <v>221.9</v>
      </c>
      <c r="B2222">
        <v>52.789954795837403</v>
      </c>
    </row>
    <row r="2223" spans="1:2" x14ac:dyDescent="0.25">
      <c r="A2223">
        <v>222</v>
      </c>
      <c r="B2223">
        <v>52.800963211059567</v>
      </c>
    </row>
    <row r="2224" spans="1:2" x14ac:dyDescent="0.25">
      <c r="A2224">
        <v>222.1</v>
      </c>
      <c r="B2224">
        <v>52.863787384033223</v>
      </c>
    </row>
    <row r="2225" spans="1:2" x14ac:dyDescent="0.25">
      <c r="A2225">
        <v>222.2</v>
      </c>
      <c r="B2225">
        <v>52.926611557006837</v>
      </c>
    </row>
    <row r="2226" spans="1:2" x14ac:dyDescent="0.25">
      <c r="A2226">
        <v>222.3</v>
      </c>
      <c r="B2226">
        <v>52.989435729980471</v>
      </c>
    </row>
    <row r="2227" spans="1:2" x14ac:dyDescent="0.25">
      <c r="A2227">
        <v>222.4</v>
      </c>
      <c r="B2227">
        <v>53.052259902954113</v>
      </c>
    </row>
    <row r="2228" spans="1:2" x14ac:dyDescent="0.25">
      <c r="A2228">
        <v>222.5</v>
      </c>
      <c r="B2228">
        <v>53.115084075927733</v>
      </c>
    </row>
    <row r="2229" spans="1:2" x14ac:dyDescent="0.25">
      <c r="A2229">
        <v>222.6</v>
      </c>
      <c r="B2229">
        <v>53.177908248901382</v>
      </c>
    </row>
    <row r="2230" spans="1:2" x14ac:dyDescent="0.25">
      <c r="A2230">
        <v>222.7</v>
      </c>
      <c r="B2230">
        <v>53.240732421875009</v>
      </c>
    </row>
    <row r="2231" spans="1:2" x14ac:dyDescent="0.25">
      <c r="A2231">
        <v>222.8</v>
      </c>
      <c r="B2231">
        <v>53.303556594848637</v>
      </c>
    </row>
    <row r="2232" spans="1:2" x14ac:dyDescent="0.25">
      <c r="A2232">
        <v>222.9</v>
      </c>
      <c r="B2232">
        <v>53.366380767822271</v>
      </c>
    </row>
    <row r="2233" spans="1:2" x14ac:dyDescent="0.25">
      <c r="A2233">
        <v>223</v>
      </c>
      <c r="B2233">
        <v>53.429204940795898</v>
      </c>
    </row>
    <row r="2234" spans="1:2" x14ac:dyDescent="0.25">
      <c r="A2234">
        <v>223.1</v>
      </c>
      <c r="B2234">
        <v>53.453627967834478</v>
      </c>
    </row>
    <row r="2235" spans="1:2" x14ac:dyDescent="0.25">
      <c r="A2235">
        <v>223.2</v>
      </c>
      <c r="B2235">
        <v>53.478050994873051</v>
      </c>
    </row>
    <row r="2236" spans="1:2" x14ac:dyDescent="0.25">
      <c r="A2236">
        <v>223.3</v>
      </c>
      <c r="B2236">
        <v>53.502474021911617</v>
      </c>
    </row>
    <row r="2237" spans="1:2" x14ac:dyDescent="0.25">
      <c r="A2237">
        <v>223.4</v>
      </c>
      <c r="B2237">
        <v>53.526897048950197</v>
      </c>
    </row>
    <row r="2238" spans="1:2" x14ac:dyDescent="0.25">
      <c r="A2238">
        <v>223.5</v>
      </c>
      <c r="B2238">
        <v>53.55132007598877</v>
      </c>
    </row>
    <row r="2239" spans="1:2" x14ac:dyDescent="0.25">
      <c r="A2239">
        <v>223.6</v>
      </c>
      <c r="B2239">
        <v>53.575743103027349</v>
      </c>
    </row>
    <row r="2240" spans="1:2" x14ac:dyDescent="0.25">
      <c r="A2240">
        <v>223.7</v>
      </c>
      <c r="B2240">
        <v>53.600166130065922</v>
      </c>
    </row>
    <row r="2241" spans="1:2" x14ac:dyDescent="0.25">
      <c r="A2241">
        <v>223.8</v>
      </c>
      <c r="B2241">
        <v>53.624589157104502</v>
      </c>
    </row>
    <row r="2242" spans="1:2" x14ac:dyDescent="0.25">
      <c r="A2242">
        <v>223.9</v>
      </c>
      <c r="B2242">
        <v>53.649012184143068</v>
      </c>
    </row>
    <row r="2243" spans="1:2" x14ac:dyDescent="0.25">
      <c r="A2243">
        <v>224</v>
      </c>
      <c r="B2243">
        <v>53.673435211181641</v>
      </c>
    </row>
    <row r="2244" spans="1:2" x14ac:dyDescent="0.25">
      <c r="A2244">
        <v>224.1</v>
      </c>
      <c r="B2244">
        <v>53.702520599365243</v>
      </c>
    </row>
    <row r="2245" spans="1:2" x14ac:dyDescent="0.25">
      <c r="A2245">
        <v>224.2</v>
      </c>
      <c r="B2245">
        <v>53.731605987548832</v>
      </c>
    </row>
    <row r="2246" spans="1:2" x14ac:dyDescent="0.25">
      <c r="A2246">
        <v>224.3</v>
      </c>
      <c r="B2246">
        <v>53.760691375732428</v>
      </c>
    </row>
    <row r="2247" spans="1:2" x14ac:dyDescent="0.25">
      <c r="A2247">
        <v>224.4</v>
      </c>
      <c r="B2247">
        <v>53.789776763916016</v>
      </c>
    </row>
    <row r="2248" spans="1:2" x14ac:dyDescent="0.25">
      <c r="A2248">
        <v>224.5</v>
      </c>
      <c r="B2248">
        <v>53.818862152099612</v>
      </c>
    </row>
    <row r="2249" spans="1:2" x14ac:dyDescent="0.25">
      <c r="A2249">
        <v>224.6</v>
      </c>
      <c r="B2249">
        <v>53.847947540283208</v>
      </c>
    </row>
    <row r="2250" spans="1:2" x14ac:dyDescent="0.25">
      <c r="A2250">
        <v>224.7</v>
      </c>
      <c r="B2250">
        <v>53.877032928466797</v>
      </c>
    </row>
    <row r="2251" spans="1:2" x14ac:dyDescent="0.25">
      <c r="A2251">
        <v>224.8</v>
      </c>
      <c r="B2251">
        <v>53.906118316650392</v>
      </c>
    </row>
    <row r="2252" spans="1:2" x14ac:dyDescent="0.25">
      <c r="A2252">
        <v>224.9</v>
      </c>
      <c r="B2252">
        <v>53.935203704833988</v>
      </c>
    </row>
    <row r="2253" spans="1:2" x14ac:dyDescent="0.25">
      <c r="A2253">
        <v>225</v>
      </c>
      <c r="B2253">
        <v>53.964289093017577</v>
      </c>
    </row>
    <row r="2254" spans="1:2" x14ac:dyDescent="0.25">
      <c r="A2254">
        <v>225.1</v>
      </c>
      <c r="B2254">
        <v>54.014518394470223</v>
      </c>
    </row>
    <row r="2255" spans="1:2" x14ac:dyDescent="0.25">
      <c r="A2255">
        <v>225.2</v>
      </c>
      <c r="B2255">
        <v>54.064747695922861</v>
      </c>
    </row>
    <row r="2256" spans="1:2" x14ac:dyDescent="0.25">
      <c r="A2256">
        <v>225.3</v>
      </c>
      <c r="B2256">
        <v>54.114976997375493</v>
      </c>
    </row>
    <row r="2257" spans="1:2" x14ac:dyDescent="0.25">
      <c r="A2257">
        <v>225.4</v>
      </c>
      <c r="B2257">
        <v>54.165206298828117</v>
      </c>
    </row>
    <row r="2258" spans="1:2" x14ac:dyDescent="0.25">
      <c r="A2258">
        <v>225.5</v>
      </c>
      <c r="B2258">
        <v>54.215435600280763</v>
      </c>
    </row>
    <row r="2259" spans="1:2" x14ac:dyDescent="0.25">
      <c r="A2259">
        <v>225.6</v>
      </c>
      <c r="B2259">
        <v>54.265664901733409</v>
      </c>
    </row>
    <row r="2260" spans="1:2" x14ac:dyDescent="0.25">
      <c r="A2260">
        <v>225.7</v>
      </c>
      <c r="B2260">
        <v>54.315894203186041</v>
      </c>
    </row>
    <row r="2261" spans="1:2" x14ac:dyDescent="0.25">
      <c r="A2261">
        <v>225.8</v>
      </c>
      <c r="B2261">
        <v>54.366123504638672</v>
      </c>
    </row>
    <row r="2262" spans="1:2" x14ac:dyDescent="0.25">
      <c r="A2262">
        <v>225.9</v>
      </c>
      <c r="B2262">
        <v>54.416352806091311</v>
      </c>
    </row>
    <row r="2263" spans="1:2" x14ac:dyDescent="0.25">
      <c r="A2263">
        <v>226</v>
      </c>
      <c r="B2263">
        <v>54.466582107543942</v>
      </c>
    </row>
    <row r="2264" spans="1:2" x14ac:dyDescent="0.25">
      <c r="A2264">
        <v>226.1</v>
      </c>
      <c r="B2264">
        <v>54.525662841796887</v>
      </c>
    </row>
    <row r="2265" spans="1:2" x14ac:dyDescent="0.25">
      <c r="A2265">
        <v>226.2</v>
      </c>
      <c r="B2265">
        <v>54.584743576049817</v>
      </c>
    </row>
    <row r="2266" spans="1:2" x14ac:dyDescent="0.25">
      <c r="A2266">
        <v>226.3</v>
      </c>
      <c r="B2266">
        <v>54.64382431030274</v>
      </c>
    </row>
    <row r="2267" spans="1:2" x14ac:dyDescent="0.25">
      <c r="A2267">
        <v>226.4</v>
      </c>
      <c r="B2267">
        <v>54.702905044555671</v>
      </c>
    </row>
    <row r="2268" spans="1:2" x14ac:dyDescent="0.25">
      <c r="A2268">
        <v>226.5</v>
      </c>
      <c r="B2268">
        <v>54.761985778808587</v>
      </c>
    </row>
    <row r="2269" spans="1:2" x14ac:dyDescent="0.25">
      <c r="A2269">
        <v>226.6</v>
      </c>
      <c r="B2269">
        <v>54.821066513061538</v>
      </c>
    </row>
    <row r="2270" spans="1:2" x14ac:dyDescent="0.25">
      <c r="A2270">
        <v>226.7</v>
      </c>
      <c r="B2270">
        <v>54.880147247314468</v>
      </c>
    </row>
    <row r="2271" spans="1:2" x14ac:dyDescent="0.25">
      <c r="A2271">
        <v>226.8</v>
      </c>
      <c r="B2271">
        <v>54.939227981567399</v>
      </c>
    </row>
    <row r="2272" spans="1:2" x14ac:dyDescent="0.25">
      <c r="A2272">
        <v>226.9</v>
      </c>
      <c r="B2272">
        <v>54.998308715820322</v>
      </c>
    </row>
    <row r="2273" spans="1:2" x14ac:dyDescent="0.25">
      <c r="A2273">
        <v>227</v>
      </c>
      <c r="B2273">
        <v>55.057389450073252</v>
      </c>
    </row>
    <row r="2274" spans="1:2" x14ac:dyDescent="0.25">
      <c r="A2274">
        <v>227.1</v>
      </c>
      <c r="B2274">
        <v>55.114819259643568</v>
      </c>
    </row>
    <row r="2275" spans="1:2" x14ac:dyDescent="0.25">
      <c r="A2275">
        <v>227.2</v>
      </c>
      <c r="B2275">
        <v>55.172249069213883</v>
      </c>
    </row>
    <row r="2276" spans="1:2" x14ac:dyDescent="0.25">
      <c r="A2276">
        <v>227.3</v>
      </c>
      <c r="B2276">
        <v>55.229678878784192</v>
      </c>
    </row>
    <row r="2277" spans="1:2" x14ac:dyDescent="0.25">
      <c r="A2277">
        <v>227.4</v>
      </c>
      <c r="B2277">
        <v>55.2871086883545</v>
      </c>
    </row>
    <row r="2278" spans="1:2" x14ac:dyDescent="0.25">
      <c r="A2278">
        <v>227.5</v>
      </c>
      <c r="B2278">
        <v>55.344538497924823</v>
      </c>
    </row>
    <row r="2279" spans="1:2" x14ac:dyDescent="0.25">
      <c r="A2279">
        <v>227.6</v>
      </c>
      <c r="B2279">
        <v>55.401968307495139</v>
      </c>
    </row>
    <row r="2280" spans="1:2" x14ac:dyDescent="0.25">
      <c r="A2280">
        <v>227.7</v>
      </c>
      <c r="B2280">
        <v>55.459398117065447</v>
      </c>
    </row>
    <row r="2281" spans="1:2" x14ac:dyDescent="0.25">
      <c r="A2281">
        <v>227.8</v>
      </c>
      <c r="B2281">
        <v>55.516827926635763</v>
      </c>
    </row>
    <row r="2282" spans="1:2" x14ac:dyDescent="0.25">
      <c r="A2282">
        <v>227.9</v>
      </c>
      <c r="B2282">
        <v>55.574257736206057</v>
      </c>
    </row>
    <row r="2283" spans="1:2" x14ac:dyDescent="0.25">
      <c r="A2283">
        <v>228</v>
      </c>
      <c r="B2283">
        <v>55.631687545776373</v>
      </c>
    </row>
    <row r="2284" spans="1:2" x14ac:dyDescent="0.25">
      <c r="A2284">
        <v>228.1</v>
      </c>
      <c r="B2284">
        <v>55.679814834594737</v>
      </c>
    </row>
    <row r="2285" spans="1:2" x14ac:dyDescent="0.25">
      <c r="A2285">
        <v>228.2</v>
      </c>
      <c r="B2285">
        <v>55.727942123413101</v>
      </c>
    </row>
    <row r="2286" spans="1:2" x14ac:dyDescent="0.25">
      <c r="A2286">
        <v>228.3</v>
      </c>
      <c r="B2286">
        <v>55.776069412231458</v>
      </c>
    </row>
    <row r="2287" spans="1:2" x14ac:dyDescent="0.25">
      <c r="A2287">
        <v>228.4</v>
      </c>
      <c r="B2287">
        <v>55.824196701049807</v>
      </c>
    </row>
    <row r="2288" spans="1:2" x14ac:dyDescent="0.25">
      <c r="A2288">
        <v>228.5</v>
      </c>
      <c r="B2288">
        <v>55.872323989868157</v>
      </c>
    </row>
    <row r="2289" spans="1:2" x14ac:dyDescent="0.25">
      <c r="A2289">
        <v>228.6</v>
      </c>
      <c r="B2289">
        <v>55.920451278686542</v>
      </c>
    </row>
    <row r="2290" spans="1:2" x14ac:dyDescent="0.25">
      <c r="A2290">
        <v>228.7</v>
      </c>
      <c r="B2290">
        <v>55.968578567504892</v>
      </c>
    </row>
    <row r="2291" spans="1:2" x14ac:dyDescent="0.25">
      <c r="A2291">
        <v>228.8</v>
      </c>
      <c r="B2291">
        <v>56.016705856323249</v>
      </c>
    </row>
    <row r="2292" spans="1:2" x14ac:dyDescent="0.25">
      <c r="A2292">
        <v>228.9</v>
      </c>
      <c r="B2292">
        <v>56.064833145141613</v>
      </c>
    </row>
    <row r="2293" spans="1:2" x14ac:dyDescent="0.25">
      <c r="A2293">
        <v>229</v>
      </c>
      <c r="B2293">
        <v>56.112960433959962</v>
      </c>
    </row>
    <row r="2294" spans="1:2" x14ac:dyDescent="0.25">
      <c r="A2294">
        <v>229.1</v>
      </c>
      <c r="B2294">
        <v>56.157604560852057</v>
      </c>
    </row>
    <row r="2295" spans="1:2" x14ac:dyDescent="0.25">
      <c r="A2295">
        <v>229.2</v>
      </c>
      <c r="B2295">
        <v>56.202248687744152</v>
      </c>
    </row>
    <row r="2296" spans="1:2" x14ac:dyDescent="0.25">
      <c r="A2296">
        <v>229.3</v>
      </c>
      <c r="B2296">
        <v>56.24689281463624</v>
      </c>
    </row>
    <row r="2297" spans="1:2" x14ac:dyDescent="0.25">
      <c r="A2297">
        <v>229.4</v>
      </c>
      <c r="B2297">
        <v>56.291536941528328</v>
      </c>
    </row>
    <row r="2298" spans="1:2" x14ac:dyDescent="0.25">
      <c r="A2298">
        <v>229.5</v>
      </c>
      <c r="B2298">
        <v>56.336181068420423</v>
      </c>
    </row>
    <row r="2299" spans="1:2" x14ac:dyDescent="0.25">
      <c r="A2299">
        <v>229.6</v>
      </c>
      <c r="B2299">
        <v>56.380825195312511</v>
      </c>
    </row>
    <row r="2300" spans="1:2" x14ac:dyDescent="0.25">
      <c r="A2300">
        <v>229.7</v>
      </c>
      <c r="B2300">
        <v>56.425469322204599</v>
      </c>
    </row>
    <row r="2301" spans="1:2" x14ac:dyDescent="0.25">
      <c r="A2301">
        <v>229.8</v>
      </c>
      <c r="B2301">
        <v>56.470113449096687</v>
      </c>
    </row>
    <row r="2302" spans="1:2" x14ac:dyDescent="0.25">
      <c r="A2302">
        <v>229.9</v>
      </c>
      <c r="B2302">
        <v>56.514757575988767</v>
      </c>
    </row>
    <row r="2303" spans="1:2" x14ac:dyDescent="0.25">
      <c r="A2303">
        <v>230</v>
      </c>
      <c r="B2303">
        <v>56.559401702880862</v>
      </c>
    </row>
    <row r="2304" spans="1:2" x14ac:dyDescent="0.25">
      <c r="A2304">
        <v>230.1</v>
      </c>
      <c r="B2304">
        <v>56.586929550170908</v>
      </c>
    </row>
    <row r="2305" spans="1:2" x14ac:dyDescent="0.25">
      <c r="A2305">
        <v>230.2</v>
      </c>
      <c r="B2305">
        <v>56.614457397460953</v>
      </c>
    </row>
    <row r="2306" spans="1:2" x14ac:dyDescent="0.25">
      <c r="A2306">
        <v>230.3</v>
      </c>
      <c r="B2306">
        <v>56.641985244750977</v>
      </c>
    </row>
    <row r="2307" spans="1:2" x14ac:dyDescent="0.25">
      <c r="A2307">
        <v>230.4</v>
      </c>
      <c r="B2307">
        <v>56.669513092041022</v>
      </c>
    </row>
    <row r="2308" spans="1:2" x14ac:dyDescent="0.25">
      <c r="A2308">
        <v>230.5</v>
      </c>
      <c r="B2308">
        <v>56.69704093933106</v>
      </c>
    </row>
    <row r="2309" spans="1:2" x14ac:dyDescent="0.25">
      <c r="A2309">
        <v>230.6</v>
      </c>
      <c r="B2309">
        <v>56.724568786621099</v>
      </c>
    </row>
    <row r="2310" spans="1:2" x14ac:dyDescent="0.25">
      <c r="A2310">
        <v>230.7</v>
      </c>
      <c r="B2310">
        <v>56.752096633911137</v>
      </c>
    </row>
    <row r="2311" spans="1:2" x14ac:dyDescent="0.25">
      <c r="A2311">
        <v>230.8</v>
      </c>
      <c r="B2311">
        <v>56.779624481201182</v>
      </c>
    </row>
    <row r="2312" spans="1:2" x14ac:dyDescent="0.25">
      <c r="A2312">
        <v>230.9</v>
      </c>
      <c r="B2312">
        <v>56.807152328491213</v>
      </c>
    </row>
    <row r="2313" spans="1:2" x14ac:dyDescent="0.25">
      <c r="A2313">
        <v>231</v>
      </c>
      <c r="B2313">
        <v>56.834680175781251</v>
      </c>
    </row>
    <row r="2314" spans="1:2" x14ac:dyDescent="0.25">
      <c r="A2314">
        <v>231.1</v>
      </c>
      <c r="B2314">
        <v>56.806399230957027</v>
      </c>
    </row>
    <row r="2315" spans="1:2" x14ac:dyDescent="0.25">
      <c r="A2315">
        <v>231.2</v>
      </c>
      <c r="B2315">
        <v>56.778118286132809</v>
      </c>
    </row>
    <row r="2316" spans="1:2" x14ac:dyDescent="0.25">
      <c r="A2316">
        <v>231.3</v>
      </c>
      <c r="B2316">
        <v>56.749837341308591</v>
      </c>
    </row>
    <row r="2317" spans="1:2" x14ac:dyDescent="0.25">
      <c r="A2317">
        <v>231.4</v>
      </c>
      <c r="B2317">
        <v>56.721556396484367</v>
      </c>
    </row>
    <row r="2318" spans="1:2" x14ac:dyDescent="0.25">
      <c r="A2318">
        <v>231.5</v>
      </c>
      <c r="B2318">
        <v>56.693275451660163</v>
      </c>
    </row>
    <row r="2319" spans="1:2" x14ac:dyDescent="0.25">
      <c r="A2319">
        <v>231.6</v>
      </c>
      <c r="B2319">
        <v>56.664994506835932</v>
      </c>
    </row>
    <row r="2320" spans="1:2" x14ac:dyDescent="0.25">
      <c r="A2320">
        <v>231.7</v>
      </c>
      <c r="B2320">
        <v>56.636713562011707</v>
      </c>
    </row>
    <row r="2321" spans="1:2" x14ac:dyDescent="0.25">
      <c r="A2321">
        <v>231.8</v>
      </c>
      <c r="B2321">
        <v>56.608432617187503</v>
      </c>
    </row>
    <row r="2322" spans="1:2" x14ac:dyDescent="0.25">
      <c r="A2322">
        <v>231.9</v>
      </c>
      <c r="B2322">
        <v>56.580151672363279</v>
      </c>
    </row>
    <row r="2323" spans="1:2" x14ac:dyDescent="0.25">
      <c r="A2323">
        <v>232</v>
      </c>
      <c r="B2323">
        <v>56.551870727539061</v>
      </c>
    </row>
    <row r="2324" spans="1:2" x14ac:dyDescent="0.25">
      <c r="A2324">
        <v>232.1</v>
      </c>
      <c r="B2324">
        <v>56.45227210998533</v>
      </c>
    </row>
    <row r="2325" spans="1:2" x14ac:dyDescent="0.25">
      <c r="A2325">
        <v>232.2</v>
      </c>
      <c r="B2325">
        <v>56.352673492431627</v>
      </c>
    </row>
    <row r="2326" spans="1:2" x14ac:dyDescent="0.25">
      <c r="A2326">
        <v>232.3</v>
      </c>
      <c r="B2326">
        <v>56.253074874877917</v>
      </c>
    </row>
    <row r="2327" spans="1:2" x14ac:dyDescent="0.25">
      <c r="A2327">
        <v>232.4</v>
      </c>
      <c r="B2327">
        <v>56.153476257324208</v>
      </c>
    </row>
    <row r="2328" spans="1:2" x14ac:dyDescent="0.25">
      <c r="A2328">
        <v>232.5</v>
      </c>
      <c r="B2328">
        <v>56.053877639770512</v>
      </c>
    </row>
    <row r="2329" spans="1:2" x14ac:dyDescent="0.25">
      <c r="A2329">
        <v>232.6</v>
      </c>
      <c r="B2329">
        <v>55.954279022216781</v>
      </c>
    </row>
    <row r="2330" spans="1:2" x14ac:dyDescent="0.25">
      <c r="A2330">
        <v>232.7</v>
      </c>
      <c r="B2330">
        <v>55.854680404663078</v>
      </c>
    </row>
    <row r="2331" spans="1:2" x14ac:dyDescent="0.25">
      <c r="A2331">
        <v>232.8</v>
      </c>
      <c r="B2331">
        <v>55.755081787109368</v>
      </c>
    </row>
    <row r="2332" spans="1:2" x14ac:dyDescent="0.25">
      <c r="A2332">
        <v>232.9</v>
      </c>
      <c r="B2332">
        <v>55.655483169555673</v>
      </c>
    </row>
    <row r="2333" spans="1:2" x14ac:dyDescent="0.25">
      <c r="A2333">
        <v>233</v>
      </c>
      <c r="B2333">
        <v>55.555884552001963</v>
      </c>
    </row>
    <row r="2334" spans="1:2" x14ac:dyDescent="0.25">
      <c r="A2334">
        <v>233.1</v>
      </c>
      <c r="B2334">
        <v>55.425106620788547</v>
      </c>
    </row>
    <row r="2335" spans="1:2" x14ac:dyDescent="0.25">
      <c r="A2335">
        <v>233.2</v>
      </c>
      <c r="B2335">
        <v>55.294328689575181</v>
      </c>
    </row>
    <row r="2336" spans="1:2" x14ac:dyDescent="0.25">
      <c r="A2336">
        <v>233.3</v>
      </c>
      <c r="B2336">
        <v>55.163550758361808</v>
      </c>
    </row>
    <row r="2337" spans="1:2" x14ac:dyDescent="0.25">
      <c r="A2337">
        <v>233.4</v>
      </c>
      <c r="B2337">
        <v>55.032772827148428</v>
      </c>
    </row>
    <row r="2338" spans="1:2" x14ac:dyDescent="0.25">
      <c r="A2338">
        <v>233.5</v>
      </c>
      <c r="B2338">
        <v>54.901994895935061</v>
      </c>
    </row>
    <row r="2339" spans="1:2" x14ac:dyDescent="0.25">
      <c r="A2339">
        <v>233.6</v>
      </c>
      <c r="B2339">
        <v>54.771216964721653</v>
      </c>
    </row>
    <row r="2340" spans="1:2" x14ac:dyDescent="0.25">
      <c r="A2340">
        <v>233.7</v>
      </c>
      <c r="B2340">
        <v>54.640439033508287</v>
      </c>
    </row>
    <row r="2341" spans="1:2" x14ac:dyDescent="0.25">
      <c r="A2341">
        <v>233.8</v>
      </c>
      <c r="B2341">
        <v>54.509661102294913</v>
      </c>
    </row>
    <row r="2342" spans="1:2" x14ac:dyDescent="0.25">
      <c r="A2342">
        <v>233.9</v>
      </c>
      <c r="B2342">
        <v>54.37888317108154</v>
      </c>
    </row>
    <row r="2343" spans="1:2" x14ac:dyDescent="0.25">
      <c r="A2343">
        <v>234</v>
      </c>
      <c r="B2343">
        <v>54.248105239868167</v>
      </c>
    </row>
    <row r="2344" spans="1:2" x14ac:dyDescent="0.25">
      <c r="A2344">
        <v>234.1</v>
      </c>
      <c r="B2344">
        <v>53.959219856262138</v>
      </c>
    </row>
    <row r="2345" spans="1:2" x14ac:dyDescent="0.25">
      <c r="A2345">
        <v>234.2</v>
      </c>
      <c r="B2345">
        <v>53.670334472656201</v>
      </c>
    </row>
    <row r="2346" spans="1:2" x14ac:dyDescent="0.25">
      <c r="A2346">
        <v>234.3</v>
      </c>
      <c r="B2346">
        <v>53.381449089050257</v>
      </c>
    </row>
    <row r="2347" spans="1:2" x14ac:dyDescent="0.25">
      <c r="A2347">
        <v>234.4</v>
      </c>
      <c r="B2347">
        <v>53.09256370544432</v>
      </c>
    </row>
    <row r="2348" spans="1:2" x14ac:dyDescent="0.25">
      <c r="A2348">
        <v>234.5</v>
      </c>
      <c r="B2348">
        <v>52.803678321838383</v>
      </c>
    </row>
    <row r="2349" spans="1:2" x14ac:dyDescent="0.25">
      <c r="A2349">
        <v>234.6</v>
      </c>
      <c r="B2349">
        <v>52.514792938232347</v>
      </c>
    </row>
    <row r="2350" spans="1:2" x14ac:dyDescent="0.25">
      <c r="A2350">
        <v>234.7</v>
      </c>
      <c r="B2350">
        <v>52.225907554626417</v>
      </c>
    </row>
    <row r="2351" spans="1:2" x14ac:dyDescent="0.25">
      <c r="A2351">
        <v>234.8</v>
      </c>
      <c r="B2351">
        <v>51.937022171020473</v>
      </c>
    </row>
    <row r="2352" spans="1:2" x14ac:dyDescent="0.25">
      <c r="A2352">
        <v>234.9</v>
      </c>
      <c r="B2352">
        <v>51.648136787414543</v>
      </c>
    </row>
    <row r="2353" spans="1:2" x14ac:dyDescent="0.25">
      <c r="A2353">
        <v>235</v>
      </c>
      <c r="B2353">
        <v>51.359251403808592</v>
      </c>
    </row>
    <row r="2354" spans="1:2" x14ac:dyDescent="0.25">
      <c r="A2354">
        <v>235.1</v>
      </c>
      <c r="B2354">
        <v>51.224213142394987</v>
      </c>
    </row>
    <row r="2355" spans="1:2" x14ac:dyDescent="0.25">
      <c r="A2355">
        <v>235.2</v>
      </c>
      <c r="B2355">
        <v>51.089174880981417</v>
      </c>
    </row>
    <row r="2356" spans="1:2" x14ac:dyDescent="0.25">
      <c r="A2356">
        <v>235.3</v>
      </c>
      <c r="B2356">
        <v>50.954136619567848</v>
      </c>
    </row>
    <row r="2357" spans="1:2" x14ac:dyDescent="0.25">
      <c r="A2357">
        <v>235.4</v>
      </c>
      <c r="B2357">
        <v>50.819098358154292</v>
      </c>
    </row>
    <row r="2358" spans="1:2" x14ac:dyDescent="0.25">
      <c r="A2358">
        <v>235.5</v>
      </c>
      <c r="B2358">
        <v>50.684060096740723</v>
      </c>
    </row>
    <row r="2359" spans="1:2" x14ac:dyDescent="0.25">
      <c r="A2359">
        <v>235.6</v>
      </c>
      <c r="B2359">
        <v>50.549021835327117</v>
      </c>
    </row>
    <row r="2360" spans="1:2" x14ac:dyDescent="0.25">
      <c r="A2360">
        <v>235.7</v>
      </c>
      <c r="B2360">
        <v>50.413983573913548</v>
      </c>
    </row>
    <row r="2361" spans="1:2" x14ac:dyDescent="0.25">
      <c r="A2361">
        <v>235.8</v>
      </c>
      <c r="B2361">
        <v>50.278945312499992</v>
      </c>
    </row>
    <row r="2362" spans="1:2" x14ac:dyDescent="0.25">
      <c r="A2362">
        <v>235.9</v>
      </c>
      <c r="B2362">
        <v>50.143907051086423</v>
      </c>
    </row>
    <row r="2363" spans="1:2" x14ac:dyDescent="0.25">
      <c r="A2363">
        <v>236</v>
      </c>
      <c r="B2363">
        <v>50.008868789672853</v>
      </c>
    </row>
    <row r="2364" spans="1:2" x14ac:dyDescent="0.25">
      <c r="A2364">
        <v>236.1</v>
      </c>
      <c r="B2364">
        <v>49.954148292541497</v>
      </c>
    </row>
    <row r="2365" spans="1:2" x14ac:dyDescent="0.25">
      <c r="A2365">
        <v>236.2</v>
      </c>
      <c r="B2365">
        <v>49.899427795410148</v>
      </c>
    </row>
    <row r="2366" spans="1:2" x14ac:dyDescent="0.25">
      <c r="A2366">
        <v>236.3</v>
      </c>
      <c r="B2366">
        <v>49.844707298278813</v>
      </c>
    </row>
    <row r="2367" spans="1:2" x14ac:dyDescent="0.25">
      <c r="A2367">
        <v>236.4</v>
      </c>
      <c r="B2367">
        <v>49.789986801147457</v>
      </c>
    </row>
    <row r="2368" spans="1:2" x14ac:dyDescent="0.25">
      <c r="A2368">
        <v>236.5</v>
      </c>
      <c r="B2368">
        <v>49.735266304016122</v>
      </c>
    </row>
    <row r="2369" spans="1:2" x14ac:dyDescent="0.25">
      <c r="A2369">
        <v>236.6</v>
      </c>
      <c r="B2369">
        <v>49.680545806884759</v>
      </c>
    </row>
    <row r="2370" spans="1:2" x14ac:dyDescent="0.25">
      <c r="A2370">
        <v>236.7</v>
      </c>
      <c r="B2370">
        <v>49.625825309753417</v>
      </c>
    </row>
    <row r="2371" spans="1:2" x14ac:dyDescent="0.25">
      <c r="A2371">
        <v>236.8</v>
      </c>
      <c r="B2371">
        <v>49.571104812622067</v>
      </c>
    </row>
    <row r="2372" spans="1:2" x14ac:dyDescent="0.25">
      <c r="A2372">
        <v>236.9</v>
      </c>
      <c r="B2372">
        <v>49.516384315490733</v>
      </c>
    </row>
    <row r="2373" spans="1:2" x14ac:dyDescent="0.25">
      <c r="A2373">
        <v>237</v>
      </c>
      <c r="B2373">
        <v>49.461663818359384</v>
      </c>
    </row>
    <row r="2374" spans="1:2" x14ac:dyDescent="0.25">
      <c r="A2374">
        <v>237.1</v>
      </c>
      <c r="B2374">
        <v>49.412289657592773</v>
      </c>
    </row>
    <row r="2375" spans="1:2" x14ac:dyDescent="0.25">
      <c r="A2375">
        <v>237.2</v>
      </c>
      <c r="B2375">
        <v>49.362915496826169</v>
      </c>
    </row>
    <row r="2376" spans="1:2" x14ac:dyDescent="0.25">
      <c r="A2376">
        <v>237.3</v>
      </c>
      <c r="B2376">
        <v>49.313541336059572</v>
      </c>
    </row>
    <row r="2377" spans="1:2" x14ac:dyDescent="0.25">
      <c r="A2377">
        <v>237.4</v>
      </c>
      <c r="B2377">
        <v>49.264167175292968</v>
      </c>
    </row>
    <row r="2378" spans="1:2" x14ac:dyDescent="0.25">
      <c r="A2378">
        <v>237.5</v>
      </c>
      <c r="B2378">
        <v>49.214793014526371</v>
      </c>
    </row>
    <row r="2379" spans="1:2" x14ac:dyDescent="0.25">
      <c r="A2379">
        <v>237.6</v>
      </c>
      <c r="B2379">
        <v>49.165418853759761</v>
      </c>
    </row>
    <row r="2380" spans="1:2" x14ac:dyDescent="0.25">
      <c r="A2380">
        <v>237.7</v>
      </c>
      <c r="B2380">
        <v>49.116044692993157</v>
      </c>
    </row>
    <row r="2381" spans="1:2" x14ac:dyDescent="0.25">
      <c r="A2381">
        <v>237.8</v>
      </c>
      <c r="B2381">
        <v>49.06667053222656</v>
      </c>
    </row>
    <row r="2382" spans="1:2" x14ac:dyDescent="0.25">
      <c r="A2382">
        <v>237.9</v>
      </c>
      <c r="B2382">
        <v>49.017296371459963</v>
      </c>
    </row>
    <row r="2383" spans="1:2" x14ac:dyDescent="0.25">
      <c r="A2383">
        <v>238</v>
      </c>
      <c r="B2383">
        <v>48.967922210693359</v>
      </c>
    </row>
    <row r="2384" spans="1:2" x14ac:dyDescent="0.25">
      <c r="A2384">
        <v>238.1</v>
      </c>
      <c r="B2384">
        <v>48.85585067749021</v>
      </c>
    </row>
    <row r="2385" spans="1:2" x14ac:dyDescent="0.25">
      <c r="A2385">
        <v>238.2</v>
      </c>
      <c r="B2385">
        <v>48.743779144287089</v>
      </c>
    </row>
    <row r="2386" spans="1:2" x14ac:dyDescent="0.25">
      <c r="A2386">
        <v>238.3</v>
      </c>
      <c r="B2386">
        <v>48.631707611083968</v>
      </c>
    </row>
    <row r="2387" spans="1:2" x14ac:dyDescent="0.25">
      <c r="A2387">
        <v>238.4</v>
      </c>
      <c r="B2387">
        <v>48.519636077880847</v>
      </c>
    </row>
    <row r="2388" spans="1:2" x14ac:dyDescent="0.25">
      <c r="A2388">
        <v>238.5</v>
      </c>
      <c r="B2388">
        <v>48.407564544677733</v>
      </c>
    </row>
    <row r="2389" spans="1:2" x14ac:dyDescent="0.25">
      <c r="A2389">
        <v>238.6</v>
      </c>
      <c r="B2389">
        <v>48.295493011474584</v>
      </c>
    </row>
    <row r="2390" spans="1:2" x14ac:dyDescent="0.25">
      <c r="A2390">
        <v>238.7</v>
      </c>
      <c r="B2390">
        <v>48.183421478271462</v>
      </c>
    </row>
    <row r="2391" spans="1:2" x14ac:dyDescent="0.25">
      <c r="A2391">
        <v>238.8</v>
      </c>
      <c r="B2391">
        <v>48.071349945068341</v>
      </c>
    </row>
    <row r="2392" spans="1:2" x14ac:dyDescent="0.25">
      <c r="A2392">
        <v>238.9</v>
      </c>
      <c r="B2392">
        <v>47.959278411865228</v>
      </c>
    </row>
    <row r="2393" spans="1:2" x14ac:dyDescent="0.25">
      <c r="A2393">
        <v>239</v>
      </c>
      <c r="B2393">
        <v>47.847206878662107</v>
      </c>
    </row>
    <row r="2394" spans="1:2" x14ac:dyDescent="0.25">
      <c r="A2394">
        <v>239.1</v>
      </c>
      <c r="B2394">
        <v>47.690911445617637</v>
      </c>
    </row>
    <row r="2395" spans="1:2" x14ac:dyDescent="0.25">
      <c r="A2395">
        <v>239.2</v>
      </c>
      <c r="B2395">
        <v>47.53461601257321</v>
      </c>
    </row>
    <row r="2396" spans="1:2" x14ac:dyDescent="0.25">
      <c r="A2396">
        <v>239.3</v>
      </c>
      <c r="B2396">
        <v>47.37832057952879</v>
      </c>
    </row>
    <row r="2397" spans="1:2" x14ac:dyDescent="0.25">
      <c r="A2397">
        <v>239.4</v>
      </c>
      <c r="B2397">
        <v>47.222025146484363</v>
      </c>
    </row>
    <row r="2398" spans="1:2" x14ac:dyDescent="0.25">
      <c r="A2398">
        <v>239.5</v>
      </c>
      <c r="B2398">
        <v>47.065729713439943</v>
      </c>
    </row>
    <row r="2399" spans="1:2" x14ac:dyDescent="0.25">
      <c r="A2399">
        <v>239.6</v>
      </c>
      <c r="B2399">
        <v>46.909434280395473</v>
      </c>
    </row>
    <row r="2400" spans="1:2" x14ac:dyDescent="0.25">
      <c r="A2400">
        <v>239.7</v>
      </c>
      <c r="B2400">
        <v>46.753138847351053</v>
      </c>
    </row>
    <row r="2401" spans="1:2" x14ac:dyDescent="0.25">
      <c r="A2401">
        <v>239.8</v>
      </c>
      <c r="B2401">
        <v>46.596843414306619</v>
      </c>
    </row>
    <row r="2402" spans="1:2" x14ac:dyDescent="0.25">
      <c r="A2402">
        <v>239.9</v>
      </c>
      <c r="B2402">
        <v>46.440547981262199</v>
      </c>
    </row>
    <row r="2403" spans="1:2" x14ac:dyDescent="0.25">
      <c r="A2403">
        <v>240</v>
      </c>
      <c r="B2403">
        <v>46.284252548217772</v>
      </c>
    </row>
    <row r="2404" spans="1:2" x14ac:dyDescent="0.25">
      <c r="A2404">
        <v>240.1</v>
      </c>
      <c r="B2404">
        <v>46.014295501708922</v>
      </c>
    </row>
    <row r="2405" spans="1:2" x14ac:dyDescent="0.25">
      <c r="A2405">
        <v>240.2</v>
      </c>
      <c r="B2405">
        <v>45.74433845520015</v>
      </c>
    </row>
    <row r="2406" spans="1:2" x14ac:dyDescent="0.25">
      <c r="A2406">
        <v>240.3</v>
      </c>
      <c r="B2406">
        <v>45.474381408691372</v>
      </c>
    </row>
    <row r="2407" spans="1:2" x14ac:dyDescent="0.25">
      <c r="A2407">
        <v>240.4</v>
      </c>
      <c r="B2407">
        <v>45.2044243621826</v>
      </c>
    </row>
    <row r="2408" spans="1:2" x14ac:dyDescent="0.25">
      <c r="A2408">
        <v>240.5</v>
      </c>
      <c r="B2408">
        <v>44.934467315673828</v>
      </c>
    </row>
    <row r="2409" spans="1:2" x14ac:dyDescent="0.25">
      <c r="A2409">
        <v>240.6</v>
      </c>
      <c r="B2409">
        <v>44.664510269164971</v>
      </c>
    </row>
    <row r="2410" spans="1:2" x14ac:dyDescent="0.25">
      <c r="A2410">
        <v>240.7</v>
      </c>
      <c r="B2410">
        <v>44.394553222656199</v>
      </c>
    </row>
    <row r="2411" spans="1:2" x14ac:dyDescent="0.25">
      <c r="A2411">
        <v>240.8</v>
      </c>
      <c r="B2411">
        <v>44.124596176147428</v>
      </c>
    </row>
    <row r="2412" spans="1:2" x14ac:dyDescent="0.25">
      <c r="A2412">
        <v>240.9</v>
      </c>
      <c r="B2412">
        <v>43.854639129638649</v>
      </c>
    </row>
    <row r="2413" spans="1:2" x14ac:dyDescent="0.25">
      <c r="A2413">
        <v>241</v>
      </c>
      <c r="B2413">
        <v>43.584682083129877</v>
      </c>
    </row>
    <row r="2414" spans="1:2" x14ac:dyDescent="0.25">
      <c r="A2414">
        <v>241.1</v>
      </c>
      <c r="B2414">
        <v>43.279111061096117</v>
      </c>
    </row>
    <row r="2415" spans="1:2" x14ac:dyDescent="0.25">
      <c r="A2415">
        <v>241.2</v>
      </c>
      <c r="B2415">
        <v>42.973540039062442</v>
      </c>
    </row>
    <row r="2416" spans="1:2" x14ac:dyDescent="0.25">
      <c r="A2416">
        <v>241.3</v>
      </c>
      <c r="B2416">
        <v>42.667969017028767</v>
      </c>
    </row>
    <row r="2417" spans="1:2" x14ac:dyDescent="0.25">
      <c r="A2417">
        <v>241.4</v>
      </c>
      <c r="B2417">
        <v>42.362397994995099</v>
      </c>
    </row>
    <row r="2418" spans="1:2" x14ac:dyDescent="0.25">
      <c r="A2418">
        <v>241.5</v>
      </c>
      <c r="B2418">
        <v>42.056826972961417</v>
      </c>
    </row>
    <row r="2419" spans="1:2" x14ac:dyDescent="0.25">
      <c r="A2419">
        <v>241.6</v>
      </c>
      <c r="B2419">
        <v>41.751255950927657</v>
      </c>
    </row>
    <row r="2420" spans="1:2" x14ac:dyDescent="0.25">
      <c r="A2420">
        <v>241.7</v>
      </c>
      <c r="B2420">
        <v>41.445684928893989</v>
      </c>
    </row>
    <row r="2421" spans="1:2" x14ac:dyDescent="0.25">
      <c r="A2421">
        <v>241.8</v>
      </c>
      <c r="B2421">
        <v>41.140113906860321</v>
      </c>
    </row>
    <row r="2422" spans="1:2" x14ac:dyDescent="0.25">
      <c r="A2422">
        <v>241.9</v>
      </c>
      <c r="B2422">
        <v>40.834542884826647</v>
      </c>
    </row>
    <row r="2423" spans="1:2" x14ac:dyDescent="0.25">
      <c r="A2423">
        <v>242</v>
      </c>
      <c r="B2423">
        <v>40.528971862792972</v>
      </c>
    </row>
    <row r="2424" spans="1:2" x14ac:dyDescent="0.25">
      <c r="A2424">
        <v>242.1</v>
      </c>
      <c r="B2424">
        <v>40.270112609863233</v>
      </c>
    </row>
    <row r="2425" spans="1:2" x14ac:dyDescent="0.25">
      <c r="A2425">
        <v>242.2</v>
      </c>
      <c r="B2425">
        <v>40.011253356933551</v>
      </c>
    </row>
    <row r="2426" spans="1:2" x14ac:dyDescent="0.25">
      <c r="A2426">
        <v>242.3</v>
      </c>
      <c r="B2426">
        <v>39.752394104003884</v>
      </c>
    </row>
    <row r="2427" spans="1:2" x14ac:dyDescent="0.25">
      <c r="A2427">
        <v>242.4</v>
      </c>
      <c r="B2427">
        <v>39.493534851074209</v>
      </c>
    </row>
    <row r="2428" spans="1:2" x14ac:dyDescent="0.25">
      <c r="A2428">
        <v>242.5</v>
      </c>
      <c r="B2428">
        <v>39.234675598144527</v>
      </c>
    </row>
    <row r="2429" spans="1:2" x14ac:dyDescent="0.25">
      <c r="A2429">
        <v>242.6</v>
      </c>
      <c r="B2429">
        <v>38.975816345214788</v>
      </c>
    </row>
    <row r="2430" spans="1:2" x14ac:dyDescent="0.25">
      <c r="A2430">
        <v>242.7</v>
      </c>
      <c r="B2430">
        <v>38.716957092285107</v>
      </c>
    </row>
    <row r="2431" spans="1:2" x14ac:dyDescent="0.25">
      <c r="A2431">
        <v>242.8</v>
      </c>
      <c r="B2431">
        <v>38.458097839355439</v>
      </c>
    </row>
    <row r="2432" spans="1:2" x14ac:dyDescent="0.25">
      <c r="A2432">
        <v>242.9</v>
      </c>
      <c r="B2432">
        <v>38.199238586425771</v>
      </c>
    </row>
    <row r="2433" spans="1:2" x14ac:dyDescent="0.25">
      <c r="A2433">
        <v>243</v>
      </c>
      <c r="B2433">
        <v>37.940379333496097</v>
      </c>
    </row>
    <row r="2434" spans="1:2" x14ac:dyDescent="0.25">
      <c r="A2434">
        <v>243.1</v>
      </c>
      <c r="B2434">
        <v>37.766214523315391</v>
      </c>
    </row>
    <row r="2435" spans="1:2" x14ac:dyDescent="0.25">
      <c r="A2435">
        <v>243.2</v>
      </c>
      <c r="B2435">
        <v>37.592049713134728</v>
      </c>
    </row>
    <row r="2436" spans="1:2" x14ac:dyDescent="0.25">
      <c r="A2436">
        <v>243.3</v>
      </c>
      <c r="B2436">
        <v>37.417884902954093</v>
      </c>
    </row>
    <row r="2437" spans="1:2" x14ac:dyDescent="0.25">
      <c r="A2437">
        <v>243.4</v>
      </c>
      <c r="B2437">
        <v>37.24372009277343</v>
      </c>
    </row>
    <row r="2438" spans="1:2" x14ac:dyDescent="0.25">
      <c r="A2438">
        <v>243.5</v>
      </c>
      <c r="B2438">
        <v>37.069555282592773</v>
      </c>
    </row>
    <row r="2439" spans="1:2" x14ac:dyDescent="0.25">
      <c r="A2439">
        <v>243.6</v>
      </c>
      <c r="B2439">
        <v>36.895390472412068</v>
      </c>
    </row>
    <row r="2440" spans="1:2" x14ac:dyDescent="0.25">
      <c r="A2440">
        <v>243.7</v>
      </c>
      <c r="B2440">
        <v>36.721225662231411</v>
      </c>
    </row>
    <row r="2441" spans="1:2" x14ac:dyDescent="0.25">
      <c r="A2441">
        <v>243.8</v>
      </c>
      <c r="B2441">
        <v>36.547060852050762</v>
      </c>
    </row>
    <row r="2442" spans="1:2" x14ac:dyDescent="0.25">
      <c r="A2442">
        <v>243.9</v>
      </c>
      <c r="B2442">
        <v>36.372896041870113</v>
      </c>
    </row>
    <row r="2443" spans="1:2" x14ac:dyDescent="0.25">
      <c r="A2443">
        <v>244</v>
      </c>
      <c r="B2443">
        <v>36.19873123168945</v>
      </c>
    </row>
    <row r="2444" spans="1:2" x14ac:dyDescent="0.25">
      <c r="A2444">
        <v>244.1</v>
      </c>
      <c r="B2444">
        <v>35.935385475158633</v>
      </c>
    </row>
    <row r="2445" spans="1:2" x14ac:dyDescent="0.25">
      <c r="A2445">
        <v>244.2</v>
      </c>
      <c r="B2445">
        <v>35.672039718627879</v>
      </c>
    </row>
    <row r="2446" spans="1:2" x14ac:dyDescent="0.25">
      <c r="A2446">
        <v>244.3</v>
      </c>
      <c r="B2446">
        <v>35.408693962097132</v>
      </c>
    </row>
    <row r="2447" spans="1:2" x14ac:dyDescent="0.25">
      <c r="A2447">
        <v>244.4</v>
      </c>
      <c r="B2447">
        <v>35.145348205566393</v>
      </c>
    </row>
    <row r="2448" spans="1:2" x14ac:dyDescent="0.25">
      <c r="A2448">
        <v>244.5</v>
      </c>
      <c r="B2448">
        <v>34.882002449035639</v>
      </c>
    </row>
    <row r="2449" spans="1:2" x14ac:dyDescent="0.25">
      <c r="A2449">
        <v>244.6</v>
      </c>
      <c r="B2449">
        <v>34.618656692504807</v>
      </c>
    </row>
    <row r="2450" spans="1:2" x14ac:dyDescent="0.25">
      <c r="A2450">
        <v>244.7</v>
      </c>
      <c r="B2450">
        <v>34.355310935974067</v>
      </c>
    </row>
    <row r="2451" spans="1:2" x14ac:dyDescent="0.25">
      <c r="A2451">
        <v>244.8</v>
      </c>
      <c r="B2451">
        <v>34.091965179443321</v>
      </c>
    </row>
    <row r="2452" spans="1:2" x14ac:dyDescent="0.25">
      <c r="A2452">
        <v>244.9</v>
      </c>
      <c r="B2452">
        <v>33.828619422912567</v>
      </c>
    </row>
    <row r="2453" spans="1:2" x14ac:dyDescent="0.25">
      <c r="A2453">
        <v>245</v>
      </c>
      <c r="B2453">
        <v>33.565273666381827</v>
      </c>
    </row>
    <row r="2454" spans="1:2" x14ac:dyDescent="0.25">
      <c r="A2454">
        <v>245.1</v>
      </c>
      <c r="B2454">
        <v>33.243612308502122</v>
      </c>
    </row>
    <row r="2455" spans="1:2" x14ac:dyDescent="0.25">
      <c r="A2455">
        <v>245.2</v>
      </c>
      <c r="B2455">
        <v>32.921950950622502</v>
      </c>
    </row>
    <row r="2456" spans="1:2" x14ac:dyDescent="0.25">
      <c r="A2456">
        <v>245.3</v>
      </c>
      <c r="B2456">
        <v>32.600289592742882</v>
      </c>
    </row>
    <row r="2457" spans="1:2" x14ac:dyDescent="0.25">
      <c r="A2457">
        <v>245.4</v>
      </c>
      <c r="B2457">
        <v>32.278628234863262</v>
      </c>
    </row>
    <row r="2458" spans="1:2" x14ac:dyDescent="0.25">
      <c r="A2458">
        <v>245.5</v>
      </c>
      <c r="B2458">
        <v>31.956966876983639</v>
      </c>
    </row>
    <row r="2459" spans="1:2" x14ac:dyDescent="0.25">
      <c r="A2459">
        <v>245.6</v>
      </c>
      <c r="B2459">
        <v>31.63530551910393</v>
      </c>
    </row>
    <row r="2460" spans="1:2" x14ac:dyDescent="0.25">
      <c r="A2460">
        <v>245.7</v>
      </c>
      <c r="B2460">
        <v>31.31364416122431</v>
      </c>
    </row>
    <row r="2461" spans="1:2" x14ac:dyDescent="0.25">
      <c r="A2461">
        <v>245.8</v>
      </c>
      <c r="B2461">
        <v>30.99198280334469</v>
      </c>
    </row>
    <row r="2462" spans="1:2" x14ac:dyDescent="0.25">
      <c r="A2462">
        <v>245.9</v>
      </c>
      <c r="B2462">
        <v>30.670321445465071</v>
      </c>
    </row>
    <row r="2463" spans="1:2" x14ac:dyDescent="0.25">
      <c r="A2463">
        <v>246</v>
      </c>
      <c r="B2463">
        <v>30.348660087585451</v>
      </c>
    </row>
    <row r="2464" spans="1:2" x14ac:dyDescent="0.25">
      <c r="A2464">
        <v>246.1</v>
      </c>
      <c r="B2464">
        <v>30.025429096221849</v>
      </c>
    </row>
    <row r="2465" spans="1:2" x14ac:dyDescent="0.25">
      <c r="A2465">
        <v>246.2</v>
      </c>
      <c r="B2465">
        <v>29.702198104858351</v>
      </c>
    </row>
    <row r="2466" spans="1:2" x14ac:dyDescent="0.25">
      <c r="A2466">
        <v>246.3</v>
      </c>
      <c r="B2466">
        <v>29.378967113494841</v>
      </c>
    </row>
    <row r="2467" spans="1:2" x14ac:dyDescent="0.25">
      <c r="A2467">
        <v>246.4</v>
      </c>
      <c r="B2467">
        <v>29.055736122131329</v>
      </c>
    </row>
    <row r="2468" spans="1:2" x14ac:dyDescent="0.25">
      <c r="A2468">
        <v>246.5</v>
      </c>
      <c r="B2468">
        <v>28.73250513076783</v>
      </c>
    </row>
    <row r="2469" spans="1:2" x14ac:dyDescent="0.25">
      <c r="A2469">
        <v>246.6</v>
      </c>
      <c r="B2469">
        <v>28.409274139404221</v>
      </c>
    </row>
    <row r="2470" spans="1:2" x14ac:dyDescent="0.25">
      <c r="A2470">
        <v>246.7</v>
      </c>
      <c r="B2470">
        <v>28.086043148040719</v>
      </c>
    </row>
    <row r="2471" spans="1:2" x14ac:dyDescent="0.25">
      <c r="A2471">
        <v>246.8</v>
      </c>
      <c r="B2471">
        <v>27.76281215667721</v>
      </c>
    </row>
    <row r="2472" spans="1:2" x14ac:dyDescent="0.25">
      <c r="A2472">
        <v>246.9</v>
      </c>
      <c r="B2472">
        <v>27.439581165313701</v>
      </c>
    </row>
    <row r="2473" spans="1:2" x14ac:dyDescent="0.25">
      <c r="A2473">
        <v>247</v>
      </c>
      <c r="B2473">
        <v>27.116350173950199</v>
      </c>
    </row>
    <row r="2474" spans="1:2" x14ac:dyDescent="0.25">
      <c r="A2474">
        <v>247.1</v>
      </c>
      <c r="B2474">
        <v>26.809164676666189</v>
      </c>
    </row>
    <row r="2475" spans="1:2" x14ac:dyDescent="0.25">
      <c r="A2475">
        <v>247.2</v>
      </c>
      <c r="B2475">
        <v>26.501979179382271</v>
      </c>
    </row>
    <row r="2476" spans="1:2" x14ac:dyDescent="0.25">
      <c r="A2476">
        <v>247.3</v>
      </c>
      <c r="B2476">
        <v>26.194793682098361</v>
      </c>
    </row>
    <row r="2477" spans="1:2" x14ac:dyDescent="0.25">
      <c r="A2477">
        <v>247.4</v>
      </c>
      <c r="B2477">
        <v>25.887608184814439</v>
      </c>
    </row>
    <row r="2478" spans="1:2" x14ac:dyDescent="0.25">
      <c r="A2478">
        <v>247.5</v>
      </c>
      <c r="B2478">
        <v>25.580422687530518</v>
      </c>
    </row>
    <row r="2479" spans="1:2" x14ac:dyDescent="0.25">
      <c r="A2479">
        <v>247.6</v>
      </c>
      <c r="B2479">
        <v>25.273237190246519</v>
      </c>
    </row>
    <row r="2480" spans="1:2" x14ac:dyDescent="0.25">
      <c r="A2480">
        <v>247.7</v>
      </c>
      <c r="B2480">
        <v>24.966051692962591</v>
      </c>
    </row>
    <row r="2481" spans="1:2" x14ac:dyDescent="0.25">
      <c r="A2481">
        <v>247.8</v>
      </c>
      <c r="B2481">
        <v>24.65886619567868</v>
      </c>
    </row>
    <row r="2482" spans="1:2" x14ac:dyDescent="0.25">
      <c r="A2482">
        <v>247.9</v>
      </c>
      <c r="B2482">
        <v>24.351680698394759</v>
      </c>
    </row>
    <row r="2483" spans="1:2" x14ac:dyDescent="0.25">
      <c r="A2483">
        <v>248</v>
      </c>
      <c r="B2483">
        <v>24.044495201110841</v>
      </c>
    </row>
    <row r="2484" spans="1:2" x14ac:dyDescent="0.25">
      <c r="A2484">
        <v>248.1</v>
      </c>
      <c r="B2484">
        <v>23.815567817687938</v>
      </c>
    </row>
    <row r="2485" spans="1:2" x14ac:dyDescent="0.25">
      <c r="A2485">
        <v>248.2</v>
      </c>
      <c r="B2485">
        <v>23.586640434265099</v>
      </c>
    </row>
    <row r="2486" spans="1:2" x14ac:dyDescent="0.25">
      <c r="A2486">
        <v>248.3</v>
      </c>
      <c r="B2486">
        <v>23.357713050842261</v>
      </c>
    </row>
    <row r="2487" spans="1:2" x14ac:dyDescent="0.25">
      <c r="A2487">
        <v>248.4</v>
      </c>
      <c r="B2487">
        <v>23.128785667419422</v>
      </c>
    </row>
    <row r="2488" spans="1:2" x14ac:dyDescent="0.25">
      <c r="A2488">
        <v>248.5</v>
      </c>
      <c r="B2488">
        <v>22.899858283996579</v>
      </c>
    </row>
    <row r="2489" spans="1:2" x14ac:dyDescent="0.25">
      <c r="A2489">
        <v>248.6</v>
      </c>
      <c r="B2489">
        <v>22.67093090057368</v>
      </c>
    </row>
    <row r="2490" spans="1:2" x14ac:dyDescent="0.25">
      <c r="A2490">
        <v>248.7</v>
      </c>
      <c r="B2490">
        <v>22.442003517150841</v>
      </c>
    </row>
    <row r="2491" spans="1:2" x14ac:dyDescent="0.25">
      <c r="A2491">
        <v>248.8</v>
      </c>
      <c r="B2491">
        <v>22.213076133727998</v>
      </c>
    </row>
    <row r="2492" spans="1:2" x14ac:dyDescent="0.25">
      <c r="A2492">
        <v>248.9</v>
      </c>
      <c r="B2492">
        <v>21.98414875030516</v>
      </c>
    </row>
    <row r="2493" spans="1:2" x14ac:dyDescent="0.25">
      <c r="A2493">
        <v>249</v>
      </c>
      <c r="B2493">
        <v>21.755221366882321</v>
      </c>
    </row>
    <row r="2494" spans="1:2" x14ac:dyDescent="0.25">
      <c r="A2494">
        <v>249.1</v>
      </c>
      <c r="B2494">
        <v>21.698151741027811</v>
      </c>
    </row>
    <row r="2495" spans="1:2" x14ac:dyDescent="0.25">
      <c r="A2495">
        <v>249.2</v>
      </c>
      <c r="B2495">
        <v>21.641082115173329</v>
      </c>
    </row>
    <row r="2496" spans="1:2" x14ac:dyDescent="0.25">
      <c r="A2496">
        <v>249.3</v>
      </c>
      <c r="B2496">
        <v>21.584012489318841</v>
      </c>
    </row>
    <row r="2497" spans="1:2" x14ac:dyDescent="0.25">
      <c r="A2497">
        <v>249.4</v>
      </c>
      <c r="B2497">
        <v>21.526942863464349</v>
      </c>
    </row>
    <row r="2498" spans="1:2" x14ac:dyDescent="0.25">
      <c r="A2498">
        <v>249.5</v>
      </c>
      <c r="B2498">
        <v>21.46987323760986</v>
      </c>
    </row>
    <row r="2499" spans="1:2" x14ac:dyDescent="0.25">
      <c r="A2499">
        <v>249.6</v>
      </c>
      <c r="B2499">
        <v>21.412803611755351</v>
      </c>
    </row>
    <row r="2500" spans="1:2" x14ac:dyDescent="0.25">
      <c r="A2500">
        <v>249.7</v>
      </c>
      <c r="B2500">
        <v>21.355733985900869</v>
      </c>
    </row>
    <row r="2501" spans="1:2" x14ac:dyDescent="0.25">
      <c r="A2501">
        <v>249.8</v>
      </c>
      <c r="B2501">
        <v>21.298664360046381</v>
      </c>
    </row>
    <row r="2502" spans="1:2" x14ac:dyDescent="0.25">
      <c r="A2502">
        <v>249.9</v>
      </c>
      <c r="B2502">
        <v>21.241594734191889</v>
      </c>
    </row>
    <row r="2503" spans="1:2" x14ac:dyDescent="0.25">
      <c r="A2503">
        <v>250</v>
      </c>
      <c r="B2503">
        <v>21.1845251083374</v>
      </c>
    </row>
    <row r="2504" spans="1:2" x14ac:dyDescent="0.25">
      <c r="A2504">
        <v>250.1</v>
      </c>
      <c r="B2504">
        <v>21.079059562683081</v>
      </c>
    </row>
    <row r="2505" spans="1:2" x14ac:dyDescent="0.25">
      <c r="A2505">
        <v>250.2</v>
      </c>
      <c r="B2505">
        <v>20.973594017028791</v>
      </c>
    </row>
    <row r="2506" spans="1:2" x14ac:dyDescent="0.25">
      <c r="A2506">
        <v>250.3</v>
      </c>
      <c r="B2506">
        <v>20.868128471374501</v>
      </c>
    </row>
    <row r="2507" spans="1:2" x14ac:dyDescent="0.25">
      <c r="A2507">
        <v>250.4</v>
      </c>
      <c r="B2507">
        <v>20.76266292572021</v>
      </c>
    </row>
    <row r="2508" spans="1:2" x14ac:dyDescent="0.25">
      <c r="A2508">
        <v>250.5</v>
      </c>
      <c r="B2508">
        <v>20.65719738006592</v>
      </c>
    </row>
    <row r="2509" spans="1:2" x14ac:dyDescent="0.25">
      <c r="A2509">
        <v>250.6</v>
      </c>
      <c r="B2509">
        <v>20.551731834411591</v>
      </c>
    </row>
    <row r="2510" spans="1:2" x14ac:dyDescent="0.25">
      <c r="A2510">
        <v>250.7</v>
      </c>
      <c r="B2510">
        <v>20.4462662887573</v>
      </c>
    </row>
    <row r="2511" spans="1:2" x14ac:dyDescent="0.25">
      <c r="A2511">
        <v>250.8</v>
      </c>
      <c r="B2511">
        <v>20.34080074310301</v>
      </c>
    </row>
    <row r="2512" spans="1:2" x14ac:dyDescent="0.25">
      <c r="A2512">
        <v>250.9</v>
      </c>
      <c r="B2512">
        <v>20.23533519744872</v>
      </c>
    </row>
    <row r="2513" spans="1:2" x14ac:dyDescent="0.25">
      <c r="A2513">
        <v>251</v>
      </c>
      <c r="B2513">
        <v>20.129869651794429</v>
      </c>
    </row>
    <row r="2514" spans="1:2" x14ac:dyDescent="0.25">
      <c r="A2514">
        <v>251.1</v>
      </c>
      <c r="B2514">
        <v>20.069771976470928</v>
      </c>
    </row>
    <row r="2515" spans="1:2" x14ac:dyDescent="0.25">
      <c r="A2515">
        <v>251.2</v>
      </c>
      <c r="B2515">
        <v>20.009674301147449</v>
      </c>
    </row>
    <row r="2516" spans="1:2" x14ac:dyDescent="0.25">
      <c r="A2516">
        <v>251.3</v>
      </c>
      <c r="B2516">
        <v>19.949576625823969</v>
      </c>
    </row>
    <row r="2517" spans="1:2" x14ac:dyDescent="0.25">
      <c r="A2517">
        <v>251.4</v>
      </c>
      <c r="B2517">
        <v>19.889478950500479</v>
      </c>
    </row>
    <row r="2518" spans="1:2" x14ac:dyDescent="0.25">
      <c r="A2518">
        <v>251.5</v>
      </c>
      <c r="B2518">
        <v>19.829381275176999</v>
      </c>
    </row>
    <row r="2519" spans="1:2" x14ac:dyDescent="0.25">
      <c r="A2519">
        <v>251.6</v>
      </c>
      <c r="B2519">
        <v>19.769283599853502</v>
      </c>
    </row>
    <row r="2520" spans="1:2" x14ac:dyDescent="0.25">
      <c r="A2520">
        <v>251.7</v>
      </c>
      <c r="B2520">
        <v>19.709185924530018</v>
      </c>
    </row>
    <row r="2521" spans="1:2" x14ac:dyDescent="0.25">
      <c r="A2521">
        <v>251.8</v>
      </c>
      <c r="B2521">
        <v>19.649088249206539</v>
      </c>
    </row>
    <row r="2522" spans="1:2" x14ac:dyDescent="0.25">
      <c r="A2522">
        <v>251.9</v>
      </c>
      <c r="B2522">
        <v>19.588990573883049</v>
      </c>
    </row>
    <row r="2523" spans="1:2" x14ac:dyDescent="0.25">
      <c r="A2523">
        <v>252</v>
      </c>
      <c r="B2523">
        <v>19.528892898559569</v>
      </c>
    </row>
    <row r="2524" spans="1:2" x14ac:dyDescent="0.25">
      <c r="A2524">
        <v>252.1</v>
      </c>
      <c r="B2524">
        <v>19.394100131988491</v>
      </c>
    </row>
    <row r="2525" spans="1:2" x14ac:dyDescent="0.25">
      <c r="A2525">
        <v>252.2</v>
      </c>
      <c r="B2525">
        <v>19.25930736541746</v>
      </c>
    </row>
    <row r="2526" spans="1:2" x14ac:dyDescent="0.25">
      <c r="A2526">
        <v>252.3</v>
      </c>
      <c r="B2526">
        <v>19.124514598846421</v>
      </c>
    </row>
    <row r="2527" spans="1:2" x14ac:dyDescent="0.25">
      <c r="A2527">
        <v>252.4</v>
      </c>
      <c r="B2527">
        <v>18.989721832275379</v>
      </c>
    </row>
    <row r="2528" spans="1:2" x14ac:dyDescent="0.25">
      <c r="A2528">
        <v>252.5</v>
      </c>
      <c r="B2528">
        <v>18.85492906570434</v>
      </c>
    </row>
    <row r="2529" spans="1:2" x14ac:dyDescent="0.25">
      <c r="A2529">
        <v>252.6</v>
      </c>
      <c r="B2529">
        <v>18.720136299133269</v>
      </c>
    </row>
    <row r="2530" spans="1:2" x14ac:dyDescent="0.25">
      <c r="A2530">
        <v>252.7</v>
      </c>
      <c r="B2530">
        <v>18.585343532562231</v>
      </c>
    </row>
    <row r="2531" spans="1:2" x14ac:dyDescent="0.25">
      <c r="A2531">
        <v>252.8</v>
      </c>
      <c r="B2531">
        <v>18.450550765991188</v>
      </c>
    </row>
    <row r="2532" spans="1:2" x14ac:dyDescent="0.25">
      <c r="A2532">
        <v>252.9</v>
      </c>
      <c r="B2532">
        <v>18.31575799942016</v>
      </c>
    </row>
    <row r="2533" spans="1:2" x14ac:dyDescent="0.25">
      <c r="A2533">
        <v>253</v>
      </c>
      <c r="B2533">
        <v>18.180965232849118</v>
      </c>
    </row>
    <row r="2534" spans="1:2" x14ac:dyDescent="0.25">
      <c r="A2534">
        <v>253.1</v>
      </c>
      <c r="B2534">
        <v>18.131426429748519</v>
      </c>
    </row>
    <row r="2535" spans="1:2" x14ac:dyDescent="0.25">
      <c r="A2535">
        <v>253.2</v>
      </c>
      <c r="B2535">
        <v>18.081887626647941</v>
      </c>
    </row>
    <row r="2536" spans="1:2" x14ac:dyDescent="0.25">
      <c r="A2536">
        <v>253.3</v>
      </c>
      <c r="B2536">
        <v>18.032348823547359</v>
      </c>
    </row>
    <row r="2537" spans="1:2" x14ac:dyDescent="0.25">
      <c r="A2537">
        <v>253.4</v>
      </c>
      <c r="B2537">
        <v>17.98281002044677</v>
      </c>
    </row>
    <row r="2538" spans="1:2" x14ac:dyDescent="0.25">
      <c r="A2538">
        <v>253.5</v>
      </c>
      <c r="B2538">
        <v>17.933271217346189</v>
      </c>
    </row>
    <row r="2539" spans="1:2" x14ac:dyDescent="0.25">
      <c r="A2539">
        <v>253.6</v>
      </c>
      <c r="B2539">
        <v>17.883732414245589</v>
      </c>
    </row>
    <row r="2540" spans="1:2" x14ac:dyDescent="0.25">
      <c r="A2540">
        <v>253.7</v>
      </c>
      <c r="B2540">
        <v>17.834193611145011</v>
      </c>
    </row>
    <row r="2541" spans="1:2" x14ac:dyDescent="0.25">
      <c r="A2541">
        <v>253.8</v>
      </c>
      <c r="B2541">
        <v>17.784654808044429</v>
      </c>
    </row>
    <row r="2542" spans="1:2" x14ac:dyDescent="0.25">
      <c r="A2542">
        <v>253.9</v>
      </c>
      <c r="B2542">
        <v>17.735116004943841</v>
      </c>
    </row>
    <row r="2543" spans="1:2" x14ac:dyDescent="0.25">
      <c r="A2543">
        <v>254</v>
      </c>
      <c r="B2543">
        <v>17.685577201843259</v>
      </c>
    </row>
    <row r="2544" spans="1:2" x14ac:dyDescent="0.25">
      <c r="A2544">
        <v>254.1</v>
      </c>
      <c r="B2544">
        <v>17.690241794586179</v>
      </c>
    </row>
    <row r="2545" spans="1:2" x14ac:dyDescent="0.25">
      <c r="A2545">
        <v>254.2</v>
      </c>
      <c r="B2545">
        <v>17.694906387329102</v>
      </c>
    </row>
    <row r="2546" spans="1:2" x14ac:dyDescent="0.25">
      <c r="A2546">
        <v>254.3</v>
      </c>
      <c r="B2546">
        <v>17.699570980072021</v>
      </c>
    </row>
    <row r="2547" spans="1:2" x14ac:dyDescent="0.25">
      <c r="A2547">
        <v>254.4</v>
      </c>
      <c r="B2547">
        <v>17.704235572814941</v>
      </c>
    </row>
    <row r="2548" spans="1:2" x14ac:dyDescent="0.25">
      <c r="A2548">
        <v>254.5</v>
      </c>
      <c r="B2548">
        <v>17.708900165557861</v>
      </c>
    </row>
    <row r="2549" spans="1:2" x14ac:dyDescent="0.25">
      <c r="A2549">
        <v>254.6</v>
      </c>
      <c r="B2549">
        <v>17.71356475830078</v>
      </c>
    </row>
    <row r="2550" spans="1:2" x14ac:dyDescent="0.25">
      <c r="A2550">
        <v>254.7</v>
      </c>
      <c r="B2550">
        <v>17.7182293510437</v>
      </c>
    </row>
    <row r="2551" spans="1:2" x14ac:dyDescent="0.25">
      <c r="A2551">
        <v>254.8</v>
      </c>
      <c r="B2551">
        <v>17.72289394378662</v>
      </c>
    </row>
    <row r="2552" spans="1:2" x14ac:dyDescent="0.25">
      <c r="A2552">
        <v>254.9</v>
      </c>
      <c r="B2552">
        <v>17.727558536529539</v>
      </c>
    </row>
    <row r="2553" spans="1:2" x14ac:dyDescent="0.25">
      <c r="A2553">
        <v>255</v>
      </c>
      <c r="B2553">
        <v>17.732223129272459</v>
      </c>
    </row>
    <row r="2554" spans="1:2" x14ac:dyDescent="0.25">
      <c r="A2554">
        <v>255.1</v>
      </c>
      <c r="B2554">
        <v>17.659692420959459</v>
      </c>
    </row>
    <row r="2555" spans="1:2" x14ac:dyDescent="0.25">
      <c r="A2555">
        <v>255.2</v>
      </c>
      <c r="B2555">
        <v>17.58716171264647</v>
      </c>
    </row>
    <row r="2556" spans="1:2" x14ac:dyDescent="0.25">
      <c r="A2556">
        <v>255.3</v>
      </c>
      <c r="B2556">
        <v>17.514631004333491</v>
      </c>
    </row>
    <row r="2557" spans="1:2" x14ac:dyDescent="0.25">
      <c r="A2557">
        <v>255.4</v>
      </c>
      <c r="B2557">
        <v>17.442100296020499</v>
      </c>
    </row>
    <row r="2558" spans="1:2" x14ac:dyDescent="0.25">
      <c r="A2558">
        <v>255.5</v>
      </c>
      <c r="B2558">
        <v>17.36956958770752</v>
      </c>
    </row>
    <row r="2559" spans="1:2" x14ac:dyDescent="0.25">
      <c r="A2559">
        <v>255.6</v>
      </c>
      <c r="B2559">
        <v>17.29703887939452</v>
      </c>
    </row>
    <row r="2560" spans="1:2" x14ac:dyDescent="0.25">
      <c r="A2560">
        <v>255.7</v>
      </c>
      <c r="B2560">
        <v>17.224508171081531</v>
      </c>
    </row>
    <row r="2561" spans="1:2" x14ac:dyDescent="0.25">
      <c r="A2561">
        <v>255.8</v>
      </c>
      <c r="B2561">
        <v>17.151977462768549</v>
      </c>
    </row>
    <row r="2562" spans="1:2" x14ac:dyDescent="0.25">
      <c r="A2562">
        <v>255.9</v>
      </c>
      <c r="B2562">
        <v>17.07944675445556</v>
      </c>
    </row>
    <row r="2563" spans="1:2" x14ac:dyDescent="0.25">
      <c r="A2563">
        <v>256</v>
      </c>
      <c r="B2563">
        <v>17.006916046142582</v>
      </c>
    </row>
    <row r="2564" spans="1:2" x14ac:dyDescent="0.25">
      <c r="A2564">
        <v>256.10000000000002</v>
      </c>
      <c r="B2564">
        <v>16.870723161697359</v>
      </c>
    </row>
    <row r="2565" spans="1:2" x14ac:dyDescent="0.25">
      <c r="A2565">
        <v>256.2</v>
      </c>
      <c r="B2565">
        <v>16.734530277252219</v>
      </c>
    </row>
    <row r="2566" spans="1:2" x14ac:dyDescent="0.25">
      <c r="A2566">
        <v>256.3</v>
      </c>
      <c r="B2566">
        <v>16.598337392806989</v>
      </c>
    </row>
    <row r="2567" spans="1:2" x14ac:dyDescent="0.25">
      <c r="A2567">
        <v>256.39999999999998</v>
      </c>
      <c r="B2567">
        <v>16.462144508361771</v>
      </c>
    </row>
    <row r="2568" spans="1:2" x14ac:dyDescent="0.25">
      <c r="A2568">
        <v>256.5</v>
      </c>
      <c r="B2568">
        <v>16.32595162391663</v>
      </c>
    </row>
    <row r="2569" spans="1:2" x14ac:dyDescent="0.25">
      <c r="A2569">
        <v>256.60000000000002</v>
      </c>
      <c r="B2569">
        <v>16.189758739471401</v>
      </c>
    </row>
    <row r="2570" spans="1:2" x14ac:dyDescent="0.25">
      <c r="A2570">
        <v>256.7</v>
      </c>
      <c r="B2570">
        <v>16.05356585502626</v>
      </c>
    </row>
    <row r="2571" spans="1:2" x14ac:dyDescent="0.25">
      <c r="A2571">
        <v>256.8</v>
      </c>
      <c r="B2571">
        <v>15.91737297058104</v>
      </c>
    </row>
    <row r="2572" spans="1:2" x14ac:dyDescent="0.25">
      <c r="A2572">
        <v>256.89999999999998</v>
      </c>
      <c r="B2572">
        <v>15.78118008613581</v>
      </c>
    </row>
    <row r="2573" spans="1:2" x14ac:dyDescent="0.25">
      <c r="A2573">
        <v>257</v>
      </c>
      <c r="B2573">
        <v>15.64498720169067</v>
      </c>
    </row>
    <row r="2574" spans="1:2" x14ac:dyDescent="0.25">
      <c r="A2574">
        <v>257.10000000000002</v>
      </c>
      <c r="B2574">
        <v>15.585601615905739</v>
      </c>
    </row>
    <row r="2575" spans="1:2" x14ac:dyDescent="0.25">
      <c r="A2575">
        <v>257.2</v>
      </c>
      <c r="B2575">
        <v>15.52621603012085</v>
      </c>
    </row>
    <row r="2576" spans="1:2" x14ac:dyDescent="0.25">
      <c r="A2576">
        <v>257.3</v>
      </c>
      <c r="B2576">
        <v>15.46683044433593</v>
      </c>
    </row>
    <row r="2577" spans="1:2" x14ac:dyDescent="0.25">
      <c r="A2577">
        <v>257.39999999999998</v>
      </c>
      <c r="B2577">
        <v>15.407444858551001</v>
      </c>
    </row>
    <row r="2578" spans="1:2" x14ac:dyDescent="0.25">
      <c r="A2578">
        <v>257.5</v>
      </c>
      <c r="B2578">
        <v>15.348059272766109</v>
      </c>
    </row>
    <row r="2579" spans="1:2" x14ac:dyDescent="0.25">
      <c r="A2579">
        <v>257.60000000000002</v>
      </c>
      <c r="B2579">
        <v>15.288673686981181</v>
      </c>
    </row>
    <row r="2580" spans="1:2" x14ac:dyDescent="0.25">
      <c r="A2580">
        <v>257.7</v>
      </c>
      <c r="B2580">
        <v>15.229288101196291</v>
      </c>
    </row>
    <row r="2581" spans="1:2" x14ac:dyDescent="0.25">
      <c r="A2581">
        <v>257.8</v>
      </c>
      <c r="B2581">
        <v>15.169902515411369</v>
      </c>
    </row>
    <row r="2582" spans="1:2" x14ac:dyDescent="0.25">
      <c r="A2582">
        <v>257.89999999999998</v>
      </c>
      <c r="B2582">
        <v>15.11051692962644</v>
      </c>
    </row>
    <row r="2583" spans="1:2" x14ac:dyDescent="0.25">
      <c r="A2583">
        <v>258</v>
      </c>
      <c r="B2583">
        <v>15.051131343841551</v>
      </c>
    </row>
    <row r="2584" spans="1:2" x14ac:dyDescent="0.25">
      <c r="A2584">
        <v>258.10000000000002</v>
      </c>
      <c r="B2584">
        <v>15.19974633216861</v>
      </c>
    </row>
    <row r="2585" spans="1:2" x14ac:dyDescent="0.25">
      <c r="A2585">
        <v>258.2</v>
      </c>
      <c r="B2585">
        <v>15.34836132049559</v>
      </c>
    </row>
    <row r="2586" spans="1:2" x14ac:dyDescent="0.25">
      <c r="A2586">
        <v>258.3</v>
      </c>
      <c r="B2586">
        <v>15.496976308822649</v>
      </c>
    </row>
    <row r="2587" spans="1:2" x14ac:dyDescent="0.25">
      <c r="A2587">
        <v>258.39999999999998</v>
      </c>
      <c r="B2587">
        <v>15.645591297149711</v>
      </c>
    </row>
    <row r="2588" spans="1:2" x14ac:dyDescent="0.25">
      <c r="A2588">
        <v>258.5</v>
      </c>
      <c r="B2588">
        <v>15.79420628547668</v>
      </c>
    </row>
    <row r="2589" spans="1:2" x14ac:dyDescent="0.25">
      <c r="A2589">
        <v>258.60000000000002</v>
      </c>
      <c r="B2589">
        <v>15.94282127380375</v>
      </c>
    </row>
    <row r="2590" spans="1:2" x14ac:dyDescent="0.25">
      <c r="A2590">
        <v>258.7</v>
      </c>
      <c r="B2590">
        <v>16.091436262130721</v>
      </c>
    </row>
    <row r="2591" spans="1:2" x14ac:dyDescent="0.25">
      <c r="A2591">
        <v>258.8</v>
      </c>
      <c r="B2591">
        <v>16.240051250457778</v>
      </c>
    </row>
    <row r="2592" spans="1:2" x14ac:dyDescent="0.25">
      <c r="A2592">
        <v>258.89999999999998</v>
      </c>
      <c r="B2592">
        <v>16.38866623878484</v>
      </c>
    </row>
    <row r="2593" spans="1:2" x14ac:dyDescent="0.25">
      <c r="A2593">
        <v>259</v>
      </c>
      <c r="B2593">
        <v>16.537281227111819</v>
      </c>
    </row>
    <row r="2594" spans="1:2" x14ac:dyDescent="0.25">
      <c r="A2594">
        <v>259.10000000000002</v>
      </c>
      <c r="B2594">
        <v>16.76484609603887</v>
      </c>
    </row>
    <row r="2595" spans="1:2" x14ac:dyDescent="0.25">
      <c r="A2595">
        <v>259.2</v>
      </c>
      <c r="B2595">
        <v>16.992410964965799</v>
      </c>
    </row>
    <row r="2596" spans="1:2" x14ac:dyDescent="0.25">
      <c r="A2596">
        <v>259.3</v>
      </c>
      <c r="B2596">
        <v>17.21997583389285</v>
      </c>
    </row>
    <row r="2597" spans="1:2" x14ac:dyDescent="0.25">
      <c r="A2597">
        <v>259.39999999999998</v>
      </c>
      <c r="B2597">
        <v>17.4475407028199</v>
      </c>
    </row>
    <row r="2598" spans="1:2" x14ac:dyDescent="0.25">
      <c r="A2598">
        <v>259.5</v>
      </c>
      <c r="B2598">
        <v>17.67510557174683</v>
      </c>
    </row>
    <row r="2599" spans="1:2" x14ac:dyDescent="0.25">
      <c r="A2599">
        <v>259.60000000000002</v>
      </c>
      <c r="B2599">
        <v>17.90267044067388</v>
      </c>
    </row>
    <row r="2600" spans="1:2" x14ac:dyDescent="0.25">
      <c r="A2600">
        <v>259.7</v>
      </c>
      <c r="B2600">
        <v>18.13023530960081</v>
      </c>
    </row>
    <row r="2601" spans="1:2" x14ac:dyDescent="0.25">
      <c r="A2601">
        <v>259.8</v>
      </c>
      <c r="B2601">
        <v>18.35780017852786</v>
      </c>
    </row>
    <row r="2602" spans="1:2" x14ac:dyDescent="0.25">
      <c r="A2602">
        <v>259.89999999999998</v>
      </c>
      <c r="B2602">
        <v>18.585365047454911</v>
      </c>
    </row>
    <row r="2603" spans="1:2" x14ac:dyDescent="0.25">
      <c r="A2603">
        <v>260</v>
      </c>
      <c r="B2603">
        <v>18.81292991638184</v>
      </c>
    </row>
    <row r="2604" spans="1:2" x14ac:dyDescent="0.25">
      <c r="A2604">
        <v>260.10000000000002</v>
      </c>
      <c r="B2604">
        <v>19.041086711883601</v>
      </c>
    </row>
    <row r="2605" spans="1:2" x14ac:dyDescent="0.25">
      <c r="A2605">
        <v>260.2</v>
      </c>
      <c r="B2605">
        <v>19.26924350738523</v>
      </c>
    </row>
    <row r="2606" spans="1:2" x14ac:dyDescent="0.25">
      <c r="A2606">
        <v>260.3</v>
      </c>
      <c r="B2606">
        <v>19.497400302886991</v>
      </c>
    </row>
    <row r="2607" spans="1:2" x14ac:dyDescent="0.25">
      <c r="A2607">
        <v>260.39999999999998</v>
      </c>
      <c r="B2607">
        <v>19.725557098388759</v>
      </c>
    </row>
    <row r="2608" spans="1:2" x14ac:dyDescent="0.25">
      <c r="A2608">
        <v>260.5</v>
      </c>
      <c r="B2608">
        <v>19.953713893890381</v>
      </c>
    </row>
    <row r="2609" spans="1:2" x14ac:dyDescent="0.25">
      <c r="A2609">
        <v>260.60000000000002</v>
      </c>
      <c r="B2609">
        <v>20.181870689392149</v>
      </c>
    </row>
    <row r="2610" spans="1:2" x14ac:dyDescent="0.25">
      <c r="A2610">
        <v>260.7</v>
      </c>
      <c r="B2610">
        <v>20.410027484893771</v>
      </c>
    </row>
    <row r="2611" spans="1:2" x14ac:dyDescent="0.25">
      <c r="A2611">
        <v>260.8</v>
      </c>
      <c r="B2611">
        <v>20.638184280395539</v>
      </c>
    </row>
    <row r="2612" spans="1:2" x14ac:dyDescent="0.25">
      <c r="A2612">
        <v>260.89999999999998</v>
      </c>
      <c r="B2612">
        <v>20.866341075897299</v>
      </c>
    </row>
    <row r="2613" spans="1:2" x14ac:dyDescent="0.25">
      <c r="A2613">
        <v>261</v>
      </c>
      <c r="B2613">
        <v>21.094497871398929</v>
      </c>
    </row>
    <row r="2614" spans="1:2" x14ac:dyDescent="0.25">
      <c r="A2614">
        <v>261.10000000000002</v>
      </c>
      <c r="B2614">
        <v>21.400109806060861</v>
      </c>
    </row>
    <row r="2615" spans="1:2" x14ac:dyDescent="0.25">
      <c r="A2615">
        <v>261.2</v>
      </c>
      <c r="B2615">
        <v>21.70572174072262</v>
      </c>
    </row>
    <row r="2616" spans="1:2" x14ac:dyDescent="0.25">
      <c r="A2616">
        <v>261.3</v>
      </c>
      <c r="B2616">
        <v>22.011333675384559</v>
      </c>
    </row>
    <row r="2617" spans="1:2" x14ac:dyDescent="0.25">
      <c r="A2617">
        <v>261.39999999999998</v>
      </c>
      <c r="B2617">
        <v>22.316945610046488</v>
      </c>
    </row>
    <row r="2618" spans="1:2" x14ac:dyDescent="0.25">
      <c r="A2618">
        <v>261.5</v>
      </c>
      <c r="B2618">
        <v>22.622557544708251</v>
      </c>
    </row>
    <row r="2619" spans="1:2" x14ac:dyDescent="0.25">
      <c r="A2619">
        <v>261.60000000000002</v>
      </c>
      <c r="B2619">
        <v>22.92816947937019</v>
      </c>
    </row>
    <row r="2620" spans="1:2" x14ac:dyDescent="0.25">
      <c r="A2620">
        <v>261.7</v>
      </c>
      <c r="B2620">
        <v>23.233781414031949</v>
      </c>
    </row>
    <row r="2621" spans="1:2" x14ac:dyDescent="0.25">
      <c r="A2621">
        <v>261.8</v>
      </c>
      <c r="B2621">
        <v>23.539393348693881</v>
      </c>
    </row>
    <row r="2622" spans="1:2" x14ac:dyDescent="0.25">
      <c r="A2622">
        <v>261.89999999999998</v>
      </c>
      <c r="B2622">
        <v>23.845005283355821</v>
      </c>
    </row>
    <row r="2623" spans="1:2" x14ac:dyDescent="0.25">
      <c r="A2623">
        <v>262</v>
      </c>
      <c r="B2623">
        <v>24.15061721801758</v>
      </c>
    </row>
    <row r="2624" spans="1:2" x14ac:dyDescent="0.25">
      <c r="A2624">
        <v>262.10000000000002</v>
      </c>
      <c r="B2624">
        <v>24.4936086463929</v>
      </c>
    </row>
    <row r="2625" spans="1:2" x14ac:dyDescent="0.25">
      <c r="A2625">
        <v>262.2</v>
      </c>
      <c r="B2625">
        <v>24.836600074768029</v>
      </c>
    </row>
    <row r="2626" spans="1:2" x14ac:dyDescent="0.25">
      <c r="A2626">
        <v>262.3</v>
      </c>
      <c r="B2626">
        <v>25.179591503143349</v>
      </c>
    </row>
    <row r="2627" spans="1:2" x14ac:dyDescent="0.25">
      <c r="A2627">
        <v>262.39999999999998</v>
      </c>
      <c r="B2627">
        <v>25.52258293151867</v>
      </c>
    </row>
    <row r="2628" spans="1:2" x14ac:dyDescent="0.25">
      <c r="A2628">
        <v>262.5</v>
      </c>
      <c r="B2628">
        <v>25.865574359893799</v>
      </c>
    </row>
    <row r="2629" spans="1:2" x14ac:dyDescent="0.25">
      <c r="A2629">
        <v>262.60000000000002</v>
      </c>
      <c r="B2629">
        <v>26.208565788269119</v>
      </c>
    </row>
    <row r="2630" spans="1:2" x14ac:dyDescent="0.25">
      <c r="A2630">
        <v>262.7</v>
      </c>
      <c r="B2630">
        <v>26.551557216644252</v>
      </c>
    </row>
    <row r="2631" spans="1:2" x14ac:dyDescent="0.25">
      <c r="A2631">
        <v>262.8</v>
      </c>
      <c r="B2631">
        <v>26.894548645019569</v>
      </c>
    </row>
    <row r="2632" spans="1:2" x14ac:dyDescent="0.25">
      <c r="A2632">
        <v>262.89999999999998</v>
      </c>
      <c r="B2632">
        <v>27.237540073394889</v>
      </c>
    </row>
    <row r="2633" spans="1:2" x14ac:dyDescent="0.25">
      <c r="A2633">
        <v>263</v>
      </c>
      <c r="B2633">
        <v>27.580531501770022</v>
      </c>
    </row>
    <row r="2634" spans="1:2" x14ac:dyDescent="0.25">
      <c r="A2634">
        <v>263.10000000000002</v>
      </c>
      <c r="B2634">
        <v>27.973618202209561</v>
      </c>
    </row>
    <row r="2635" spans="1:2" x14ac:dyDescent="0.25">
      <c r="A2635">
        <v>263.2</v>
      </c>
      <c r="B2635">
        <v>28.36670490264888</v>
      </c>
    </row>
    <row r="2636" spans="1:2" x14ac:dyDescent="0.25">
      <c r="A2636">
        <v>263.3</v>
      </c>
      <c r="B2636">
        <v>28.75979160308842</v>
      </c>
    </row>
    <row r="2637" spans="1:2" x14ac:dyDescent="0.25">
      <c r="A2637">
        <v>263.39999999999998</v>
      </c>
      <c r="B2637">
        <v>29.15287830352797</v>
      </c>
    </row>
    <row r="2638" spans="1:2" x14ac:dyDescent="0.25">
      <c r="A2638">
        <v>263.5</v>
      </c>
      <c r="B2638">
        <v>29.545965003967289</v>
      </c>
    </row>
    <row r="2639" spans="1:2" x14ac:dyDescent="0.25">
      <c r="A2639">
        <v>263.60000000000002</v>
      </c>
      <c r="B2639">
        <v>29.939051704406829</v>
      </c>
    </row>
    <row r="2640" spans="1:2" x14ac:dyDescent="0.25">
      <c r="A2640">
        <v>263.7</v>
      </c>
      <c r="B2640">
        <v>30.332138404846152</v>
      </c>
    </row>
    <row r="2641" spans="1:2" x14ac:dyDescent="0.25">
      <c r="A2641">
        <v>263.8</v>
      </c>
      <c r="B2641">
        <v>30.725225105285691</v>
      </c>
    </row>
    <row r="2642" spans="1:2" x14ac:dyDescent="0.25">
      <c r="A2642">
        <v>263.89999999999998</v>
      </c>
      <c r="B2642">
        <v>31.118311805725231</v>
      </c>
    </row>
    <row r="2643" spans="1:2" x14ac:dyDescent="0.25">
      <c r="A2643">
        <v>264</v>
      </c>
      <c r="B2643">
        <v>31.51139850616455</v>
      </c>
    </row>
    <row r="2644" spans="1:2" x14ac:dyDescent="0.25">
      <c r="A2644">
        <v>264.10000000000002</v>
      </c>
      <c r="B2644">
        <v>31.726930065155081</v>
      </c>
    </row>
    <row r="2645" spans="1:2" x14ac:dyDescent="0.25">
      <c r="A2645">
        <v>264.2</v>
      </c>
      <c r="B2645">
        <v>31.94246162414548</v>
      </c>
    </row>
    <row r="2646" spans="1:2" x14ac:dyDescent="0.25">
      <c r="A2646">
        <v>264.3</v>
      </c>
      <c r="B2646">
        <v>32.157993183136007</v>
      </c>
    </row>
    <row r="2647" spans="1:2" x14ac:dyDescent="0.25">
      <c r="A2647">
        <v>264.39999999999998</v>
      </c>
      <c r="B2647">
        <v>32.373524742126527</v>
      </c>
    </row>
    <row r="2648" spans="1:2" x14ac:dyDescent="0.25">
      <c r="A2648">
        <v>264.5</v>
      </c>
      <c r="B2648">
        <v>32.589056301116941</v>
      </c>
    </row>
    <row r="2649" spans="1:2" x14ac:dyDescent="0.25">
      <c r="A2649">
        <v>264.60000000000002</v>
      </c>
      <c r="B2649">
        <v>32.804587860107468</v>
      </c>
    </row>
    <row r="2650" spans="1:2" x14ac:dyDescent="0.25">
      <c r="A2650">
        <v>264.7</v>
      </c>
      <c r="B2650">
        <v>33.020119419097867</v>
      </c>
    </row>
    <row r="2651" spans="1:2" x14ac:dyDescent="0.25">
      <c r="A2651">
        <v>264.8</v>
      </c>
      <c r="B2651">
        <v>33.235650978088387</v>
      </c>
    </row>
    <row r="2652" spans="1:2" x14ac:dyDescent="0.25">
      <c r="A2652">
        <v>264.89999999999998</v>
      </c>
      <c r="B2652">
        <v>33.451182537078921</v>
      </c>
    </row>
    <row r="2653" spans="1:2" x14ac:dyDescent="0.25">
      <c r="A2653">
        <v>265</v>
      </c>
      <c r="B2653">
        <v>33.666714096069327</v>
      </c>
    </row>
    <row r="2654" spans="1:2" x14ac:dyDescent="0.25">
      <c r="A2654">
        <v>265.10000000000002</v>
      </c>
      <c r="B2654">
        <v>33.982312088012762</v>
      </c>
    </row>
    <row r="2655" spans="1:2" x14ac:dyDescent="0.25">
      <c r="A2655">
        <v>265.2</v>
      </c>
      <c r="B2655">
        <v>34.297910079956011</v>
      </c>
    </row>
    <row r="2656" spans="1:2" x14ac:dyDescent="0.25">
      <c r="A2656">
        <v>265.3</v>
      </c>
      <c r="B2656">
        <v>34.613508071899453</v>
      </c>
    </row>
    <row r="2657" spans="1:2" x14ac:dyDescent="0.25">
      <c r="A2657">
        <v>265.39999999999998</v>
      </c>
      <c r="B2657">
        <v>34.92910606384288</v>
      </c>
    </row>
    <row r="2658" spans="1:2" x14ac:dyDescent="0.25">
      <c r="A2658">
        <v>265.5</v>
      </c>
      <c r="B2658">
        <v>35.24470405578613</v>
      </c>
    </row>
    <row r="2659" spans="1:2" x14ac:dyDescent="0.25">
      <c r="A2659">
        <v>265.60000000000002</v>
      </c>
      <c r="B2659">
        <v>35.560302047729557</v>
      </c>
    </row>
    <row r="2660" spans="1:2" x14ac:dyDescent="0.25">
      <c r="A2660">
        <v>265.7</v>
      </c>
      <c r="B2660">
        <v>35.875900039672807</v>
      </c>
    </row>
    <row r="2661" spans="1:2" x14ac:dyDescent="0.25">
      <c r="A2661">
        <v>265.8</v>
      </c>
      <c r="B2661">
        <v>36.191498031616248</v>
      </c>
    </row>
    <row r="2662" spans="1:2" x14ac:dyDescent="0.25">
      <c r="A2662">
        <v>265.89999999999998</v>
      </c>
      <c r="B2662">
        <v>36.507096023559683</v>
      </c>
    </row>
    <row r="2663" spans="1:2" x14ac:dyDescent="0.25">
      <c r="A2663">
        <v>266</v>
      </c>
      <c r="B2663">
        <v>36.822694015502933</v>
      </c>
    </row>
    <row r="2664" spans="1:2" x14ac:dyDescent="0.25">
      <c r="A2664">
        <v>266.10000000000002</v>
      </c>
      <c r="B2664">
        <v>37.07927219390875</v>
      </c>
    </row>
    <row r="2665" spans="1:2" x14ac:dyDescent="0.25">
      <c r="A2665">
        <v>266.2</v>
      </c>
      <c r="B2665">
        <v>37.335850372314432</v>
      </c>
    </row>
    <row r="2666" spans="1:2" x14ac:dyDescent="0.25">
      <c r="A2666">
        <v>266.3</v>
      </c>
      <c r="B2666">
        <v>37.59242855072025</v>
      </c>
    </row>
    <row r="2667" spans="1:2" x14ac:dyDescent="0.25">
      <c r="A2667">
        <v>266.39999999999998</v>
      </c>
      <c r="B2667">
        <v>37.849006729126067</v>
      </c>
    </row>
    <row r="2668" spans="1:2" x14ac:dyDescent="0.25">
      <c r="A2668">
        <v>266.5</v>
      </c>
      <c r="B2668">
        <v>38.105584907531743</v>
      </c>
    </row>
    <row r="2669" spans="1:2" x14ac:dyDescent="0.25">
      <c r="A2669">
        <v>266.60000000000002</v>
      </c>
      <c r="B2669">
        <v>38.36216308593756</v>
      </c>
    </row>
    <row r="2670" spans="1:2" x14ac:dyDescent="0.25">
      <c r="A2670">
        <v>266.7</v>
      </c>
      <c r="B2670">
        <v>38.618741264343242</v>
      </c>
    </row>
    <row r="2671" spans="1:2" x14ac:dyDescent="0.25">
      <c r="A2671">
        <v>266.8</v>
      </c>
      <c r="B2671">
        <v>38.87531944274906</v>
      </c>
    </row>
    <row r="2672" spans="1:2" x14ac:dyDescent="0.25">
      <c r="A2672">
        <v>266.89999999999998</v>
      </c>
      <c r="B2672">
        <v>39.131897621154877</v>
      </c>
    </row>
    <row r="2673" spans="1:2" x14ac:dyDescent="0.25">
      <c r="A2673">
        <v>267</v>
      </c>
      <c r="B2673">
        <v>39.388475799560553</v>
      </c>
    </row>
    <row r="2674" spans="1:2" x14ac:dyDescent="0.25">
      <c r="A2674">
        <v>267.10000000000002</v>
      </c>
      <c r="B2674">
        <v>39.640550079345758</v>
      </c>
    </row>
    <row r="2675" spans="1:2" x14ac:dyDescent="0.25">
      <c r="A2675">
        <v>267.2</v>
      </c>
      <c r="B2675">
        <v>39.892624359130828</v>
      </c>
    </row>
    <row r="2676" spans="1:2" x14ac:dyDescent="0.25">
      <c r="A2676">
        <v>267.3</v>
      </c>
      <c r="B2676">
        <v>40.144698638916047</v>
      </c>
    </row>
    <row r="2677" spans="1:2" x14ac:dyDescent="0.25">
      <c r="A2677">
        <v>267.39999999999998</v>
      </c>
      <c r="B2677">
        <v>40.396772918701259</v>
      </c>
    </row>
    <row r="2678" spans="1:2" x14ac:dyDescent="0.25">
      <c r="A2678">
        <v>267.5</v>
      </c>
      <c r="B2678">
        <v>40.64884719848633</v>
      </c>
    </row>
    <row r="2679" spans="1:2" x14ac:dyDescent="0.25">
      <c r="A2679">
        <v>267.60000000000002</v>
      </c>
      <c r="B2679">
        <v>40.900921478271542</v>
      </c>
    </row>
    <row r="2680" spans="1:2" x14ac:dyDescent="0.25">
      <c r="A2680">
        <v>267.7</v>
      </c>
      <c r="B2680">
        <v>41.152995758056612</v>
      </c>
    </row>
    <row r="2681" spans="1:2" x14ac:dyDescent="0.25">
      <c r="A2681">
        <v>267.8</v>
      </c>
      <c r="B2681">
        <v>41.405070037841817</v>
      </c>
    </row>
    <row r="2682" spans="1:2" x14ac:dyDescent="0.25">
      <c r="A2682">
        <v>267.89999999999998</v>
      </c>
      <c r="B2682">
        <v>41.657144317627044</v>
      </c>
    </row>
    <row r="2683" spans="1:2" x14ac:dyDescent="0.25">
      <c r="A2683">
        <v>268</v>
      </c>
      <c r="B2683">
        <v>41.909218597412107</v>
      </c>
    </row>
    <row r="2684" spans="1:2" x14ac:dyDescent="0.25">
      <c r="A2684">
        <v>268.10000000000002</v>
      </c>
      <c r="B2684">
        <v>42.007527084350613</v>
      </c>
    </row>
    <row r="2685" spans="1:2" x14ac:dyDescent="0.25">
      <c r="A2685">
        <v>268.2</v>
      </c>
      <c r="B2685">
        <v>42.105835571289049</v>
      </c>
    </row>
    <row r="2686" spans="1:2" x14ac:dyDescent="0.25">
      <c r="A2686">
        <v>268.3</v>
      </c>
      <c r="B2686">
        <v>42.204144058227548</v>
      </c>
    </row>
    <row r="2687" spans="1:2" x14ac:dyDescent="0.25">
      <c r="A2687">
        <v>268.39999999999998</v>
      </c>
      <c r="B2687">
        <v>42.302452545166048</v>
      </c>
    </row>
    <row r="2688" spans="1:2" x14ac:dyDescent="0.25">
      <c r="A2688">
        <v>268.5</v>
      </c>
      <c r="B2688">
        <v>42.400761032104498</v>
      </c>
    </row>
    <row r="2689" spans="1:2" x14ac:dyDescent="0.25">
      <c r="A2689">
        <v>268.60000000000002</v>
      </c>
      <c r="B2689">
        <v>42.499069519042997</v>
      </c>
    </row>
    <row r="2690" spans="1:2" x14ac:dyDescent="0.25">
      <c r="A2690">
        <v>268.7</v>
      </c>
      <c r="B2690">
        <v>42.59737800598144</v>
      </c>
    </row>
    <row r="2691" spans="1:2" x14ac:dyDescent="0.25">
      <c r="A2691">
        <v>268.8</v>
      </c>
      <c r="B2691">
        <v>42.69568649291994</v>
      </c>
    </row>
    <row r="2692" spans="1:2" x14ac:dyDescent="0.25">
      <c r="A2692">
        <v>268.89999999999998</v>
      </c>
      <c r="B2692">
        <v>42.793994979858439</v>
      </c>
    </row>
    <row r="2693" spans="1:2" x14ac:dyDescent="0.25">
      <c r="A2693">
        <v>269</v>
      </c>
      <c r="B2693">
        <v>42.892303466796882</v>
      </c>
    </row>
    <row r="2694" spans="1:2" x14ac:dyDescent="0.25">
      <c r="A2694">
        <v>269.10000000000002</v>
      </c>
      <c r="B2694">
        <v>43.072347221374557</v>
      </c>
    </row>
    <row r="2695" spans="1:2" x14ac:dyDescent="0.25">
      <c r="A2695">
        <v>269.2</v>
      </c>
      <c r="B2695">
        <v>43.252390975952132</v>
      </c>
    </row>
    <row r="2696" spans="1:2" x14ac:dyDescent="0.25">
      <c r="A2696">
        <v>269.3</v>
      </c>
      <c r="B2696">
        <v>43.432434730529813</v>
      </c>
    </row>
    <row r="2697" spans="1:2" x14ac:dyDescent="0.25">
      <c r="A2697">
        <v>269.39999999999998</v>
      </c>
      <c r="B2697">
        <v>43.612478485107488</v>
      </c>
    </row>
    <row r="2698" spans="1:2" x14ac:dyDescent="0.25">
      <c r="A2698">
        <v>269.5</v>
      </c>
      <c r="B2698">
        <v>43.792522239685063</v>
      </c>
    </row>
    <row r="2699" spans="1:2" x14ac:dyDescent="0.25">
      <c r="A2699">
        <v>269.60000000000002</v>
      </c>
      <c r="B2699">
        <v>43.972565994262737</v>
      </c>
    </row>
    <row r="2700" spans="1:2" x14ac:dyDescent="0.25">
      <c r="A2700">
        <v>269.7</v>
      </c>
      <c r="B2700">
        <v>44.152609748840312</v>
      </c>
    </row>
    <row r="2701" spans="1:2" x14ac:dyDescent="0.25">
      <c r="A2701">
        <v>269.8</v>
      </c>
      <c r="B2701">
        <v>44.332653503417987</v>
      </c>
    </row>
    <row r="2702" spans="1:2" x14ac:dyDescent="0.25">
      <c r="A2702">
        <v>269.89999999999998</v>
      </c>
      <c r="B2702">
        <v>44.512697257995661</v>
      </c>
    </row>
    <row r="2703" spans="1:2" x14ac:dyDescent="0.25">
      <c r="A2703">
        <v>270</v>
      </c>
      <c r="B2703">
        <v>44.692741012573237</v>
      </c>
    </row>
    <row r="2704" spans="1:2" x14ac:dyDescent="0.25">
      <c r="A2704">
        <v>270.10000000000002</v>
      </c>
      <c r="B2704">
        <v>44.819921150207541</v>
      </c>
    </row>
    <row r="2705" spans="1:2" x14ac:dyDescent="0.25">
      <c r="A2705">
        <v>270.2</v>
      </c>
      <c r="B2705">
        <v>44.947101287841782</v>
      </c>
    </row>
    <row r="2706" spans="1:2" x14ac:dyDescent="0.25">
      <c r="A2706">
        <v>270.3</v>
      </c>
      <c r="B2706">
        <v>45.074281425476087</v>
      </c>
    </row>
    <row r="2707" spans="1:2" x14ac:dyDescent="0.25">
      <c r="A2707">
        <v>270.39999999999998</v>
      </c>
      <c r="B2707">
        <v>45.201461563110392</v>
      </c>
    </row>
    <row r="2708" spans="1:2" x14ac:dyDescent="0.25">
      <c r="A2708">
        <v>270.5</v>
      </c>
      <c r="B2708">
        <v>45.328641700744633</v>
      </c>
    </row>
    <row r="2709" spans="1:2" x14ac:dyDescent="0.25">
      <c r="A2709">
        <v>270.60000000000002</v>
      </c>
      <c r="B2709">
        <v>45.455821838378938</v>
      </c>
    </row>
    <row r="2710" spans="1:2" x14ac:dyDescent="0.25">
      <c r="A2710">
        <v>270.7</v>
      </c>
      <c r="B2710">
        <v>45.583001976013172</v>
      </c>
    </row>
    <row r="2711" spans="1:2" x14ac:dyDescent="0.25">
      <c r="A2711">
        <v>270.8</v>
      </c>
      <c r="B2711">
        <v>45.710182113647477</v>
      </c>
    </row>
    <row r="2712" spans="1:2" x14ac:dyDescent="0.25">
      <c r="A2712">
        <v>270.89999999999998</v>
      </c>
      <c r="B2712">
        <v>45.837362251281789</v>
      </c>
    </row>
    <row r="2713" spans="1:2" x14ac:dyDescent="0.25">
      <c r="A2713">
        <v>271</v>
      </c>
      <c r="B2713">
        <v>45.964542388916023</v>
      </c>
    </row>
    <row r="2714" spans="1:2" x14ac:dyDescent="0.25">
      <c r="A2714">
        <v>271.10000000000002</v>
      </c>
      <c r="B2714">
        <v>45.971215171813967</v>
      </c>
    </row>
    <row r="2715" spans="1:2" x14ac:dyDescent="0.25">
      <c r="A2715">
        <v>271.2</v>
      </c>
      <c r="B2715">
        <v>45.977887954711917</v>
      </c>
    </row>
    <row r="2716" spans="1:2" x14ac:dyDescent="0.25">
      <c r="A2716">
        <v>271.3</v>
      </c>
      <c r="B2716">
        <v>45.984560737609868</v>
      </c>
    </row>
    <row r="2717" spans="1:2" x14ac:dyDescent="0.25">
      <c r="A2717">
        <v>271.39999999999998</v>
      </c>
      <c r="B2717">
        <v>45.991233520507819</v>
      </c>
    </row>
    <row r="2718" spans="1:2" x14ac:dyDescent="0.25">
      <c r="A2718">
        <v>271.5</v>
      </c>
      <c r="B2718">
        <v>45.99790630340577</v>
      </c>
    </row>
    <row r="2719" spans="1:2" x14ac:dyDescent="0.25">
      <c r="A2719">
        <v>271.60000000000002</v>
      </c>
      <c r="B2719">
        <v>46.004579086303707</v>
      </c>
    </row>
    <row r="2720" spans="1:2" x14ac:dyDescent="0.25">
      <c r="A2720">
        <v>271.7</v>
      </c>
      <c r="B2720">
        <v>46.011251869201658</v>
      </c>
    </row>
    <row r="2721" spans="1:2" x14ac:dyDescent="0.25">
      <c r="A2721">
        <v>271.8</v>
      </c>
      <c r="B2721">
        <v>46.017924652099623</v>
      </c>
    </row>
    <row r="2722" spans="1:2" x14ac:dyDescent="0.25">
      <c r="A2722">
        <v>271.89999999999998</v>
      </c>
      <c r="B2722">
        <v>46.024597434997567</v>
      </c>
    </row>
    <row r="2723" spans="1:2" x14ac:dyDescent="0.25">
      <c r="A2723">
        <v>272</v>
      </c>
      <c r="B2723">
        <v>46.031270217895511</v>
      </c>
    </row>
    <row r="2724" spans="1:2" x14ac:dyDescent="0.25">
      <c r="A2724">
        <v>272.10000000000002</v>
      </c>
      <c r="B2724">
        <v>45.97983264923095</v>
      </c>
    </row>
    <row r="2725" spans="1:2" x14ac:dyDescent="0.25">
      <c r="A2725">
        <v>272.2</v>
      </c>
      <c r="B2725">
        <v>45.928395080566418</v>
      </c>
    </row>
    <row r="2726" spans="1:2" x14ac:dyDescent="0.25">
      <c r="A2726">
        <v>272.3</v>
      </c>
      <c r="B2726">
        <v>45.87695751190185</v>
      </c>
    </row>
    <row r="2727" spans="1:2" x14ac:dyDescent="0.25">
      <c r="A2727">
        <v>272.39999999999998</v>
      </c>
      <c r="B2727">
        <v>45.825519943237289</v>
      </c>
    </row>
    <row r="2728" spans="1:2" x14ac:dyDescent="0.25">
      <c r="A2728">
        <v>272.5</v>
      </c>
      <c r="B2728">
        <v>45.774082374572757</v>
      </c>
    </row>
    <row r="2729" spans="1:2" x14ac:dyDescent="0.25">
      <c r="A2729">
        <v>272.60000000000002</v>
      </c>
      <c r="B2729">
        <v>45.722644805908203</v>
      </c>
    </row>
    <row r="2730" spans="1:2" x14ac:dyDescent="0.25">
      <c r="A2730">
        <v>272.7</v>
      </c>
      <c r="B2730">
        <v>45.671207237243657</v>
      </c>
    </row>
    <row r="2731" spans="1:2" x14ac:dyDescent="0.25">
      <c r="A2731">
        <v>272.8</v>
      </c>
      <c r="B2731">
        <v>45.619769668579103</v>
      </c>
    </row>
    <row r="2732" spans="1:2" x14ac:dyDescent="0.25">
      <c r="A2732">
        <v>272.89999999999998</v>
      </c>
      <c r="B2732">
        <v>45.568332099914542</v>
      </c>
    </row>
    <row r="2733" spans="1:2" x14ac:dyDescent="0.25">
      <c r="A2733">
        <v>273</v>
      </c>
      <c r="B2733">
        <v>45.516894531250003</v>
      </c>
    </row>
    <row r="2734" spans="1:2" x14ac:dyDescent="0.25">
      <c r="A2734">
        <v>273.10000000000002</v>
      </c>
      <c r="B2734">
        <v>45.410688552856421</v>
      </c>
    </row>
    <row r="2735" spans="1:2" x14ac:dyDescent="0.25">
      <c r="A2735">
        <v>273.2</v>
      </c>
      <c r="B2735">
        <v>45.304482574462902</v>
      </c>
    </row>
    <row r="2736" spans="1:2" x14ac:dyDescent="0.25">
      <c r="A2736">
        <v>273.3</v>
      </c>
      <c r="B2736">
        <v>45.198276596069327</v>
      </c>
    </row>
    <row r="2737" spans="1:2" x14ac:dyDescent="0.25">
      <c r="A2737">
        <v>273.39999999999998</v>
      </c>
      <c r="B2737">
        <v>45.092070617675738</v>
      </c>
    </row>
    <row r="2738" spans="1:2" x14ac:dyDescent="0.25">
      <c r="A2738">
        <v>273.5</v>
      </c>
      <c r="B2738">
        <v>44.985864639282227</v>
      </c>
    </row>
    <row r="2739" spans="1:2" x14ac:dyDescent="0.25">
      <c r="A2739">
        <v>273.60000000000002</v>
      </c>
      <c r="B2739">
        <v>44.879658660888637</v>
      </c>
    </row>
    <row r="2740" spans="1:2" x14ac:dyDescent="0.25">
      <c r="A2740">
        <v>273.7</v>
      </c>
      <c r="B2740">
        <v>44.773452682495133</v>
      </c>
    </row>
    <row r="2741" spans="1:2" x14ac:dyDescent="0.25">
      <c r="A2741">
        <v>273.8</v>
      </c>
      <c r="B2741">
        <v>44.667246704101551</v>
      </c>
    </row>
    <row r="2742" spans="1:2" x14ac:dyDescent="0.25">
      <c r="A2742">
        <v>273.89999999999998</v>
      </c>
      <c r="B2742">
        <v>44.561040725707969</v>
      </c>
    </row>
    <row r="2743" spans="1:2" x14ac:dyDescent="0.25">
      <c r="A2743">
        <v>274</v>
      </c>
      <c r="B2743">
        <v>44.45483474731445</v>
      </c>
    </row>
    <row r="2744" spans="1:2" x14ac:dyDescent="0.25">
      <c r="A2744">
        <v>274.10000000000002</v>
      </c>
      <c r="B2744">
        <v>44.263148307800243</v>
      </c>
    </row>
    <row r="2745" spans="1:2" x14ac:dyDescent="0.25">
      <c r="A2745">
        <v>274.2</v>
      </c>
      <c r="B2745">
        <v>44.07146186828615</v>
      </c>
    </row>
    <row r="2746" spans="1:2" x14ac:dyDescent="0.25">
      <c r="A2746">
        <v>274.3</v>
      </c>
      <c r="B2746">
        <v>43.87977542877195</v>
      </c>
    </row>
    <row r="2747" spans="1:2" x14ac:dyDescent="0.25">
      <c r="A2747">
        <v>274.39999999999998</v>
      </c>
      <c r="B2747">
        <v>43.688088989257743</v>
      </c>
    </row>
    <row r="2748" spans="1:2" x14ac:dyDescent="0.25">
      <c r="A2748">
        <v>274.5</v>
      </c>
      <c r="B2748">
        <v>43.49640254974365</v>
      </c>
    </row>
    <row r="2749" spans="1:2" x14ac:dyDescent="0.25">
      <c r="A2749">
        <v>274.60000000000002</v>
      </c>
      <c r="B2749">
        <v>43.304716110229442</v>
      </c>
    </row>
    <row r="2750" spans="1:2" x14ac:dyDescent="0.25">
      <c r="A2750">
        <v>274.7</v>
      </c>
      <c r="B2750">
        <v>43.113029670715349</v>
      </c>
    </row>
    <row r="2751" spans="1:2" x14ac:dyDescent="0.25">
      <c r="A2751">
        <v>274.8</v>
      </c>
      <c r="B2751">
        <v>42.921343231201149</v>
      </c>
    </row>
    <row r="2752" spans="1:2" x14ac:dyDescent="0.25">
      <c r="A2752">
        <v>274.89999999999998</v>
      </c>
      <c r="B2752">
        <v>42.729656791686942</v>
      </c>
    </row>
    <row r="2753" spans="1:2" x14ac:dyDescent="0.25">
      <c r="A2753">
        <v>275</v>
      </c>
      <c r="B2753">
        <v>42.537970352172849</v>
      </c>
    </row>
    <row r="2754" spans="1:2" x14ac:dyDescent="0.25">
      <c r="A2754">
        <v>275.10000000000002</v>
      </c>
      <c r="B2754">
        <v>42.186315422058023</v>
      </c>
    </row>
    <row r="2755" spans="1:2" x14ac:dyDescent="0.25">
      <c r="A2755">
        <v>275.2</v>
      </c>
      <c r="B2755">
        <v>41.834660491943403</v>
      </c>
    </row>
    <row r="2756" spans="1:2" x14ac:dyDescent="0.25">
      <c r="A2756">
        <v>275.3</v>
      </c>
      <c r="B2756">
        <v>41.48300556182857</v>
      </c>
    </row>
    <row r="2757" spans="1:2" x14ac:dyDescent="0.25">
      <c r="A2757">
        <v>275.39999999999998</v>
      </c>
      <c r="B2757">
        <v>41.131350631713737</v>
      </c>
    </row>
    <row r="2758" spans="1:2" x14ac:dyDescent="0.25">
      <c r="A2758">
        <v>275.5</v>
      </c>
      <c r="B2758">
        <v>40.779695701599117</v>
      </c>
    </row>
    <row r="2759" spans="1:2" x14ac:dyDescent="0.25">
      <c r="A2759">
        <v>275.60000000000002</v>
      </c>
      <c r="B2759">
        <v>40.428040771484298</v>
      </c>
    </row>
    <row r="2760" spans="1:2" x14ac:dyDescent="0.25">
      <c r="A2760">
        <v>275.7</v>
      </c>
      <c r="B2760">
        <v>40.076385841369671</v>
      </c>
    </row>
    <row r="2761" spans="1:2" x14ac:dyDescent="0.25">
      <c r="A2761">
        <v>275.8</v>
      </c>
      <c r="B2761">
        <v>39.724730911254852</v>
      </c>
    </row>
    <row r="2762" spans="1:2" x14ac:dyDescent="0.25">
      <c r="A2762">
        <v>275.89999999999998</v>
      </c>
      <c r="B2762">
        <v>39.373075981140019</v>
      </c>
    </row>
    <row r="2763" spans="1:2" x14ac:dyDescent="0.25">
      <c r="A2763">
        <v>276</v>
      </c>
      <c r="B2763">
        <v>39.021421051025392</v>
      </c>
    </row>
    <row r="2764" spans="1:2" x14ac:dyDescent="0.25">
      <c r="A2764">
        <v>276.10000000000002</v>
      </c>
      <c r="B2764">
        <v>38.703389053344658</v>
      </c>
    </row>
    <row r="2765" spans="1:2" x14ac:dyDescent="0.25">
      <c r="A2765">
        <v>276.2</v>
      </c>
      <c r="B2765">
        <v>38.385357055664102</v>
      </c>
    </row>
    <row r="2766" spans="1:2" x14ac:dyDescent="0.25">
      <c r="A2766">
        <v>276.3</v>
      </c>
      <c r="B2766">
        <v>38.067325057983361</v>
      </c>
    </row>
    <row r="2767" spans="1:2" x14ac:dyDescent="0.25">
      <c r="A2767">
        <v>276.39999999999998</v>
      </c>
      <c r="B2767">
        <v>37.749293060302627</v>
      </c>
    </row>
    <row r="2768" spans="1:2" x14ac:dyDescent="0.25">
      <c r="A2768">
        <v>276.5</v>
      </c>
      <c r="B2768">
        <v>37.43126106262207</v>
      </c>
    </row>
    <row r="2769" spans="1:2" x14ac:dyDescent="0.25">
      <c r="A2769">
        <v>276.60000000000002</v>
      </c>
      <c r="B2769">
        <v>37.113229064941343</v>
      </c>
    </row>
    <row r="2770" spans="1:2" x14ac:dyDescent="0.25">
      <c r="A2770">
        <v>276.7</v>
      </c>
      <c r="B2770">
        <v>36.79519706726078</v>
      </c>
    </row>
    <row r="2771" spans="1:2" x14ac:dyDescent="0.25">
      <c r="A2771">
        <v>276.8</v>
      </c>
      <c r="B2771">
        <v>36.477165069580039</v>
      </c>
    </row>
    <row r="2772" spans="1:2" x14ac:dyDescent="0.25">
      <c r="A2772">
        <v>276.89999999999998</v>
      </c>
      <c r="B2772">
        <v>36.159133071899298</v>
      </c>
    </row>
    <row r="2773" spans="1:2" x14ac:dyDescent="0.25">
      <c r="A2773">
        <v>277</v>
      </c>
      <c r="B2773">
        <v>35.841101074218749</v>
      </c>
    </row>
    <row r="2774" spans="1:2" x14ac:dyDescent="0.25">
      <c r="A2774">
        <v>277.10000000000002</v>
      </c>
      <c r="B2774">
        <v>35.571135845184273</v>
      </c>
    </row>
    <row r="2775" spans="1:2" x14ac:dyDescent="0.25">
      <c r="A2775">
        <v>277.2</v>
      </c>
      <c r="B2775">
        <v>35.301170616149932</v>
      </c>
    </row>
    <row r="2776" spans="1:2" x14ac:dyDescent="0.25">
      <c r="A2776">
        <v>277.3</v>
      </c>
      <c r="B2776">
        <v>35.031205387115449</v>
      </c>
    </row>
    <row r="2777" spans="1:2" x14ac:dyDescent="0.25">
      <c r="A2777">
        <v>277.39999999999998</v>
      </c>
      <c r="B2777">
        <v>34.761240158080959</v>
      </c>
    </row>
    <row r="2778" spans="1:2" x14ac:dyDescent="0.25">
      <c r="A2778">
        <v>277.5</v>
      </c>
      <c r="B2778">
        <v>34.491274929046632</v>
      </c>
    </row>
    <row r="2779" spans="1:2" x14ac:dyDescent="0.25">
      <c r="A2779">
        <v>277.60000000000002</v>
      </c>
      <c r="B2779">
        <v>34.221309700012142</v>
      </c>
    </row>
    <row r="2780" spans="1:2" x14ac:dyDescent="0.25">
      <c r="A2780">
        <v>277.7</v>
      </c>
      <c r="B2780">
        <v>33.951344470977808</v>
      </c>
    </row>
    <row r="2781" spans="1:2" x14ac:dyDescent="0.25">
      <c r="A2781">
        <v>277.8</v>
      </c>
      <c r="B2781">
        <v>33.681379241943333</v>
      </c>
    </row>
    <row r="2782" spans="1:2" x14ac:dyDescent="0.25">
      <c r="A2782">
        <v>277.89999999999998</v>
      </c>
      <c r="B2782">
        <v>33.411414012908843</v>
      </c>
    </row>
    <row r="2783" spans="1:2" x14ac:dyDescent="0.25">
      <c r="A2783">
        <v>278</v>
      </c>
      <c r="B2783">
        <v>33.141448783874509</v>
      </c>
    </row>
    <row r="2784" spans="1:2" x14ac:dyDescent="0.25">
      <c r="A2784">
        <v>278.10000000000002</v>
      </c>
      <c r="B2784">
        <v>32.676029758453261</v>
      </c>
    </row>
    <row r="2785" spans="1:2" x14ac:dyDescent="0.25">
      <c r="A2785">
        <v>278.2</v>
      </c>
      <c r="B2785">
        <v>32.210610733032283</v>
      </c>
    </row>
    <row r="2786" spans="1:2" x14ac:dyDescent="0.25">
      <c r="A2786">
        <v>278.3</v>
      </c>
      <c r="B2786">
        <v>31.745191707611031</v>
      </c>
    </row>
    <row r="2787" spans="1:2" x14ac:dyDescent="0.25">
      <c r="A2787">
        <v>278.39999999999998</v>
      </c>
      <c r="B2787">
        <v>31.27977268218978</v>
      </c>
    </row>
    <row r="2788" spans="1:2" x14ac:dyDescent="0.25">
      <c r="A2788">
        <v>278.5</v>
      </c>
      <c r="B2788">
        <v>30.814353656768802</v>
      </c>
    </row>
    <row r="2789" spans="1:2" x14ac:dyDescent="0.25">
      <c r="A2789">
        <v>278.60000000000002</v>
      </c>
      <c r="B2789">
        <v>30.34893463134755</v>
      </c>
    </row>
    <row r="2790" spans="1:2" x14ac:dyDescent="0.25">
      <c r="A2790">
        <v>278.7</v>
      </c>
      <c r="B2790">
        <v>29.883515605926569</v>
      </c>
    </row>
    <row r="2791" spans="1:2" x14ac:dyDescent="0.25">
      <c r="A2791">
        <v>278.8</v>
      </c>
      <c r="B2791">
        <v>29.418096580505321</v>
      </c>
    </row>
    <row r="2792" spans="1:2" x14ac:dyDescent="0.25">
      <c r="A2792">
        <v>278.89999999999998</v>
      </c>
      <c r="B2792">
        <v>28.952677555084069</v>
      </c>
    </row>
    <row r="2793" spans="1:2" x14ac:dyDescent="0.25">
      <c r="A2793">
        <v>279</v>
      </c>
      <c r="B2793">
        <v>28.487258529663091</v>
      </c>
    </row>
    <row r="2794" spans="1:2" x14ac:dyDescent="0.25">
      <c r="A2794">
        <v>279.10000000000002</v>
      </c>
      <c r="B2794">
        <v>28.0297553062438</v>
      </c>
    </row>
    <row r="2795" spans="1:2" x14ac:dyDescent="0.25">
      <c r="A2795">
        <v>279.2</v>
      </c>
      <c r="B2795">
        <v>27.572252082824761</v>
      </c>
    </row>
    <row r="2796" spans="1:2" x14ac:dyDescent="0.25">
      <c r="A2796">
        <v>279.3</v>
      </c>
      <c r="B2796">
        <v>27.11474885940547</v>
      </c>
    </row>
    <row r="2797" spans="1:2" x14ac:dyDescent="0.25">
      <c r="A2797">
        <v>279.39999999999998</v>
      </c>
      <c r="B2797">
        <v>26.657245635986179</v>
      </c>
    </row>
    <row r="2798" spans="1:2" x14ac:dyDescent="0.25">
      <c r="A2798">
        <v>279.5</v>
      </c>
      <c r="B2798">
        <v>26.19974241256714</v>
      </c>
    </row>
    <row r="2799" spans="1:2" x14ac:dyDescent="0.25">
      <c r="A2799">
        <v>279.60000000000002</v>
      </c>
      <c r="B2799">
        <v>25.742239189147849</v>
      </c>
    </row>
    <row r="2800" spans="1:2" x14ac:dyDescent="0.25">
      <c r="A2800">
        <v>279.7</v>
      </c>
      <c r="B2800">
        <v>25.28473596572881</v>
      </c>
    </row>
    <row r="2801" spans="1:2" x14ac:dyDescent="0.25">
      <c r="A2801">
        <v>279.8</v>
      </c>
      <c r="B2801">
        <v>24.827232742309519</v>
      </c>
    </row>
    <row r="2802" spans="1:2" x14ac:dyDescent="0.25">
      <c r="A2802">
        <v>279.89999999999998</v>
      </c>
      <c r="B2802">
        <v>24.369729518890221</v>
      </c>
    </row>
    <row r="2803" spans="1:2" x14ac:dyDescent="0.25">
      <c r="A2803">
        <v>280</v>
      </c>
      <c r="B2803">
        <v>23.912226295471189</v>
      </c>
    </row>
    <row r="2804" spans="1:2" x14ac:dyDescent="0.25">
      <c r="A2804">
        <v>280.10000000000002</v>
      </c>
      <c r="B2804">
        <v>23.656172828674261</v>
      </c>
    </row>
    <row r="2805" spans="1:2" x14ac:dyDescent="0.25">
      <c r="A2805">
        <v>280.2</v>
      </c>
      <c r="B2805">
        <v>23.400119361877469</v>
      </c>
    </row>
    <row r="2806" spans="1:2" x14ac:dyDescent="0.25">
      <c r="A2806">
        <v>280.3</v>
      </c>
      <c r="B2806">
        <v>23.144065895080541</v>
      </c>
    </row>
    <row r="2807" spans="1:2" x14ac:dyDescent="0.25">
      <c r="A2807">
        <v>280.39999999999998</v>
      </c>
      <c r="B2807">
        <v>22.888012428283599</v>
      </c>
    </row>
    <row r="2808" spans="1:2" x14ac:dyDescent="0.25">
      <c r="A2808">
        <v>280.5</v>
      </c>
      <c r="B2808">
        <v>22.63195896148682</v>
      </c>
    </row>
    <row r="2809" spans="1:2" x14ac:dyDescent="0.25">
      <c r="A2809">
        <v>280.60000000000002</v>
      </c>
      <c r="B2809">
        <v>22.375905494689881</v>
      </c>
    </row>
    <row r="2810" spans="1:2" x14ac:dyDescent="0.25">
      <c r="A2810">
        <v>280.7</v>
      </c>
      <c r="B2810">
        <v>22.119852027893099</v>
      </c>
    </row>
    <row r="2811" spans="1:2" x14ac:dyDescent="0.25">
      <c r="A2811">
        <v>280.8</v>
      </c>
      <c r="B2811">
        <v>21.863798561096161</v>
      </c>
    </row>
    <row r="2812" spans="1:2" x14ac:dyDescent="0.25">
      <c r="A2812">
        <v>280.89999999999998</v>
      </c>
      <c r="B2812">
        <v>21.607745094299229</v>
      </c>
    </row>
    <row r="2813" spans="1:2" x14ac:dyDescent="0.25">
      <c r="A2813">
        <v>281</v>
      </c>
      <c r="B2813">
        <v>21.35169162750244</v>
      </c>
    </row>
    <row r="2814" spans="1:2" x14ac:dyDescent="0.25">
      <c r="A2814">
        <v>281.10000000000002</v>
      </c>
      <c r="B2814">
        <v>21.403473510742199</v>
      </c>
    </row>
    <row r="2815" spans="1:2" x14ac:dyDescent="0.25">
      <c r="A2815">
        <v>281.2</v>
      </c>
      <c r="B2815">
        <v>21.455255393981929</v>
      </c>
    </row>
    <row r="2816" spans="1:2" x14ac:dyDescent="0.25">
      <c r="A2816">
        <v>281.3</v>
      </c>
      <c r="B2816">
        <v>21.507037277221681</v>
      </c>
    </row>
    <row r="2817" spans="1:2" x14ac:dyDescent="0.25">
      <c r="A2817">
        <v>281.39999999999998</v>
      </c>
      <c r="B2817">
        <v>21.558819160461439</v>
      </c>
    </row>
    <row r="2818" spans="1:2" x14ac:dyDescent="0.25">
      <c r="A2818">
        <v>281.5</v>
      </c>
      <c r="B2818">
        <v>21.61060104370117</v>
      </c>
    </row>
    <row r="2819" spans="1:2" x14ac:dyDescent="0.25">
      <c r="A2819">
        <v>281.60000000000002</v>
      </c>
      <c r="B2819">
        <v>21.662382926940928</v>
      </c>
    </row>
    <row r="2820" spans="1:2" x14ac:dyDescent="0.25">
      <c r="A2820">
        <v>281.7</v>
      </c>
      <c r="B2820">
        <v>21.714164810180659</v>
      </c>
    </row>
    <row r="2821" spans="1:2" x14ac:dyDescent="0.25">
      <c r="A2821">
        <v>281.8</v>
      </c>
      <c r="B2821">
        <v>21.76594669342041</v>
      </c>
    </row>
    <row r="2822" spans="1:2" x14ac:dyDescent="0.25">
      <c r="A2822">
        <v>281.89999999999998</v>
      </c>
      <c r="B2822">
        <v>21.817728576660169</v>
      </c>
    </row>
    <row r="2823" spans="1:2" x14ac:dyDescent="0.25">
      <c r="A2823">
        <v>282</v>
      </c>
      <c r="B2823">
        <v>21.8695104598999</v>
      </c>
    </row>
    <row r="2824" spans="1:2" x14ac:dyDescent="0.25">
      <c r="A2824">
        <v>282.10000000000002</v>
      </c>
      <c r="B2824">
        <v>22.231352691650471</v>
      </c>
    </row>
    <row r="2825" spans="1:2" x14ac:dyDescent="0.25">
      <c r="A2825">
        <v>282.2</v>
      </c>
      <c r="B2825">
        <v>22.593194923400841</v>
      </c>
    </row>
    <row r="2826" spans="1:2" x14ac:dyDescent="0.25">
      <c r="A2826">
        <v>282.3</v>
      </c>
      <c r="B2826">
        <v>22.955037155151409</v>
      </c>
    </row>
    <row r="2827" spans="1:2" x14ac:dyDescent="0.25">
      <c r="A2827">
        <v>282.39999999999998</v>
      </c>
      <c r="B2827">
        <v>23.316879386901981</v>
      </c>
    </row>
    <row r="2828" spans="1:2" x14ac:dyDescent="0.25">
      <c r="A2828">
        <v>282.5</v>
      </c>
      <c r="B2828">
        <v>23.67872161865235</v>
      </c>
    </row>
    <row r="2829" spans="1:2" x14ac:dyDescent="0.25">
      <c r="A2829">
        <v>282.60000000000002</v>
      </c>
      <c r="B2829">
        <v>24.040563850402911</v>
      </c>
    </row>
    <row r="2830" spans="1:2" x14ac:dyDescent="0.25">
      <c r="A2830">
        <v>282.7</v>
      </c>
      <c r="B2830">
        <v>24.402406082153281</v>
      </c>
    </row>
    <row r="2831" spans="1:2" x14ac:dyDescent="0.25">
      <c r="A2831">
        <v>282.8</v>
      </c>
      <c r="B2831">
        <v>24.764248313903849</v>
      </c>
    </row>
    <row r="2832" spans="1:2" x14ac:dyDescent="0.25">
      <c r="A2832">
        <v>282.89999999999998</v>
      </c>
      <c r="B2832">
        <v>25.126090545654421</v>
      </c>
    </row>
    <row r="2833" spans="1:2" x14ac:dyDescent="0.25">
      <c r="A2833">
        <v>283</v>
      </c>
      <c r="B2833">
        <v>25.48793277740479</v>
      </c>
    </row>
    <row r="2834" spans="1:2" x14ac:dyDescent="0.25">
      <c r="A2834">
        <v>283.10000000000002</v>
      </c>
      <c r="B2834">
        <v>25.901661434173679</v>
      </c>
    </row>
    <row r="2835" spans="1:2" x14ac:dyDescent="0.25">
      <c r="A2835">
        <v>283.2</v>
      </c>
      <c r="B2835">
        <v>26.315390090942341</v>
      </c>
    </row>
    <row r="2836" spans="1:2" x14ac:dyDescent="0.25">
      <c r="A2836">
        <v>283.3</v>
      </c>
      <c r="B2836">
        <v>26.72911874771123</v>
      </c>
    </row>
    <row r="2837" spans="1:2" x14ac:dyDescent="0.25">
      <c r="A2837">
        <v>283.39999999999998</v>
      </c>
      <c r="B2837">
        <v>27.142847404480118</v>
      </c>
    </row>
    <row r="2838" spans="1:2" x14ac:dyDescent="0.25">
      <c r="A2838">
        <v>283.5</v>
      </c>
      <c r="B2838">
        <v>27.55657606124878</v>
      </c>
    </row>
    <row r="2839" spans="1:2" x14ac:dyDescent="0.25">
      <c r="A2839">
        <v>283.60000000000002</v>
      </c>
      <c r="B2839">
        <v>27.970304718017669</v>
      </c>
    </row>
    <row r="2840" spans="1:2" x14ac:dyDescent="0.25">
      <c r="A2840">
        <v>283.7</v>
      </c>
      <c r="B2840">
        <v>28.38403337478633</v>
      </c>
    </row>
    <row r="2841" spans="1:2" x14ac:dyDescent="0.25">
      <c r="A2841">
        <v>283.8</v>
      </c>
      <c r="B2841">
        <v>28.797762031555219</v>
      </c>
    </row>
    <row r="2842" spans="1:2" x14ac:dyDescent="0.25">
      <c r="A2842">
        <v>283.89999999999998</v>
      </c>
      <c r="B2842">
        <v>29.211490688324108</v>
      </c>
    </row>
    <row r="2843" spans="1:2" x14ac:dyDescent="0.25">
      <c r="A2843">
        <v>284</v>
      </c>
      <c r="B2843">
        <v>29.62521934509277</v>
      </c>
    </row>
    <row r="2844" spans="1:2" x14ac:dyDescent="0.25">
      <c r="A2844">
        <v>284.10000000000002</v>
      </c>
      <c r="B2844">
        <v>29.987381820678792</v>
      </c>
    </row>
    <row r="2845" spans="1:2" x14ac:dyDescent="0.25">
      <c r="A2845">
        <v>284.2</v>
      </c>
      <c r="B2845">
        <v>30.3495442962646</v>
      </c>
    </row>
    <row r="2846" spans="1:2" x14ac:dyDescent="0.25">
      <c r="A2846">
        <v>284.3</v>
      </c>
      <c r="B2846">
        <v>30.711706771850629</v>
      </c>
    </row>
    <row r="2847" spans="1:2" x14ac:dyDescent="0.25">
      <c r="A2847">
        <v>284.39999999999998</v>
      </c>
      <c r="B2847">
        <v>31.073869247436651</v>
      </c>
    </row>
    <row r="2848" spans="1:2" x14ac:dyDescent="0.25">
      <c r="A2848">
        <v>284.5</v>
      </c>
      <c r="B2848">
        <v>31.43603172302246</v>
      </c>
    </row>
    <row r="2849" spans="1:2" x14ac:dyDescent="0.25">
      <c r="A2849">
        <v>284.60000000000002</v>
      </c>
      <c r="B2849">
        <v>31.798194198608481</v>
      </c>
    </row>
    <row r="2850" spans="1:2" x14ac:dyDescent="0.25">
      <c r="A2850">
        <v>284.7</v>
      </c>
      <c r="B2850">
        <v>32.160356674194297</v>
      </c>
    </row>
    <row r="2851" spans="1:2" x14ac:dyDescent="0.25">
      <c r="A2851">
        <v>284.8</v>
      </c>
      <c r="B2851">
        <v>32.522519149780322</v>
      </c>
    </row>
    <row r="2852" spans="1:2" x14ac:dyDescent="0.25">
      <c r="A2852">
        <v>284.89999999999998</v>
      </c>
      <c r="B2852">
        <v>32.884681625366341</v>
      </c>
    </row>
    <row r="2853" spans="1:2" x14ac:dyDescent="0.25">
      <c r="A2853">
        <v>285</v>
      </c>
      <c r="B2853">
        <v>33.246844100952153</v>
      </c>
    </row>
    <row r="2854" spans="1:2" x14ac:dyDescent="0.25">
      <c r="A2854">
        <v>285.10000000000002</v>
      </c>
      <c r="B2854">
        <v>33.481199493408262</v>
      </c>
    </row>
    <row r="2855" spans="1:2" x14ac:dyDescent="0.25">
      <c r="A2855">
        <v>285.2</v>
      </c>
      <c r="B2855">
        <v>33.715554885864243</v>
      </c>
    </row>
    <row r="2856" spans="1:2" x14ac:dyDescent="0.25">
      <c r="A2856">
        <v>285.3</v>
      </c>
      <c r="B2856">
        <v>33.949910278320353</v>
      </c>
    </row>
    <row r="2857" spans="1:2" x14ac:dyDescent="0.25">
      <c r="A2857">
        <v>285.39999999999998</v>
      </c>
      <c r="B2857">
        <v>34.184265670776448</v>
      </c>
    </row>
    <row r="2858" spans="1:2" x14ac:dyDescent="0.25">
      <c r="A2858">
        <v>285.5</v>
      </c>
      <c r="B2858">
        <v>34.418621063232422</v>
      </c>
    </row>
    <row r="2859" spans="1:2" x14ac:dyDescent="0.25">
      <c r="A2859">
        <v>285.60000000000002</v>
      </c>
      <c r="B2859">
        <v>34.652976455688531</v>
      </c>
    </row>
    <row r="2860" spans="1:2" x14ac:dyDescent="0.25">
      <c r="A2860">
        <v>285.7</v>
      </c>
      <c r="B2860">
        <v>34.887331848144512</v>
      </c>
    </row>
    <row r="2861" spans="1:2" x14ac:dyDescent="0.25">
      <c r="A2861">
        <v>285.8</v>
      </c>
      <c r="B2861">
        <v>35.121687240600608</v>
      </c>
    </row>
    <row r="2862" spans="1:2" x14ac:dyDescent="0.25">
      <c r="A2862">
        <v>285.89999999999998</v>
      </c>
      <c r="B2862">
        <v>35.356042633056717</v>
      </c>
    </row>
    <row r="2863" spans="1:2" x14ac:dyDescent="0.25">
      <c r="A2863">
        <v>286</v>
      </c>
      <c r="B2863">
        <v>35.590398025512698</v>
      </c>
    </row>
    <row r="2864" spans="1:2" x14ac:dyDescent="0.25">
      <c r="A2864">
        <v>286.10000000000002</v>
      </c>
      <c r="B2864">
        <v>35.950162429809652</v>
      </c>
    </row>
    <row r="2865" spans="1:2" x14ac:dyDescent="0.25">
      <c r="A2865">
        <v>286.2</v>
      </c>
      <c r="B2865">
        <v>36.309926834106413</v>
      </c>
    </row>
    <row r="2866" spans="1:2" x14ac:dyDescent="0.25">
      <c r="A2866">
        <v>286.3</v>
      </c>
      <c r="B2866">
        <v>36.66969123840336</v>
      </c>
    </row>
    <row r="2867" spans="1:2" x14ac:dyDescent="0.25">
      <c r="A2867">
        <v>286.39999999999998</v>
      </c>
      <c r="B2867">
        <v>37.029455642700313</v>
      </c>
    </row>
    <row r="2868" spans="1:2" x14ac:dyDescent="0.25">
      <c r="A2868">
        <v>286.5</v>
      </c>
      <c r="B2868">
        <v>37.389220046997067</v>
      </c>
    </row>
    <row r="2869" spans="1:2" x14ac:dyDescent="0.25">
      <c r="A2869">
        <v>286.60000000000002</v>
      </c>
      <c r="B2869">
        <v>37.748984451294021</v>
      </c>
    </row>
    <row r="2870" spans="1:2" x14ac:dyDescent="0.25">
      <c r="A2870">
        <v>286.7</v>
      </c>
      <c r="B2870">
        <v>38.108748855590783</v>
      </c>
    </row>
    <row r="2871" spans="1:2" x14ac:dyDescent="0.25">
      <c r="A2871">
        <v>286.8</v>
      </c>
      <c r="B2871">
        <v>38.468513259887729</v>
      </c>
    </row>
    <row r="2872" spans="1:2" x14ac:dyDescent="0.25">
      <c r="A2872">
        <v>286.89999999999998</v>
      </c>
      <c r="B2872">
        <v>38.828277664184682</v>
      </c>
    </row>
    <row r="2873" spans="1:2" x14ac:dyDescent="0.25">
      <c r="A2873">
        <v>287</v>
      </c>
      <c r="B2873">
        <v>39.188042068481437</v>
      </c>
    </row>
    <row r="2874" spans="1:2" x14ac:dyDescent="0.25">
      <c r="A2874">
        <v>287.10000000000002</v>
      </c>
      <c r="B2874">
        <v>39.65730617523203</v>
      </c>
    </row>
    <row r="2875" spans="1:2" x14ac:dyDescent="0.25">
      <c r="A2875">
        <v>287.2</v>
      </c>
      <c r="B2875">
        <v>40.12657028198236</v>
      </c>
    </row>
    <row r="2876" spans="1:2" x14ac:dyDescent="0.25">
      <c r="A2876">
        <v>287.3</v>
      </c>
      <c r="B2876">
        <v>40.59583438873296</v>
      </c>
    </row>
    <row r="2877" spans="1:2" x14ac:dyDescent="0.25">
      <c r="A2877">
        <v>287.39999999999998</v>
      </c>
      <c r="B2877">
        <v>41.065098495483547</v>
      </c>
    </row>
    <row r="2878" spans="1:2" x14ac:dyDescent="0.25">
      <c r="A2878">
        <v>287.5</v>
      </c>
      <c r="B2878">
        <v>41.534362602233877</v>
      </c>
    </row>
    <row r="2879" spans="1:2" x14ac:dyDescent="0.25">
      <c r="A2879">
        <v>287.60000000000002</v>
      </c>
      <c r="B2879">
        <v>42.003626708984477</v>
      </c>
    </row>
    <row r="2880" spans="1:2" x14ac:dyDescent="0.25">
      <c r="A2880">
        <v>287.7</v>
      </c>
      <c r="B2880">
        <v>42.472890815734807</v>
      </c>
    </row>
    <row r="2881" spans="1:2" x14ac:dyDescent="0.25">
      <c r="A2881">
        <v>287.8</v>
      </c>
      <c r="B2881">
        <v>42.942154922485408</v>
      </c>
    </row>
    <row r="2882" spans="1:2" x14ac:dyDescent="0.25">
      <c r="A2882">
        <v>287.89999999999998</v>
      </c>
      <c r="B2882">
        <v>43.411419029236001</v>
      </c>
    </row>
    <row r="2883" spans="1:2" x14ac:dyDescent="0.25">
      <c r="A2883">
        <v>288</v>
      </c>
      <c r="B2883">
        <v>43.880683135986331</v>
      </c>
    </row>
    <row r="2884" spans="1:2" x14ac:dyDescent="0.25">
      <c r="A2884">
        <v>288.10000000000002</v>
      </c>
      <c r="B2884">
        <v>44.079562072753951</v>
      </c>
    </row>
    <row r="2885" spans="1:2" x14ac:dyDescent="0.25">
      <c r="A2885">
        <v>288.2</v>
      </c>
      <c r="B2885">
        <v>44.278441009521472</v>
      </c>
    </row>
    <row r="2886" spans="1:2" x14ac:dyDescent="0.25">
      <c r="A2886">
        <v>288.3</v>
      </c>
      <c r="B2886">
        <v>44.477319946289093</v>
      </c>
    </row>
    <row r="2887" spans="1:2" x14ac:dyDescent="0.25">
      <c r="A2887">
        <v>288.39999999999998</v>
      </c>
      <c r="B2887">
        <v>44.676198883056713</v>
      </c>
    </row>
    <row r="2888" spans="1:2" x14ac:dyDescent="0.25">
      <c r="A2888">
        <v>288.5</v>
      </c>
      <c r="B2888">
        <v>44.87507781982422</v>
      </c>
    </row>
    <row r="2889" spans="1:2" x14ac:dyDescent="0.25">
      <c r="A2889">
        <v>288.60000000000002</v>
      </c>
      <c r="B2889">
        <v>45.073956756591841</v>
      </c>
    </row>
    <row r="2890" spans="1:2" x14ac:dyDescent="0.25">
      <c r="A2890">
        <v>288.7</v>
      </c>
      <c r="B2890">
        <v>45.272835693359347</v>
      </c>
    </row>
    <row r="2891" spans="1:2" x14ac:dyDescent="0.25">
      <c r="A2891">
        <v>288.8</v>
      </c>
      <c r="B2891">
        <v>45.471714630126982</v>
      </c>
    </row>
    <row r="2892" spans="1:2" x14ac:dyDescent="0.25">
      <c r="A2892">
        <v>288.89999999999998</v>
      </c>
      <c r="B2892">
        <v>45.670593566894603</v>
      </c>
    </row>
    <row r="2893" spans="1:2" x14ac:dyDescent="0.25">
      <c r="A2893">
        <v>289</v>
      </c>
      <c r="B2893">
        <v>45.869472503662109</v>
      </c>
    </row>
    <row r="2894" spans="1:2" x14ac:dyDescent="0.25">
      <c r="A2894">
        <v>289.10000000000002</v>
      </c>
      <c r="B2894">
        <v>46.083223876953177</v>
      </c>
    </row>
    <row r="2895" spans="1:2" x14ac:dyDescent="0.25">
      <c r="A2895">
        <v>289.2</v>
      </c>
      <c r="B2895">
        <v>46.296975250244117</v>
      </c>
    </row>
    <row r="2896" spans="1:2" x14ac:dyDescent="0.25">
      <c r="A2896">
        <v>289.3</v>
      </c>
      <c r="B2896">
        <v>46.510726623535177</v>
      </c>
    </row>
    <row r="2897" spans="1:2" x14ac:dyDescent="0.25">
      <c r="A2897">
        <v>289.39999999999998</v>
      </c>
      <c r="B2897">
        <v>46.724477996826238</v>
      </c>
    </row>
    <row r="2898" spans="1:2" x14ac:dyDescent="0.25">
      <c r="A2898">
        <v>289.5</v>
      </c>
      <c r="B2898">
        <v>46.938229370117178</v>
      </c>
    </row>
    <row r="2899" spans="1:2" x14ac:dyDescent="0.25">
      <c r="A2899">
        <v>289.60000000000002</v>
      </c>
      <c r="B2899">
        <v>47.151980743408252</v>
      </c>
    </row>
    <row r="2900" spans="1:2" x14ac:dyDescent="0.25">
      <c r="A2900">
        <v>289.7</v>
      </c>
      <c r="B2900">
        <v>47.365732116699192</v>
      </c>
    </row>
    <row r="2901" spans="1:2" x14ac:dyDescent="0.25">
      <c r="A2901">
        <v>289.8</v>
      </c>
      <c r="B2901">
        <v>47.57948348999026</v>
      </c>
    </row>
    <row r="2902" spans="1:2" x14ac:dyDescent="0.25">
      <c r="A2902">
        <v>289.89999999999998</v>
      </c>
      <c r="B2902">
        <v>47.793234863281327</v>
      </c>
    </row>
    <row r="2903" spans="1:2" x14ac:dyDescent="0.25">
      <c r="A2903">
        <v>290</v>
      </c>
      <c r="B2903">
        <v>48.006986236572267</v>
      </c>
    </row>
    <row r="2904" spans="1:2" x14ac:dyDescent="0.25">
      <c r="A2904">
        <v>290.10000000000002</v>
      </c>
      <c r="B2904">
        <v>48.17258449554447</v>
      </c>
    </row>
    <row r="2905" spans="1:2" x14ac:dyDescent="0.25">
      <c r="A2905">
        <v>290.2</v>
      </c>
      <c r="B2905">
        <v>48.338182754516588</v>
      </c>
    </row>
    <row r="2906" spans="1:2" x14ac:dyDescent="0.25">
      <c r="A2906">
        <v>290.3</v>
      </c>
      <c r="B2906">
        <v>48.503781013488791</v>
      </c>
    </row>
    <row r="2907" spans="1:2" x14ac:dyDescent="0.25">
      <c r="A2907">
        <v>290.39999999999998</v>
      </c>
      <c r="B2907">
        <v>48.669379272460993</v>
      </c>
    </row>
    <row r="2908" spans="1:2" x14ac:dyDescent="0.25">
      <c r="A2908">
        <v>290.5</v>
      </c>
      <c r="B2908">
        <v>48.834977531433111</v>
      </c>
    </row>
    <row r="2909" spans="1:2" x14ac:dyDescent="0.25">
      <c r="A2909">
        <v>290.60000000000002</v>
      </c>
      <c r="B2909">
        <v>49.000575790405307</v>
      </c>
    </row>
    <row r="2910" spans="1:2" x14ac:dyDescent="0.25">
      <c r="A2910">
        <v>290.7</v>
      </c>
      <c r="B2910">
        <v>49.166174049377418</v>
      </c>
    </row>
    <row r="2911" spans="1:2" x14ac:dyDescent="0.25">
      <c r="A2911">
        <v>290.8</v>
      </c>
      <c r="B2911">
        <v>49.331772308349628</v>
      </c>
    </row>
    <row r="2912" spans="1:2" x14ac:dyDescent="0.25">
      <c r="A2912">
        <v>290.89999999999998</v>
      </c>
      <c r="B2912">
        <v>49.497370567321838</v>
      </c>
    </row>
    <row r="2913" spans="1:2" x14ac:dyDescent="0.25">
      <c r="A2913">
        <v>291</v>
      </c>
      <c r="B2913">
        <v>49.662968826293948</v>
      </c>
    </row>
    <row r="2914" spans="1:2" x14ac:dyDescent="0.25">
      <c r="A2914">
        <v>291.10000000000002</v>
      </c>
      <c r="B2914">
        <v>49.645976600646968</v>
      </c>
    </row>
    <row r="2915" spans="1:2" x14ac:dyDescent="0.25">
      <c r="A2915">
        <v>291.2</v>
      </c>
      <c r="B2915">
        <v>49.628984375000002</v>
      </c>
    </row>
    <row r="2916" spans="1:2" x14ac:dyDescent="0.25">
      <c r="A2916">
        <v>291.3</v>
      </c>
      <c r="B2916">
        <v>49.611992149353028</v>
      </c>
    </row>
    <row r="2917" spans="1:2" x14ac:dyDescent="0.25">
      <c r="A2917">
        <v>291.39999999999998</v>
      </c>
      <c r="B2917">
        <v>49.594999923706062</v>
      </c>
    </row>
    <row r="2918" spans="1:2" x14ac:dyDescent="0.25">
      <c r="A2918">
        <v>291.5</v>
      </c>
      <c r="B2918">
        <v>49.578007698059082</v>
      </c>
    </row>
    <row r="2919" spans="1:2" x14ac:dyDescent="0.25">
      <c r="A2919">
        <v>291.60000000000002</v>
      </c>
      <c r="B2919">
        <v>49.561015472412109</v>
      </c>
    </row>
    <row r="2920" spans="1:2" x14ac:dyDescent="0.25">
      <c r="A2920">
        <v>291.7</v>
      </c>
      <c r="B2920">
        <v>49.544023246765143</v>
      </c>
    </row>
    <row r="2921" spans="1:2" x14ac:dyDescent="0.25">
      <c r="A2921">
        <v>291.8</v>
      </c>
      <c r="B2921">
        <v>49.527031021118169</v>
      </c>
    </row>
    <row r="2922" spans="1:2" x14ac:dyDescent="0.25">
      <c r="A2922">
        <v>291.89999999999998</v>
      </c>
      <c r="B2922">
        <v>49.510038795471189</v>
      </c>
    </row>
    <row r="2923" spans="1:2" x14ac:dyDescent="0.25">
      <c r="A2923">
        <v>292</v>
      </c>
      <c r="B2923">
        <v>49.493046569824223</v>
      </c>
    </row>
    <row r="2924" spans="1:2" x14ac:dyDescent="0.25">
      <c r="A2924">
        <v>292.10000000000002</v>
      </c>
      <c r="B2924">
        <v>49.445254936218262</v>
      </c>
    </row>
    <row r="2925" spans="1:2" x14ac:dyDescent="0.25">
      <c r="A2925">
        <v>292.2</v>
      </c>
      <c r="B2925">
        <v>49.397463302612323</v>
      </c>
    </row>
    <row r="2926" spans="1:2" x14ac:dyDescent="0.25">
      <c r="A2926">
        <v>292.3</v>
      </c>
      <c r="B2926">
        <v>49.349671669006348</v>
      </c>
    </row>
    <row r="2927" spans="1:2" x14ac:dyDescent="0.25">
      <c r="A2927">
        <v>292.39999999999998</v>
      </c>
      <c r="B2927">
        <v>49.30188003540038</v>
      </c>
    </row>
    <row r="2928" spans="1:2" x14ac:dyDescent="0.25">
      <c r="A2928">
        <v>292.5</v>
      </c>
      <c r="B2928">
        <v>49.254088401794426</v>
      </c>
    </row>
    <row r="2929" spans="1:2" x14ac:dyDescent="0.25">
      <c r="A2929">
        <v>292.60000000000002</v>
      </c>
      <c r="B2929">
        <v>49.206296768188473</v>
      </c>
    </row>
    <row r="2930" spans="1:2" x14ac:dyDescent="0.25">
      <c r="A2930">
        <v>292.7</v>
      </c>
      <c r="B2930">
        <v>49.158505134582533</v>
      </c>
    </row>
    <row r="2931" spans="1:2" x14ac:dyDescent="0.25">
      <c r="A2931">
        <v>292.8</v>
      </c>
      <c r="B2931">
        <v>49.110713500976559</v>
      </c>
    </row>
    <row r="2932" spans="1:2" x14ac:dyDescent="0.25">
      <c r="A2932">
        <v>292.89999999999998</v>
      </c>
      <c r="B2932">
        <v>49.062921867370591</v>
      </c>
    </row>
    <row r="2933" spans="1:2" x14ac:dyDescent="0.25">
      <c r="A2933">
        <v>293</v>
      </c>
      <c r="B2933">
        <v>49.015130233764651</v>
      </c>
    </row>
    <row r="2934" spans="1:2" x14ac:dyDescent="0.25">
      <c r="A2934">
        <v>293.10000000000002</v>
      </c>
      <c r="B2934">
        <v>48.929517517089828</v>
      </c>
    </row>
    <row r="2935" spans="1:2" x14ac:dyDescent="0.25">
      <c r="A2935">
        <v>293.2</v>
      </c>
      <c r="B2935">
        <v>48.843904800415046</v>
      </c>
    </row>
    <row r="2936" spans="1:2" x14ac:dyDescent="0.25">
      <c r="A2936">
        <v>293.3</v>
      </c>
      <c r="B2936">
        <v>48.758292083740223</v>
      </c>
    </row>
    <row r="2937" spans="1:2" x14ac:dyDescent="0.25">
      <c r="A2937">
        <v>293.39999999999998</v>
      </c>
      <c r="B2937">
        <v>48.672679367065399</v>
      </c>
    </row>
    <row r="2938" spans="1:2" x14ac:dyDescent="0.25">
      <c r="A2938">
        <v>293.5</v>
      </c>
      <c r="B2938">
        <v>48.587066650390618</v>
      </c>
    </row>
    <row r="2939" spans="1:2" x14ac:dyDescent="0.25">
      <c r="A2939">
        <v>293.60000000000002</v>
      </c>
      <c r="B2939">
        <v>48.501453933715801</v>
      </c>
    </row>
    <row r="2940" spans="1:2" x14ac:dyDescent="0.25">
      <c r="A2940">
        <v>293.7</v>
      </c>
      <c r="B2940">
        <v>48.415841217041027</v>
      </c>
    </row>
    <row r="2941" spans="1:2" x14ac:dyDescent="0.25">
      <c r="A2941">
        <v>293.8</v>
      </c>
      <c r="B2941">
        <v>48.330228500366204</v>
      </c>
    </row>
    <row r="2942" spans="1:2" x14ac:dyDescent="0.25">
      <c r="A2942">
        <v>293.89999999999998</v>
      </c>
      <c r="B2942">
        <v>48.244615783691373</v>
      </c>
    </row>
    <row r="2943" spans="1:2" x14ac:dyDescent="0.25">
      <c r="A2943">
        <v>294</v>
      </c>
      <c r="B2943">
        <v>48.159003067016599</v>
      </c>
    </row>
    <row r="2944" spans="1:2" x14ac:dyDescent="0.25">
      <c r="A2944">
        <v>294.10000000000002</v>
      </c>
      <c r="B2944">
        <v>48.09805007934569</v>
      </c>
    </row>
    <row r="2945" spans="1:2" x14ac:dyDescent="0.25">
      <c r="A2945">
        <v>294.2</v>
      </c>
      <c r="B2945">
        <v>48.037097091674809</v>
      </c>
    </row>
    <row r="2946" spans="1:2" x14ac:dyDescent="0.25">
      <c r="A2946">
        <v>294.3</v>
      </c>
      <c r="B2946">
        <v>47.9761441040039</v>
      </c>
    </row>
    <row r="2947" spans="1:2" x14ac:dyDescent="0.25">
      <c r="A2947">
        <v>294.39999999999998</v>
      </c>
      <c r="B2947">
        <v>47.915191116332977</v>
      </c>
    </row>
    <row r="2948" spans="1:2" x14ac:dyDescent="0.25">
      <c r="A2948">
        <v>294.5</v>
      </c>
      <c r="B2948">
        <v>47.854238128662111</v>
      </c>
    </row>
    <row r="2949" spans="1:2" x14ac:dyDescent="0.25">
      <c r="A2949">
        <v>294.60000000000002</v>
      </c>
      <c r="B2949">
        <v>47.793285140991202</v>
      </c>
    </row>
    <row r="2950" spans="1:2" x14ac:dyDescent="0.25">
      <c r="A2950">
        <v>294.7</v>
      </c>
      <c r="B2950">
        <v>47.732332153320321</v>
      </c>
    </row>
    <row r="2951" spans="1:2" x14ac:dyDescent="0.25">
      <c r="A2951">
        <v>294.8</v>
      </c>
      <c r="B2951">
        <v>47.671379165649412</v>
      </c>
    </row>
    <row r="2952" spans="1:2" x14ac:dyDescent="0.25">
      <c r="A2952">
        <v>294.89999999999998</v>
      </c>
      <c r="B2952">
        <v>47.610426177978503</v>
      </c>
    </row>
    <row r="2953" spans="1:2" x14ac:dyDescent="0.25">
      <c r="A2953">
        <v>295</v>
      </c>
      <c r="B2953">
        <v>47.549473190307623</v>
      </c>
    </row>
    <row r="2954" spans="1:2" x14ac:dyDescent="0.25">
      <c r="A2954">
        <v>295.10000000000002</v>
      </c>
      <c r="B2954">
        <v>47.50674156188964</v>
      </c>
    </row>
    <row r="2955" spans="1:2" x14ac:dyDescent="0.25">
      <c r="A2955">
        <v>295.2</v>
      </c>
      <c r="B2955">
        <v>47.464009933471687</v>
      </c>
    </row>
    <row r="2956" spans="1:2" x14ac:dyDescent="0.25">
      <c r="A2956">
        <v>295.3</v>
      </c>
      <c r="B2956">
        <v>47.421278305053711</v>
      </c>
    </row>
    <row r="2957" spans="1:2" x14ac:dyDescent="0.25">
      <c r="A2957">
        <v>295.39999999999998</v>
      </c>
      <c r="B2957">
        <v>47.378546676635729</v>
      </c>
    </row>
    <row r="2958" spans="1:2" x14ac:dyDescent="0.25">
      <c r="A2958">
        <v>295.5</v>
      </c>
      <c r="B2958">
        <v>47.335815048217768</v>
      </c>
    </row>
    <row r="2959" spans="1:2" x14ac:dyDescent="0.25">
      <c r="A2959">
        <v>295.60000000000002</v>
      </c>
      <c r="B2959">
        <v>47.293083419799792</v>
      </c>
    </row>
    <row r="2960" spans="1:2" x14ac:dyDescent="0.25">
      <c r="A2960">
        <v>295.7</v>
      </c>
      <c r="B2960">
        <v>47.250351791381838</v>
      </c>
    </row>
    <row r="2961" spans="1:2" x14ac:dyDescent="0.25">
      <c r="A2961">
        <v>295.8</v>
      </c>
      <c r="B2961">
        <v>47.207620162963863</v>
      </c>
    </row>
    <row r="2962" spans="1:2" x14ac:dyDescent="0.25">
      <c r="A2962">
        <v>295.89999999999998</v>
      </c>
      <c r="B2962">
        <v>47.164888534545881</v>
      </c>
    </row>
    <row r="2963" spans="1:2" x14ac:dyDescent="0.25">
      <c r="A2963">
        <v>296</v>
      </c>
      <c r="B2963">
        <v>47.122156906127927</v>
      </c>
    </row>
    <row r="2964" spans="1:2" x14ac:dyDescent="0.25">
      <c r="A2964">
        <v>296.10000000000002</v>
      </c>
      <c r="B2964">
        <v>47.085888175964342</v>
      </c>
    </row>
    <row r="2965" spans="1:2" x14ac:dyDescent="0.25">
      <c r="A2965">
        <v>296.2</v>
      </c>
      <c r="B2965">
        <v>47.049619445800793</v>
      </c>
    </row>
    <row r="2966" spans="1:2" x14ac:dyDescent="0.25">
      <c r="A2966">
        <v>296.3</v>
      </c>
      <c r="B2966">
        <v>47.013350715637202</v>
      </c>
    </row>
    <row r="2967" spans="1:2" x14ac:dyDescent="0.25">
      <c r="A2967">
        <v>296.39999999999998</v>
      </c>
      <c r="B2967">
        <v>46.977081985473617</v>
      </c>
    </row>
    <row r="2968" spans="1:2" x14ac:dyDescent="0.25">
      <c r="A2968">
        <v>296.5</v>
      </c>
      <c r="B2968">
        <v>46.940813255310061</v>
      </c>
    </row>
    <row r="2969" spans="1:2" x14ac:dyDescent="0.25">
      <c r="A2969">
        <v>296.60000000000002</v>
      </c>
      <c r="B2969">
        <v>46.904544525146477</v>
      </c>
    </row>
    <row r="2970" spans="1:2" x14ac:dyDescent="0.25">
      <c r="A2970">
        <v>296.7</v>
      </c>
      <c r="B2970">
        <v>46.868275794982907</v>
      </c>
    </row>
    <row r="2971" spans="1:2" x14ac:dyDescent="0.25">
      <c r="A2971">
        <v>296.8</v>
      </c>
      <c r="B2971">
        <v>46.832007064819329</v>
      </c>
    </row>
    <row r="2972" spans="1:2" x14ac:dyDescent="0.25">
      <c r="A2972">
        <v>296.89999999999998</v>
      </c>
      <c r="B2972">
        <v>46.795738334655752</v>
      </c>
    </row>
    <row r="2973" spans="1:2" x14ac:dyDescent="0.25">
      <c r="A2973">
        <v>297</v>
      </c>
      <c r="B2973">
        <v>46.759469604492189</v>
      </c>
    </row>
    <row r="2974" spans="1:2" x14ac:dyDescent="0.25">
      <c r="A2974">
        <v>297.10000000000002</v>
      </c>
      <c r="B2974">
        <v>46.746821594238277</v>
      </c>
    </row>
    <row r="2975" spans="1:2" x14ac:dyDescent="0.25">
      <c r="A2975">
        <v>297.2</v>
      </c>
      <c r="B2975">
        <v>46.734173583984379</v>
      </c>
    </row>
    <row r="2976" spans="1:2" x14ac:dyDescent="0.25">
      <c r="A2976">
        <v>297.3</v>
      </c>
      <c r="B2976">
        <v>46.721525573730467</v>
      </c>
    </row>
    <row r="2977" spans="1:2" x14ac:dyDescent="0.25">
      <c r="A2977">
        <v>297.39999999999998</v>
      </c>
      <c r="B2977">
        <v>46.708877563476562</v>
      </c>
    </row>
    <row r="2978" spans="1:2" x14ac:dyDescent="0.25">
      <c r="A2978">
        <v>297.5</v>
      </c>
      <c r="B2978">
        <v>46.696229553222658</v>
      </c>
    </row>
    <row r="2979" spans="1:2" x14ac:dyDescent="0.25">
      <c r="A2979">
        <v>297.60000000000002</v>
      </c>
      <c r="B2979">
        <v>46.683581542968753</v>
      </c>
    </row>
    <row r="2980" spans="1:2" x14ac:dyDescent="0.25">
      <c r="A2980">
        <v>297.7</v>
      </c>
      <c r="B2980">
        <v>46.670933532714862</v>
      </c>
    </row>
    <row r="2981" spans="1:2" x14ac:dyDescent="0.25">
      <c r="A2981">
        <v>297.8</v>
      </c>
      <c r="B2981">
        <v>46.658285522460943</v>
      </c>
    </row>
    <row r="2982" spans="1:2" x14ac:dyDescent="0.25">
      <c r="A2982">
        <v>297.89999999999998</v>
      </c>
      <c r="B2982">
        <v>46.645637512207031</v>
      </c>
    </row>
    <row r="2983" spans="1:2" x14ac:dyDescent="0.25">
      <c r="A2983">
        <v>298</v>
      </c>
      <c r="B2983">
        <v>46.632989501953134</v>
      </c>
    </row>
    <row r="2984" spans="1:2" x14ac:dyDescent="0.25">
      <c r="A2984">
        <v>298.10000000000002</v>
      </c>
      <c r="B2984">
        <v>46.639790649414067</v>
      </c>
    </row>
    <row r="2985" spans="1:2" x14ac:dyDescent="0.25">
      <c r="A2985">
        <v>298.2</v>
      </c>
      <c r="B2985">
        <v>46.646591796875008</v>
      </c>
    </row>
    <row r="2986" spans="1:2" x14ac:dyDescent="0.25">
      <c r="A2986">
        <v>298.3</v>
      </c>
      <c r="B2986">
        <v>46.653392944335941</v>
      </c>
    </row>
    <row r="2987" spans="1:2" x14ac:dyDescent="0.25">
      <c r="A2987">
        <v>298.39999999999998</v>
      </c>
      <c r="B2987">
        <v>46.660194091796882</v>
      </c>
    </row>
    <row r="2988" spans="1:2" x14ac:dyDescent="0.25">
      <c r="A2988">
        <v>298.5</v>
      </c>
      <c r="B2988">
        <v>46.666995239257822</v>
      </c>
    </row>
    <row r="2989" spans="1:2" x14ac:dyDescent="0.25">
      <c r="A2989">
        <v>298.60000000000002</v>
      </c>
      <c r="B2989">
        <v>46.673796386718763</v>
      </c>
    </row>
    <row r="2990" spans="1:2" x14ac:dyDescent="0.25">
      <c r="A2990">
        <v>298.7</v>
      </c>
      <c r="B2990">
        <v>46.680597534179689</v>
      </c>
    </row>
    <row r="2991" spans="1:2" x14ac:dyDescent="0.25">
      <c r="A2991">
        <v>298.8</v>
      </c>
      <c r="B2991">
        <v>46.687398681640623</v>
      </c>
    </row>
    <row r="2992" spans="1:2" x14ac:dyDescent="0.25">
      <c r="A2992">
        <v>298.89999999999998</v>
      </c>
      <c r="B2992">
        <v>46.694199829101557</v>
      </c>
    </row>
    <row r="2993" spans="1:2" x14ac:dyDescent="0.25">
      <c r="A2993">
        <v>299</v>
      </c>
      <c r="B2993">
        <v>46.701000976562497</v>
      </c>
    </row>
    <row r="2994" spans="1:2" x14ac:dyDescent="0.25">
      <c r="A2994">
        <v>299.10000000000002</v>
      </c>
      <c r="B2994">
        <v>46.710581398010262</v>
      </c>
    </row>
    <row r="2995" spans="1:2" x14ac:dyDescent="0.25">
      <c r="A2995">
        <v>299.2</v>
      </c>
      <c r="B2995">
        <v>46.720161819458013</v>
      </c>
    </row>
    <row r="2996" spans="1:2" x14ac:dyDescent="0.25">
      <c r="A2996">
        <v>299.3</v>
      </c>
      <c r="B2996">
        <v>46.729742240905757</v>
      </c>
    </row>
    <row r="2997" spans="1:2" x14ac:dyDescent="0.25">
      <c r="A2997">
        <v>299.39999999999998</v>
      </c>
      <c r="B2997">
        <v>46.739322662353523</v>
      </c>
    </row>
    <row r="2998" spans="1:2" x14ac:dyDescent="0.25">
      <c r="A2998">
        <v>299.5</v>
      </c>
      <c r="B2998">
        <v>46.748903083801267</v>
      </c>
    </row>
    <row r="2999" spans="1:2" x14ac:dyDescent="0.25">
      <c r="A2999">
        <v>299.60000000000002</v>
      </c>
      <c r="B2999">
        <v>46.758483505249018</v>
      </c>
    </row>
    <row r="3000" spans="1:2" x14ac:dyDescent="0.25">
      <c r="A3000">
        <v>299.7</v>
      </c>
      <c r="B3000">
        <v>46.768063926696783</v>
      </c>
    </row>
    <row r="3001" spans="1:2" x14ac:dyDescent="0.25">
      <c r="A3001">
        <v>299.8</v>
      </c>
      <c r="B3001">
        <v>46.777644348144527</v>
      </c>
    </row>
    <row r="3002" spans="1:2" x14ac:dyDescent="0.25">
      <c r="A3002">
        <v>299.89999999999998</v>
      </c>
      <c r="B3002">
        <v>46.787224769592292</v>
      </c>
    </row>
    <row r="3003" spans="1:2" x14ac:dyDescent="0.25">
      <c r="A3003">
        <v>300</v>
      </c>
      <c r="B3003">
        <v>46.796805191040043</v>
      </c>
    </row>
    <row r="3004" spans="1:2" x14ac:dyDescent="0.25">
      <c r="A3004">
        <v>300.10000000000002</v>
      </c>
      <c r="B3004">
        <v>46.809013366699233</v>
      </c>
    </row>
    <row r="3005" spans="1:2" x14ac:dyDescent="0.25">
      <c r="A3005">
        <v>300.2</v>
      </c>
      <c r="B3005">
        <v>46.821221542358401</v>
      </c>
    </row>
    <row r="3006" spans="1:2" x14ac:dyDescent="0.25">
      <c r="A3006">
        <v>300.3</v>
      </c>
      <c r="B3006">
        <v>46.833429718017577</v>
      </c>
    </row>
    <row r="3007" spans="1:2" x14ac:dyDescent="0.25">
      <c r="A3007">
        <v>300.39999999999998</v>
      </c>
      <c r="B3007">
        <v>46.845637893676773</v>
      </c>
    </row>
    <row r="3008" spans="1:2" x14ac:dyDescent="0.25">
      <c r="A3008">
        <v>300.5</v>
      </c>
      <c r="B3008">
        <v>46.857846069335928</v>
      </c>
    </row>
    <row r="3009" spans="1:2" x14ac:dyDescent="0.25">
      <c r="A3009">
        <v>300.60000000000002</v>
      </c>
      <c r="B3009">
        <v>46.870054244995117</v>
      </c>
    </row>
    <row r="3010" spans="1:2" x14ac:dyDescent="0.25">
      <c r="A3010">
        <v>300.7</v>
      </c>
      <c r="B3010">
        <v>46.882262420654293</v>
      </c>
    </row>
    <row r="3011" spans="1:2" x14ac:dyDescent="0.25">
      <c r="A3011">
        <v>300.8</v>
      </c>
      <c r="B3011">
        <v>46.894470596313482</v>
      </c>
    </row>
    <row r="3012" spans="1:2" x14ac:dyDescent="0.25">
      <c r="A3012">
        <v>300.89999999999998</v>
      </c>
      <c r="B3012">
        <v>46.906678771972658</v>
      </c>
    </row>
    <row r="3013" spans="1:2" x14ac:dyDescent="0.25">
      <c r="A3013">
        <v>301</v>
      </c>
      <c r="B3013">
        <v>46.918886947631833</v>
      </c>
    </row>
    <row r="3014" spans="1:2" x14ac:dyDescent="0.25">
      <c r="A3014">
        <v>301.10000000000002</v>
      </c>
      <c r="B3014">
        <v>46.918222503662108</v>
      </c>
    </row>
    <row r="3015" spans="1:2" x14ac:dyDescent="0.25">
      <c r="A3015">
        <v>301.2</v>
      </c>
      <c r="B3015">
        <v>46.917558059692382</v>
      </c>
    </row>
    <row r="3016" spans="1:2" x14ac:dyDescent="0.25">
      <c r="A3016">
        <v>301.3</v>
      </c>
      <c r="B3016">
        <v>46.916893615722657</v>
      </c>
    </row>
    <row r="3017" spans="1:2" x14ac:dyDescent="0.25">
      <c r="A3017">
        <v>301.39999999999998</v>
      </c>
      <c r="B3017">
        <v>46.916229171752931</v>
      </c>
    </row>
    <row r="3018" spans="1:2" x14ac:dyDescent="0.25">
      <c r="A3018">
        <v>301.5</v>
      </c>
      <c r="B3018">
        <v>46.915564727783213</v>
      </c>
    </row>
    <row r="3019" spans="1:2" x14ac:dyDescent="0.25">
      <c r="A3019">
        <v>301.60000000000002</v>
      </c>
      <c r="B3019">
        <v>46.914900283813473</v>
      </c>
    </row>
    <row r="3020" spans="1:2" x14ac:dyDescent="0.25">
      <c r="A3020">
        <v>301.7</v>
      </c>
      <c r="B3020">
        <v>46.914235839843748</v>
      </c>
    </row>
    <row r="3021" spans="1:2" x14ac:dyDescent="0.25">
      <c r="A3021">
        <v>301.8</v>
      </c>
      <c r="B3021">
        <v>46.913571395874023</v>
      </c>
    </row>
    <row r="3022" spans="1:2" x14ac:dyDescent="0.25">
      <c r="A3022">
        <v>301.89999999999998</v>
      </c>
      <c r="B3022">
        <v>46.912906951904297</v>
      </c>
    </row>
    <row r="3023" spans="1:2" x14ac:dyDescent="0.25">
      <c r="A3023">
        <v>302</v>
      </c>
      <c r="B3023">
        <v>46.912242507934572</v>
      </c>
    </row>
    <row r="3024" spans="1:2" x14ac:dyDescent="0.25">
      <c r="A3024">
        <v>302.10000000000002</v>
      </c>
      <c r="B3024">
        <v>46.82517780303953</v>
      </c>
    </row>
    <row r="3025" spans="1:2" x14ac:dyDescent="0.25">
      <c r="A3025">
        <v>302.2</v>
      </c>
      <c r="B3025">
        <v>46.738113098144552</v>
      </c>
    </row>
    <row r="3026" spans="1:2" x14ac:dyDescent="0.25">
      <c r="A3026">
        <v>302.3</v>
      </c>
      <c r="B3026">
        <v>46.651048393249503</v>
      </c>
    </row>
    <row r="3027" spans="1:2" x14ac:dyDescent="0.25">
      <c r="A3027">
        <v>302.39999999999998</v>
      </c>
      <c r="B3027">
        <v>46.563983688354469</v>
      </c>
    </row>
    <row r="3028" spans="1:2" x14ac:dyDescent="0.25">
      <c r="A3028">
        <v>302.5</v>
      </c>
      <c r="B3028">
        <v>46.476918983459477</v>
      </c>
    </row>
    <row r="3029" spans="1:2" x14ac:dyDescent="0.25">
      <c r="A3029">
        <v>302.60000000000002</v>
      </c>
      <c r="B3029">
        <v>46.389854278564442</v>
      </c>
    </row>
    <row r="3030" spans="1:2" x14ac:dyDescent="0.25">
      <c r="A3030">
        <v>302.7</v>
      </c>
      <c r="B3030">
        <v>46.30278957366945</v>
      </c>
    </row>
    <row r="3031" spans="1:2" x14ac:dyDescent="0.25">
      <c r="A3031">
        <v>302.8</v>
      </c>
      <c r="B3031">
        <v>46.215724868774409</v>
      </c>
    </row>
    <row r="3032" spans="1:2" x14ac:dyDescent="0.25">
      <c r="A3032">
        <v>302.89999999999998</v>
      </c>
      <c r="B3032">
        <v>46.128660163879367</v>
      </c>
    </row>
    <row r="3033" spans="1:2" x14ac:dyDescent="0.25">
      <c r="A3033">
        <v>303</v>
      </c>
      <c r="B3033">
        <v>46.041595458984382</v>
      </c>
    </row>
    <row r="3034" spans="1:2" x14ac:dyDescent="0.25">
      <c r="A3034">
        <v>303.10000000000002</v>
      </c>
      <c r="B3034">
        <v>45.933380393981913</v>
      </c>
    </row>
    <row r="3035" spans="1:2" x14ac:dyDescent="0.25">
      <c r="A3035">
        <v>303.2</v>
      </c>
      <c r="B3035">
        <v>45.825165328979509</v>
      </c>
    </row>
    <row r="3036" spans="1:2" x14ac:dyDescent="0.25">
      <c r="A3036">
        <v>303.3</v>
      </c>
      <c r="B3036">
        <v>45.71695026397704</v>
      </c>
    </row>
    <row r="3037" spans="1:2" x14ac:dyDescent="0.25">
      <c r="A3037">
        <v>303.39999999999998</v>
      </c>
      <c r="B3037">
        <v>45.608735198974578</v>
      </c>
    </row>
    <row r="3038" spans="1:2" x14ac:dyDescent="0.25">
      <c r="A3038">
        <v>303.5</v>
      </c>
      <c r="B3038">
        <v>45.500520133972167</v>
      </c>
    </row>
    <row r="3039" spans="1:2" x14ac:dyDescent="0.25">
      <c r="A3039">
        <v>303.60000000000002</v>
      </c>
      <c r="B3039">
        <v>45.392305068969698</v>
      </c>
    </row>
    <row r="3040" spans="1:2" x14ac:dyDescent="0.25">
      <c r="A3040">
        <v>303.7</v>
      </c>
      <c r="B3040">
        <v>45.2840900039673</v>
      </c>
    </row>
    <row r="3041" spans="1:2" x14ac:dyDescent="0.25">
      <c r="A3041">
        <v>303.8</v>
      </c>
      <c r="B3041">
        <v>45.175874938964832</v>
      </c>
    </row>
    <row r="3042" spans="1:2" x14ac:dyDescent="0.25">
      <c r="A3042">
        <v>303.89999999999998</v>
      </c>
      <c r="B3042">
        <v>45.067659873962363</v>
      </c>
    </row>
    <row r="3043" spans="1:2" x14ac:dyDescent="0.25">
      <c r="A3043">
        <v>304</v>
      </c>
      <c r="B3043">
        <v>44.959444808959958</v>
      </c>
    </row>
    <row r="3044" spans="1:2" x14ac:dyDescent="0.25">
      <c r="A3044">
        <v>304.10000000000002</v>
      </c>
      <c r="B3044">
        <v>44.890691680908184</v>
      </c>
    </row>
    <row r="3045" spans="1:2" x14ac:dyDescent="0.25">
      <c r="A3045">
        <v>304.2</v>
      </c>
      <c r="B3045">
        <v>44.821938552856452</v>
      </c>
    </row>
    <row r="3046" spans="1:2" x14ac:dyDescent="0.25">
      <c r="A3046">
        <v>304.3</v>
      </c>
      <c r="B3046">
        <v>44.753185424804677</v>
      </c>
    </row>
    <row r="3047" spans="1:2" x14ac:dyDescent="0.25">
      <c r="A3047">
        <v>304.39999999999998</v>
      </c>
      <c r="B3047">
        <v>44.684432296752902</v>
      </c>
    </row>
    <row r="3048" spans="1:2" x14ac:dyDescent="0.25">
      <c r="A3048">
        <v>304.5</v>
      </c>
      <c r="B3048">
        <v>44.61567916870117</v>
      </c>
    </row>
    <row r="3049" spans="1:2" x14ac:dyDescent="0.25">
      <c r="A3049">
        <v>304.60000000000002</v>
      </c>
      <c r="B3049">
        <v>44.546926040649403</v>
      </c>
    </row>
    <row r="3050" spans="1:2" x14ac:dyDescent="0.25">
      <c r="A3050">
        <v>304.7</v>
      </c>
      <c r="B3050">
        <v>44.478172912597657</v>
      </c>
    </row>
    <row r="3051" spans="1:2" x14ac:dyDescent="0.25">
      <c r="A3051">
        <v>304.8</v>
      </c>
      <c r="B3051">
        <v>44.409419784545889</v>
      </c>
    </row>
    <row r="3052" spans="1:2" x14ac:dyDescent="0.25">
      <c r="A3052">
        <v>304.89999999999998</v>
      </c>
      <c r="B3052">
        <v>44.340666656494108</v>
      </c>
    </row>
    <row r="3053" spans="1:2" x14ac:dyDescent="0.25">
      <c r="A3053">
        <v>305</v>
      </c>
      <c r="B3053">
        <v>44.271913528442383</v>
      </c>
    </row>
    <row r="3054" spans="1:2" x14ac:dyDescent="0.25">
      <c r="A3054">
        <v>305.10000000000002</v>
      </c>
      <c r="B3054">
        <v>44.182524566650372</v>
      </c>
    </row>
    <row r="3055" spans="1:2" x14ac:dyDescent="0.25">
      <c r="A3055">
        <v>305.2</v>
      </c>
      <c r="B3055">
        <v>44.093135604858411</v>
      </c>
    </row>
    <row r="3056" spans="1:2" x14ac:dyDescent="0.25">
      <c r="A3056">
        <v>305.3</v>
      </c>
      <c r="B3056">
        <v>44.003746643066393</v>
      </c>
    </row>
    <row r="3057" spans="1:2" x14ac:dyDescent="0.25">
      <c r="A3057">
        <v>305.39999999999998</v>
      </c>
      <c r="B3057">
        <v>43.914357681274382</v>
      </c>
    </row>
    <row r="3058" spans="1:2" x14ac:dyDescent="0.25">
      <c r="A3058">
        <v>305.5</v>
      </c>
      <c r="B3058">
        <v>43.82496871948242</v>
      </c>
    </row>
    <row r="3059" spans="1:2" x14ac:dyDescent="0.25">
      <c r="A3059">
        <v>305.60000000000002</v>
      </c>
      <c r="B3059">
        <v>43.73557975769041</v>
      </c>
    </row>
    <row r="3060" spans="1:2" x14ac:dyDescent="0.25">
      <c r="A3060">
        <v>305.7</v>
      </c>
      <c r="B3060">
        <v>43.646190795898448</v>
      </c>
    </row>
    <row r="3061" spans="1:2" x14ac:dyDescent="0.25">
      <c r="A3061">
        <v>305.8</v>
      </c>
      <c r="B3061">
        <v>43.55680183410643</v>
      </c>
    </row>
    <row r="3062" spans="1:2" x14ac:dyDescent="0.25">
      <c r="A3062">
        <v>305.89999999999998</v>
      </c>
      <c r="B3062">
        <v>43.467412872314419</v>
      </c>
    </row>
    <row r="3063" spans="1:2" x14ac:dyDescent="0.25">
      <c r="A3063">
        <v>306</v>
      </c>
      <c r="B3063">
        <v>43.378023910522458</v>
      </c>
    </row>
    <row r="3064" spans="1:2" x14ac:dyDescent="0.25">
      <c r="A3064">
        <v>306.10000000000002</v>
      </c>
      <c r="B3064">
        <v>43.255187759399377</v>
      </c>
    </row>
    <row r="3065" spans="1:2" x14ac:dyDescent="0.25">
      <c r="A3065">
        <v>306.2</v>
      </c>
      <c r="B3065">
        <v>43.13235160827638</v>
      </c>
    </row>
    <row r="3066" spans="1:2" x14ac:dyDescent="0.25">
      <c r="A3066">
        <v>306.3</v>
      </c>
      <c r="B3066">
        <v>43.009515457153313</v>
      </c>
    </row>
    <row r="3067" spans="1:2" x14ac:dyDescent="0.25">
      <c r="A3067">
        <v>306.39999999999998</v>
      </c>
      <c r="B3067">
        <v>42.886679306030231</v>
      </c>
    </row>
    <row r="3068" spans="1:2" x14ac:dyDescent="0.25">
      <c r="A3068">
        <v>306.5</v>
      </c>
      <c r="B3068">
        <v>42.763843154907221</v>
      </c>
    </row>
    <row r="3069" spans="1:2" x14ac:dyDescent="0.25">
      <c r="A3069">
        <v>306.60000000000002</v>
      </c>
      <c r="B3069">
        <v>42.641007003784154</v>
      </c>
    </row>
    <row r="3070" spans="1:2" x14ac:dyDescent="0.25">
      <c r="A3070">
        <v>306.7</v>
      </c>
      <c r="B3070">
        <v>42.518170852661143</v>
      </c>
    </row>
    <row r="3071" spans="1:2" x14ac:dyDescent="0.25">
      <c r="A3071">
        <v>306.8</v>
      </c>
      <c r="B3071">
        <v>42.395334701538069</v>
      </c>
    </row>
    <row r="3072" spans="1:2" x14ac:dyDescent="0.25">
      <c r="A3072">
        <v>306.89999999999998</v>
      </c>
      <c r="B3072">
        <v>42.272498550414987</v>
      </c>
    </row>
    <row r="3073" spans="1:2" x14ac:dyDescent="0.25">
      <c r="A3073">
        <v>307</v>
      </c>
      <c r="B3073">
        <v>42.149662399291991</v>
      </c>
    </row>
    <row r="3074" spans="1:2" x14ac:dyDescent="0.25">
      <c r="A3074">
        <v>307.10000000000002</v>
      </c>
      <c r="B3074">
        <v>42.025288887023898</v>
      </c>
    </row>
    <row r="3075" spans="1:2" x14ac:dyDescent="0.25">
      <c r="A3075">
        <v>307.2</v>
      </c>
      <c r="B3075">
        <v>41.900915374755797</v>
      </c>
    </row>
    <row r="3076" spans="1:2" x14ac:dyDescent="0.25">
      <c r="A3076">
        <v>307.3</v>
      </c>
      <c r="B3076">
        <v>41.776541862487782</v>
      </c>
    </row>
    <row r="3077" spans="1:2" x14ac:dyDescent="0.25">
      <c r="A3077">
        <v>307.39999999999998</v>
      </c>
      <c r="B3077">
        <v>41.652168350219682</v>
      </c>
    </row>
    <row r="3078" spans="1:2" x14ac:dyDescent="0.25">
      <c r="A3078">
        <v>307.5</v>
      </c>
      <c r="B3078">
        <v>41.52779483795166</v>
      </c>
    </row>
    <row r="3079" spans="1:2" x14ac:dyDescent="0.25">
      <c r="A3079">
        <v>307.60000000000002</v>
      </c>
      <c r="B3079">
        <v>41.403421325683567</v>
      </c>
    </row>
    <row r="3080" spans="1:2" x14ac:dyDescent="0.25">
      <c r="A3080">
        <v>307.7</v>
      </c>
      <c r="B3080">
        <v>41.279047813415467</v>
      </c>
    </row>
    <row r="3081" spans="1:2" x14ac:dyDescent="0.25">
      <c r="A3081">
        <v>307.8</v>
      </c>
      <c r="B3081">
        <v>41.154674301147438</v>
      </c>
    </row>
    <row r="3082" spans="1:2" x14ac:dyDescent="0.25">
      <c r="A3082">
        <v>307.89999999999998</v>
      </c>
      <c r="B3082">
        <v>41.030300788879352</v>
      </c>
    </row>
    <row r="3083" spans="1:2" x14ac:dyDescent="0.25">
      <c r="A3083">
        <v>308</v>
      </c>
      <c r="B3083">
        <v>40.90592727661133</v>
      </c>
    </row>
    <row r="3084" spans="1:2" x14ac:dyDescent="0.25">
      <c r="A3084">
        <v>308.10000000000002</v>
      </c>
      <c r="B3084">
        <v>40.810565757751448</v>
      </c>
    </row>
    <row r="3085" spans="1:2" x14ac:dyDescent="0.25">
      <c r="A3085">
        <v>308.2</v>
      </c>
      <c r="B3085">
        <v>40.715204238891559</v>
      </c>
    </row>
    <row r="3086" spans="1:2" x14ac:dyDescent="0.25">
      <c r="A3086">
        <v>308.3</v>
      </c>
      <c r="B3086">
        <v>40.619842720031727</v>
      </c>
    </row>
    <row r="3087" spans="1:2" x14ac:dyDescent="0.25">
      <c r="A3087">
        <v>308.39999999999998</v>
      </c>
      <c r="B3087">
        <v>40.524481201171852</v>
      </c>
    </row>
    <row r="3088" spans="1:2" x14ac:dyDescent="0.25">
      <c r="A3088">
        <v>308.5</v>
      </c>
      <c r="B3088">
        <v>40.429119682312013</v>
      </c>
    </row>
    <row r="3089" spans="1:2" x14ac:dyDescent="0.25">
      <c r="A3089">
        <v>308.60000000000002</v>
      </c>
      <c r="B3089">
        <v>40.333758163452131</v>
      </c>
    </row>
    <row r="3090" spans="1:2" x14ac:dyDescent="0.25">
      <c r="A3090">
        <v>308.7</v>
      </c>
      <c r="B3090">
        <v>40.238396644592243</v>
      </c>
    </row>
    <row r="3091" spans="1:2" x14ac:dyDescent="0.25">
      <c r="A3091">
        <v>308.8</v>
      </c>
      <c r="B3091">
        <v>40.143035125732411</v>
      </c>
    </row>
    <row r="3092" spans="1:2" x14ac:dyDescent="0.25">
      <c r="A3092">
        <v>308.89999999999998</v>
      </c>
      <c r="B3092">
        <v>40.047673606872529</v>
      </c>
    </row>
    <row r="3093" spans="1:2" x14ac:dyDescent="0.25">
      <c r="A3093">
        <v>309</v>
      </c>
      <c r="B3093">
        <v>39.952312088012697</v>
      </c>
    </row>
    <row r="3094" spans="1:2" x14ac:dyDescent="0.25">
      <c r="A3094">
        <v>309.10000000000002</v>
      </c>
      <c r="B3094">
        <v>39.915411415100088</v>
      </c>
    </row>
    <row r="3095" spans="1:2" x14ac:dyDescent="0.25">
      <c r="A3095">
        <v>309.2</v>
      </c>
      <c r="B3095">
        <v>39.878510742187487</v>
      </c>
    </row>
    <row r="3096" spans="1:2" x14ac:dyDescent="0.25">
      <c r="A3096">
        <v>309.3</v>
      </c>
      <c r="B3096">
        <v>39.8416100692749</v>
      </c>
    </row>
    <row r="3097" spans="1:2" x14ac:dyDescent="0.25">
      <c r="A3097">
        <v>309.39999999999998</v>
      </c>
      <c r="B3097">
        <v>39.804709396362291</v>
      </c>
    </row>
    <row r="3098" spans="1:2" x14ac:dyDescent="0.25">
      <c r="A3098">
        <v>309.5</v>
      </c>
      <c r="B3098">
        <v>39.767808723449697</v>
      </c>
    </row>
    <row r="3099" spans="1:2" x14ac:dyDescent="0.25">
      <c r="A3099">
        <v>309.60000000000002</v>
      </c>
      <c r="B3099">
        <v>39.730908050537103</v>
      </c>
    </row>
    <row r="3100" spans="1:2" x14ac:dyDescent="0.25">
      <c r="A3100">
        <v>309.7</v>
      </c>
      <c r="B3100">
        <v>39.694007377624487</v>
      </c>
    </row>
    <row r="3101" spans="1:2" x14ac:dyDescent="0.25">
      <c r="A3101">
        <v>309.8</v>
      </c>
      <c r="B3101">
        <v>39.657106704711907</v>
      </c>
    </row>
    <row r="3102" spans="1:2" x14ac:dyDescent="0.25">
      <c r="A3102">
        <v>309.89999999999998</v>
      </c>
      <c r="B3102">
        <v>39.620206031799313</v>
      </c>
    </row>
    <row r="3103" spans="1:2" x14ac:dyDescent="0.25">
      <c r="A3103">
        <v>310</v>
      </c>
      <c r="B3103">
        <v>39.583305358886719</v>
      </c>
    </row>
    <row r="3104" spans="1:2" x14ac:dyDescent="0.25">
      <c r="A3104">
        <v>310.10000000000002</v>
      </c>
      <c r="B3104">
        <v>39.573850326538093</v>
      </c>
    </row>
    <row r="3105" spans="1:2" x14ac:dyDescent="0.25">
      <c r="A3105">
        <v>310.2</v>
      </c>
      <c r="B3105">
        <v>39.564395294189453</v>
      </c>
    </row>
    <row r="3106" spans="1:2" x14ac:dyDescent="0.25">
      <c r="A3106">
        <v>310.3</v>
      </c>
      <c r="B3106">
        <v>39.554940261840819</v>
      </c>
    </row>
    <row r="3107" spans="1:2" x14ac:dyDescent="0.25">
      <c r="A3107">
        <v>310.39999999999998</v>
      </c>
      <c r="B3107">
        <v>39.545485229492193</v>
      </c>
    </row>
    <row r="3108" spans="1:2" x14ac:dyDescent="0.25">
      <c r="A3108">
        <v>310.5</v>
      </c>
      <c r="B3108">
        <v>39.536030197143553</v>
      </c>
    </row>
    <row r="3109" spans="1:2" x14ac:dyDescent="0.25">
      <c r="A3109">
        <v>310.60000000000002</v>
      </c>
      <c r="B3109">
        <v>39.52657516479492</v>
      </c>
    </row>
    <row r="3110" spans="1:2" x14ac:dyDescent="0.25">
      <c r="A3110">
        <v>310.7</v>
      </c>
      <c r="B3110">
        <v>39.51712013244628</v>
      </c>
    </row>
    <row r="3111" spans="1:2" x14ac:dyDescent="0.25">
      <c r="A3111">
        <v>310.8</v>
      </c>
      <c r="B3111">
        <v>39.507665100097647</v>
      </c>
    </row>
    <row r="3112" spans="1:2" x14ac:dyDescent="0.25">
      <c r="A3112">
        <v>310.89999999999998</v>
      </c>
      <c r="B3112">
        <v>39.498210067749021</v>
      </c>
    </row>
    <row r="3113" spans="1:2" x14ac:dyDescent="0.25">
      <c r="A3113">
        <v>311</v>
      </c>
      <c r="B3113">
        <v>39.488755035400388</v>
      </c>
    </row>
    <row r="3114" spans="1:2" x14ac:dyDescent="0.25">
      <c r="A3114">
        <v>311.10000000000002</v>
      </c>
      <c r="B3114">
        <v>39.43346237182616</v>
      </c>
    </row>
    <row r="3115" spans="1:2" x14ac:dyDescent="0.25">
      <c r="A3115">
        <v>311.2</v>
      </c>
      <c r="B3115">
        <v>39.378169708251917</v>
      </c>
    </row>
    <row r="3116" spans="1:2" x14ac:dyDescent="0.25">
      <c r="A3116">
        <v>311.3</v>
      </c>
      <c r="B3116">
        <v>39.322877044677732</v>
      </c>
    </row>
    <row r="3117" spans="1:2" x14ac:dyDescent="0.25">
      <c r="A3117">
        <v>311.39999999999998</v>
      </c>
      <c r="B3117">
        <v>39.267584381103497</v>
      </c>
    </row>
    <row r="3118" spans="1:2" x14ac:dyDescent="0.25">
      <c r="A3118">
        <v>311.5</v>
      </c>
      <c r="B3118">
        <v>39.212291717529297</v>
      </c>
    </row>
    <row r="3119" spans="1:2" x14ac:dyDescent="0.25">
      <c r="A3119">
        <v>311.60000000000002</v>
      </c>
      <c r="B3119">
        <v>39.156999053955069</v>
      </c>
    </row>
    <row r="3120" spans="1:2" x14ac:dyDescent="0.25">
      <c r="A3120">
        <v>311.7</v>
      </c>
      <c r="B3120">
        <v>39.101706390380841</v>
      </c>
    </row>
    <row r="3121" spans="1:2" x14ac:dyDescent="0.25">
      <c r="A3121">
        <v>311.8</v>
      </c>
      <c r="B3121">
        <v>39.046413726806641</v>
      </c>
    </row>
    <row r="3122" spans="1:2" x14ac:dyDescent="0.25">
      <c r="A3122">
        <v>311.89999999999998</v>
      </c>
      <c r="B3122">
        <v>38.991121063232413</v>
      </c>
    </row>
    <row r="3123" spans="1:2" x14ac:dyDescent="0.25">
      <c r="A3123">
        <v>312</v>
      </c>
      <c r="B3123">
        <v>38.935828399658213</v>
      </c>
    </row>
    <row r="3124" spans="1:2" x14ac:dyDescent="0.25">
      <c r="A3124">
        <v>312.10000000000002</v>
      </c>
      <c r="B3124">
        <v>38.824302215576147</v>
      </c>
    </row>
    <row r="3125" spans="1:2" x14ac:dyDescent="0.25">
      <c r="A3125">
        <v>312.2</v>
      </c>
      <c r="B3125">
        <v>38.712776031494087</v>
      </c>
    </row>
    <row r="3126" spans="1:2" x14ac:dyDescent="0.25">
      <c r="A3126">
        <v>312.3</v>
      </c>
      <c r="B3126">
        <v>38.601249847412113</v>
      </c>
    </row>
    <row r="3127" spans="1:2" x14ac:dyDescent="0.25">
      <c r="A3127">
        <v>312.39999999999998</v>
      </c>
      <c r="B3127">
        <v>38.489723663330047</v>
      </c>
    </row>
    <row r="3128" spans="1:2" x14ac:dyDescent="0.25">
      <c r="A3128">
        <v>312.5</v>
      </c>
      <c r="B3128">
        <v>38.378197479248051</v>
      </c>
    </row>
    <row r="3129" spans="1:2" x14ac:dyDescent="0.25">
      <c r="A3129">
        <v>312.60000000000002</v>
      </c>
      <c r="B3129">
        <v>38.266671295165992</v>
      </c>
    </row>
    <row r="3130" spans="1:2" x14ac:dyDescent="0.25">
      <c r="A3130">
        <v>312.7</v>
      </c>
      <c r="B3130">
        <v>38.155145111083932</v>
      </c>
    </row>
    <row r="3131" spans="1:2" x14ac:dyDescent="0.25">
      <c r="A3131">
        <v>312.8</v>
      </c>
      <c r="B3131">
        <v>38.043618927001937</v>
      </c>
    </row>
    <row r="3132" spans="1:2" x14ac:dyDescent="0.25">
      <c r="A3132">
        <v>312.89999999999998</v>
      </c>
      <c r="B3132">
        <v>37.932092742919878</v>
      </c>
    </row>
    <row r="3133" spans="1:2" x14ac:dyDescent="0.25">
      <c r="A3133">
        <v>313</v>
      </c>
      <c r="B3133">
        <v>37.820566558837889</v>
      </c>
    </row>
    <row r="3134" spans="1:2" x14ac:dyDescent="0.25">
      <c r="A3134">
        <v>313.10000000000002</v>
      </c>
      <c r="B3134">
        <v>37.70632865905759</v>
      </c>
    </row>
    <row r="3135" spans="1:2" x14ac:dyDescent="0.25">
      <c r="A3135">
        <v>313.2</v>
      </c>
      <c r="B3135">
        <v>37.592090759277291</v>
      </c>
    </row>
    <row r="3136" spans="1:2" x14ac:dyDescent="0.25">
      <c r="A3136">
        <v>313.3</v>
      </c>
      <c r="B3136">
        <v>37.477852859497062</v>
      </c>
    </row>
    <row r="3137" spans="1:2" x14ac:dyDescent="0.25">
      <c r="A3137">
        <v>313.39999999999998</v>
      </c>
      <c r="B3137">
        <v>37.363614959716763</v>
      </c>
    </row>
    <row r="3138" spans="1:2" x14ac:dyDescent="0.25">
      <c r="A3138">
        <v>313.5</v>
      </c>
      <c r="B3138">
        <v>37.249377059936521</v>
      </c>
    </row>
    <row r="3139" spans="1:2" x14ac:dyDescent="0.25">
      <c r="A3139">
        <v>313.60000000000002</v>
      </c>
      <c r="B3139">
        <v>37.135139160156228</v>
      </c>
    </row>
    <row r="3140" spans="1:2" x14ac:dyDescent="0.25">
      <c r="A3140">
        <v>313.7</v>
      </c>
      <c r="B3140">
        <v>37.020901260375929</v>
      </c>
    </row>
    <row r="3141" spans="1:2" x14ac:dyDescent="0.25">
      <c r="A3141">
        <v>313.8</v>
      </c>
      <c r="B3141">
        <v>36.906663360595687</v>
      </c>
    </row>
    <row r="3142" spans="1:2" x14ac:dyDescent="0.25">
      <c r="A3142">
        <v>313.89999999999998</v>
      </c>
      <c r="B3142">
        <v>36.792425460815387</v>
      </c>
    </row>
    <row r="3143" spans="1:2" x14ac:dyDescent="0.25">
      <c r="A3143">
        <v>314</v>
      </c>
      <c r="B3143">
        <v>36.678187561035159</v>
      </c>
    </row>
    <row r="3144" spans="1:2" x14ac:dyDescent="0.25">
      <c r="A3144">
        <v>314.10000000000002</v>
      </c>
      <c r="B3144">
        <v>36.563483047485327</v>
      </c>
    </row>
    <row r="3145" spans="1:2" x14ac:dyDescent="0.25">
      <c r="A3145">
        <v>314.2</v>
      </c>
      <c r="B3145">
        <v>36.448778533935503</v>
      </c>
    </row>
    <row r="3146" spans="1:2" x14ac:dyDescent="0.25">
      <c r="A3146">
        <v>314.3</v>
      </c>
      <c r="B3146">
        <v>36.334074020385742</v>
      </c>
    </row>
    <row r="3147" spans="1:2" x14ac:dyDescent="0.25">
      <c r="A3147">
        <v>314.39999999999998</v>
      </c>
      <c r="B3147">
        <v>36.219369506835903</v>
      </c>
    </row>
    <row r="3148" spans="1:2" x14ac:dyDescent="0.25">
      <c r="A3148">
        <v>314.5</v>
      </c>
      <c r="B3148">
        <v>36.104664993286143</v>
      </c>
    </row>
    <row r="3149" spans="1:2" x14ac:dyDescent="0.25">
      <c r="A3149">
        <v>314.60000000000002</v>
      </c>
      <c r="B3149">
        <v>35.989960479736297</v>
      </c>
    </row>
    <row r="3150" spans="1:2" x14ac:dyDescent="0.25">
      <c r="A3150">
        <v>314.7</v>
      </c>
      <c r="B3150">
        <v>35.875255966186472</v>
      </c>
    </row>
    <row r="3151" spans="1:2" x14ac:dyDescent="0.25">
      <c r="A3151">
        <v>314.8</v>
      </c>
      <c r="B3151">
        <v>35.760551452636712</v>
      </c>
    </row>
    <row r="3152" spans="1:2" x14ac:dyDescent="0.25">
      <c r="A3152">
        <v>314.89999999999998</v>
      </c>
      <c r="B3152">
        <v>35.64584693908688</v>
      </c>
    </row>
    <row r="3153" spans="1:2" x14ac:dyDescent="0.25">
      <c r="A3153">
        <v>315</v>
      </c>
      <c r="B3153">
        <v>35.531142425537112</v>
      </c>
    </row>
    <row r="3154" spans="1:2" x14ac:dyDescent="0.25">
      <c r="A3154">
        <v>315.10000000000002</v>
      </c>
      <c r="B3154">
        <v>35.413848953247047</v>
      </c>
    </row>
    <row r="3155" spans="1:2" x14ac:dyDescent="0.25">
      <c r="A3155">
        <v>315.2</v>
      </c>
      <c r="B3155">
        <v>35.296555480956982</v>
      </c>
    </row>
    <row r="3156" spans="1:2" x14ac:dyDescent="0.25">
      <c r="A3156">
        <v>315.3</v>
      </c>
      <c r="B3156">
        <v>35.179262008666981</v>
      </c>
    </row>
    <row r="3157" spans="1:2" x14ac:dyDescent="0.25">
      <c r="A3157">
        <v>315.39999999999998</v>
      </c>
      <c r="B3157">
        <v>35.061968536376916</v>
      </c>
    </row>
    <row r="3158" spans="1:2" x14ac:dyDescent="0.25">
      <c r="A3158">
        <v>315.5</v>
      </c>
      <c r="B3158">
        <v>34.944675064086923</v>
      </c>
    </row>
    <row r="3159" spans="1:2" x14ac:dyDescent="0.25">
      <c r="A3159">
        <v>315.60000000000002</v>
      </c>
      <c r="B3159">
        <v>34.827381591796851</v>
      </c>
    </row>
    <row r="3160" spans="1:2" x14ac:dyDescent="0.25">
      <c r="A3160">
        <v>315.7</v>
      </c>
      <c r="B3160">
        <v>34.710088119506793</v>
      </c>
    </row>
    <row r="3161" spans="1:2" x14ac:dyDescent="0.25">
      <c r="A3161">
        <v>315.8</v>
      </c>
      <c r="B3161">
        <v>34.592794647216778</v>
      </c>
    </row>
    <row r="3162" spans="1:2" x14ac:dyDescent="0.25">
      <c r="A3162">
        <v>315.89999999999998</v>
      </c>
      <c r="B3162">
        <v>34.47550117492672</v>
      </c>
    </row>
    <row r="3163" spans="1:2" x14ac:dyDescent="0.25">
      <c r="A3163">
        <v>316</v>
      </c>
      <c r="B3163">
        <v>34.358207702636719</v>
      </c>
    </row>
    <row r="3164" spans="1:2" x14ac:dyDescent="0.25">
      <c r="A3164">
        <v>316.10000000000002</v>
      </c>
      <c r="B3164">
        <v>34.230681343078587</v>
      </c>
    </row>
    <row r="3165" spans="1:2" x14ac:dyDescent="0.25">
      <c r="A3165">
        <v>316.2</v>
      </c>
      <c r="B3165">
        <v>34.103154983520447</v>
      </c>
    </row>
    <row r="3166" spans="1:2" x14ac:dyDescent="0.25">
      <c r="A3166">
        <v>316.3</v>
      </c>
      <c r="B3166">
        <v>33.975628623962393</v>
      </c>
    </row>
    <row r="3167" spans="1:2" x14ac:dyDescent="0.25">
      <c r="A3167">
        <v>316.39999999999998</v>
      </c>
      <c r="B3167">
        <v>33.848102264404247</v>
      </c>
    </row>
    <row r="3168" spans="1:2" x14ac:dyDescent="0.25">
      <c r="A3168">
        <v>316.5</v>
      </c>
      <c r="B3168">
        <v>33.720575904846193</v>
      </c>
    </row>
    <row r="3169" spans="1:2" x14ac:dyDescent="0.25">
      <c r="A3169">
        <v>316.60000000000002</v>
      </c>
      <c r="B3169">
        <v>33.593049545288061</v>
      </c>
    </row>
    <row r="3170" spans="1:2" x14ac:dyDescent="0.25">
      <c r="A3170">
        <v>316.7</v>
      </c>
      <c r="B3170">
        <v>33.465523185729921</v>
      </c>
    </row>
    <row r="3171" spans="1:2" x14ac:dyDescent="0.25">
      <c r="A3171">
        <v>316.8</v>
      </c>
      <c r="B3171">
        <v>33.33799682617186</v>
      </c>
    </row>
    <row r="3172" spans="1:2" x14ac:dyDescent="0.25">
      <c r="A3172">
        <v>316.89999999999998</v>
      </c>
      <c r="B3172">
        <v>33.210470466613728</v>
      </c>
    </row>
    <row r="3173" spans="1:2" x14ac:dyDescent="0.25">
      <c r="A3173">
        <v>317</v>
      </c>
      <c r="B3173">
        <v>33.082944107055667</v>
      </c>
    </row>
    <row r="3174" spans="1:2" x14ac:dyDescent="0.25">
      <c r="A3174">
        <v>317.10000000000002</v>
      </c>
      <c r="B3174">
        <v>32.952727184295632</v>
      </c>
    </row>
    <row r="3175" spans="1:2" x14ac:dyDescent="0.25">
      <c r="A3175">
        <v>317.2</v>
      </c>
      <c r="B3175">
        <v>32.822510261535591</v>
      </c>
    </row>
    <row r="3176" spans="1:2" x14ac:dyDescent="0.25">
      <c r="A3176">
        <v>317.3</v>
      </c>
      <c r="B3176">
        <v>32.69229333877562</v>
      </c>
    </row>
    <row r="3177" spans="1:2" x14ac:dyDescent="0.25">
      <c r="A3177">
        <v>317.39999999999998</v>
      </c>
      <c r="B3177">
        <v>32.562076416015593</v>
      </c>
    </row>
    <row r="3178" spans="1:2" x14ac:dyDescent="0.25">
      <c r="A3178">
        <v>317.5</v>
      </c>
      <c r="B3178">
        <v>32.431859493255622</v>
      </c>
    </row>
    <row r="3179" spans="1:2" x14ac:dyDescent="0.25">
      <c r="A3179">
        <v>317.60000000000002</v>
      </c>
      <c r="B3179">
        <v>32.301642570495581</v>
      </c>
    </row>
    <row r="3180" spans="1:2" x14ac:dyDescent="0.25">
      <c r="A3180">
        <v>317.7</v>
      </c>
      <c r="B3180">
        <v>32.171425647735539</v>
      </c>
    </row>
    <row r="3181" spans="1:2" x14ac:dyDescent="0.25">
      <c r="A3181">
        <v>317.8</v>
      </c>
      <c r="B3181">
        <v>32.041208724975583</v>
      </c>
    </row>
    <row r="3182" spans="1:2" x14ac:dyDescent="0.25">
      <c r="A3182">
        <v>317.89999999999998</v>
      </c>
      <c r="B3182">
        <v>31.910991802215531</v>
      </c>
    </row>
    <row r="3183" spans="1:2" x14ac:dyDescent="0.25">
      <c r="A3183">
        <v>318</v>
      </c>
      <c r="B3183">
        <v>31.780774879455571</v>
      </c>
    </row>
    <row r="3184" spans="1:2" x14ac:dyDescent="0.25">
      <c r="A3184">
        <v>318.10000000000002</v>
      </c>
      <c r="B3184">
        <v>31.54238059997553</v>
      </c>
    </row>
    <row r="3185" spans="1:2" x14ac:dyDescent="0.25">
      <c r="A3185">
        <v>318.2</v>
      </c>
      <c r="B3185">
        <v>31.3039863204955</v>
      </c>
    </row>
    <row r="3186" spans="1:2" x14ac:dyDescent="0.25">
      <c r="A3186">
        <v>318.3</v>
      </c>
      <c r="B3186">
        <v>31.065592041015599</v>
      </c>
    </row>
    <row r="3187" spans="1:2" x14ac:dyDescent="0.25">
      <c r="A3187">
        <v>318.39999999999998</v>
      </c>
      <c r="B3187">
        <v>30.827197761535569</v>
      </c>
    </row>
    <row r="3188" spans="1:2" x14ac:dyDescent="0.25">
      <c r="A3188">
        <v>318.5</v>
      </c>
      <c r="B3188">
        <v>30.58880348205567</v>
      </c>
    </row>
    <row r="3189" spans="1:2" x14ac:dyDescent="0.25">
      <c r="A3189">
        <v>318.60000000000002</v>
      </c>
      <c r="B3189">
        <v>30.35040920257563</v>
      </c>
    </row>
    <row r="3190" spans="1:2" x14ac:dyDescent="0.25">
      <c r="A3190">
        <v>318.7</v>
      </c>
      <c r="B3190">
        <v>30.11201492309559</v>
      </c>
    </row>
    <row r="3191" spans="1:2" x14ac:dyDescent="0.25">
      <c r="A3191">
        <v>318.8</v>
      </c>
      <c r="B3191">
        <v>29.873620643615691</v>
      </c>
    </row>
    <row r="3192" spans="1:2" x14ac:dyDescent="0.25">
      <c r="A3192">
        <v>318.89999999999998</v>
      </c>
      <c r="B3192">
        <v>29.635226364135661</v>
      </c>
    </row>
    <row r="3193" spans="1:2" x14ac:dyDescent="0.25">
      <c r="A3193">
        <v>319</v>
      </c>
      <c r="B3193">
        <v>29.39683208465576</v>
      </c>
    </row>
    <row r="3194" spans="1:2" x14ac:dyDescent="0.25">
      <c r="A3194">
        <v>319.10000000000002</v>
      </c>
      <c r="B3194">
        <v>29.23835643768307</v>
      </c>
    </row>
    <row r="3195" spans="1:2" x14ac:dyDescent="0.25">
      <c r="A3195">
        <v>319.2</v>
      </c>
      <c r="B3195">
        <v>29.07988079071038</v>
      </c>
    </row>
    <row r="3196" spans="1:2" x14ac:dyDescent="0.25">
      <c r="A3196">
        <v>319.3</v>
      </c>
      <c r="B3196">
        <v>28.921405143737768</v>
      </c>
    </row>
    <row r="3197" spans="1:2" x14ac:dyDescent="0.25">
      <c r="A3197">
        <v>319.39999999999998</v>
      </c>
      <c r="B3197">
        <v>28.762929496765079</v>
      </c>
    </row>
    <row r="3198" spans="1:2" x14ac:dyDescent="0.25">
      <c r="A3198">
        <v>319.5</v>
      </c>
      <c r="B3198">
        <v>28.604453849792481</v>
      </c>
    </row>
    <row r="3199" spans="1:2" x14ac:dyDescent="0.25">
      <c r="A3199">
        <v>319.60000000000002</v>
      </c>
      <c r="B3199">
        <v>28.445978202819791</v>
      </c>
    </row>
    <row r="3200" spans="1:2" x14ac:dyDescent="0.25">
      <c r="A3200">
        <v>319.7</v>
      </c>
      <c r="B3200">
        <v>28.287502555847091</v>
      </c>
    </row>
    <row r="3201" spans="1:2" x14ac:dyDescent="0.25">
      <c r="A3201">
        <v>319.8</v>
      </c>
      <c r="B3201">
        <v>28.12902690887449</v>
      </c>
    </row>
    <row r="3202" spans="1:2" x14ac:dyDescent="0.25">
      <c r="A3202">
        <v>319.89999999999998</v>
      </c>
      <c r="B3202">
        <v>27.9705512619018</v>
      </c>
    </row>
    <row r="3203" spans="1:2" x14ac:dyDescent="0.25">
      <c r="A3203">
        <v>320</v>
      </c>
      <c r="B3203">
        <v>27.812075614929199</v>
      </c>
    </row>
    <row r="3204" spans="1:2" x14ac:dyDescent="0.25">
      <c r="A3204">
        <v>320.10000000000002</v>
      </c>
      <c r="B3204">
        <v>27.620244293212849</v>
      </c>
    </row>
    <row r="3205" spans="1:2" x14ac:dyDescent="0.25">
      <c r="A3205">
        <v>320.2</v>
      </c>
      <c r="B3205">
        <v>27.428412971496499</v>
      </c>
    </row>
    <row r="3206" spans="1:2" x14ac:dyDescent="0.25">
      <c r="A3206">
        <v>320.3</v>
      </c>
      <c r="B3206">
        <v>27.236581649780248</v>
      </c>
    </row>
    <row r="3207" spans="1:2" x14ac:dyDescent="0.25">
      <c r="A3207">
        <v>320.39999999999998</v>
      </c>
      <c r="B3207">
        <v>27.044750328063898</v>
      </c>
    </row>
    <row r="3208" spans="1:2" x14ac:dyDescent="0.25">
      <c r="A3208">
        <v>320.5</v>
      </c>
      <c r="B3208">
        <v>26.852919006347651</v>
      </c>
    </row>
    <row r="3209" spans="1:2" x14ac:dyDescent="0.25">
      <c r="A3209">
        <v>320.60000000000002</v>
      </c>
      <c r="B3209">
        <v>26.661087684631301</v>
      </c>
    </row>
    <row r="3210" spans="1:2" x14ac:dyDescent="0.25">
      <c r="A3210">
        <v>320.7</v>
      </c>
      <c r="B3210">
        <v>26.469256362914951</v>
      </c>
    </row>
    <row r="3211" spans="1:2" x14ac:dyDescent="0.25">
      <c r="A3211">
        <v>320.8</v>
      </c>
      <c r="B3211">
        <v>26.277425041198711</v>
      </c>
    </row>
    <row r="3212" spans="1:2" x14ac:dyDescent="0.25">
      <c r="A3212">
        <v>320.89999999999998</v>
      </c>
      <c r="B3212">
        <v>26.08559371948235</v>
      </c>
    </row>
    <row r="3213" spans="1:2" x14ac:dyDescent="0.25">
      <c r="A3213">
        <v>321</v>
      </c>
      <c r="B3213">
        <v>25.89376239776611</v>
      </c>
    </row>
    <row r="3214" spans="1:2" x14ac:dyDescent="0.25">
      <c r="A3214">
        <v>321.10000000000002</v>
      </c>
      <c r="B3214">
        <v>25.843947830200179</v>
      </c>
    </row>
    <row r="3215" spans="1:2" x14ac:dyDescent="0.25">
      <c r="A3215">
        <v>321.2</v>
      </c>
      <c r="B3215">
        <v>25.794133262634251</v>
      </c>
    </row>
    <row r="3216" spans="1:2" x14ac:dyDescent="0.25">
      <c r="A3216">
        <v>321.3</v>
      </c>
      <c r="B3216">
        <v>25.744318695068351</v>
      </c>
    </row>
    <row r="3217" spans="1:2" x14ac:dyDescent="0.25">
      <c r="A3217">
        <v>321.39999999999998</v>
      </c>
      <c r="B3217">
        <v>25.69450412750242</v>
      </c>
    </row>
    <row r="3218" spans="1:2" x14ac:dyDescent="0.25">
      <c r="A3218">
        <v>321.5</v>
      </c>
      <c r="B3218">
        <v>25.64468955993652</v>
      </c>
    </row>
    <row r="3219" spans="1:2" x14ac:dyDescent="0.25">
      <c r="A3219">
        <v>321.60000000000002</v>
      </c>
      <c r="B3219">
        <v>25.594874992370588</v>
      </c>
    </row>
    <row r="3220" spans="1:2" x14ac:dyDescent="0.25">
      <c r="A3220">
        <v>321.7</v>
      </c>
      <c r="B3220">
        <v>25.54506042480466</v>
      </c>
    </row>
    <row r="3221" spans="1:2" x14ac:dyDescent="0.25">
      <c r="A3221">
        <v>321.8</v>
      </c>
      <c r="B3221">
        <v>25.495245857238761</v>
      </c>
    </row>
    <row r="3222" spans="1:2" x14ac:dyDescent="0.25">
      <c r="A3222">
        <v>321.89999999999998</v>
      </c>
      <c r="B3222">
        <v>25.445431289672829</v>
      </c>
    </row>
    <row r="3223" spans="1:2" x14ac:dyDescent="0.25">
      <c r="A3223">
        <v>322</v>
      </c>
      <c r="B3223">
        <v>25.395616722106929</v>
      </c>
    </row>
    <row r="3224" spans="1:2" x14ac:dyDescent="0.25">
      <c r="A3224">
        <v>322.10000000000002</v>
      </c>
      <c r="B3224">
        <v>25.39715213775634</v>
      </c>
    </row>
    <row r="3225" spans="1:2" x14ac:dyDescent="0.25">
      <c r="A3225">
        <v>322.2</v>
      </c>
      <c r="B3225">
        <v>25.398687553405761</v>
      </c>
    </row>
    <row r="3226" spans="1:2" x14ac:dyDescent="0.25">
      <c r="A3226">
        <v>322.3</v>
      </c>
      <c r="B3226">
        <v>25.400222969055172</v>
      </c>
    </row>
    <row r="3227" spans="1:2" x14ac:dyDescent="0.25">
      <c r="A3227">
        <v>322.39999999999998</v>
      </c>
      <c r="B3227">
        <v>25.401758384704589</v>
      </c>
    </row>
    <row r="3228" spans="1:2" x14ac:dyDescent="0.25">
      <c r="A3228">
        <v>322.5</v>
      </c>
      <c r="B3228">
        <v>25.403293800354</v>
      </c>
    </row>
    <row r="3229" spans="1:2" x14ac:dyDescent="0.25">
      <c r="A3229">
        <v>322.60000000000002</v>
      </c>
      <c r="B3229">
        <v>25.40482921600341</v>
      </c>
    </row>
    <row r="3230" spans="1:2" x14ac:dyDescent="0.25">
      <c r="A3230">
        <v>322.7</v>
      </c>
      <c r="B3230">
        <v>25.406364631652831</v>
      </c>
    </row>
    <row r="3231" spans="1:2" x14ac:dyDescent="0.25">
      <c r="A3231">
        <v>322.8</v>
      </c>
      <c r="B3231">
        <v>25.407900047302238</v>
      </c>
    </row>
    <row r="3232" spans="1:2" x14ac:dyDescent="0.25">
      <c r="A3232">
        <v>322.89999999999998</v>
      </c>
      <c r="B3232">
        <v>25.409435462951659</v>
      </c>
    </row>
    <row r="3233" spans="1:2" x14ac:dyDescent="0.25">
      <c r="A3233">
        <v>323</v>
      </c>
      <c r="B3233">
        <v>25.41097087860107</v>
      </c>
    </row>
    <row r="3234" spans="1:2" x14ac:dyDescent="0.25">
      <c r="A3234">
        <v>323.10000000000002</v>
      </c>
      <c r="B3234">
        <v>25.36593215942381</v>
      </c>
    </row>
    <row r="3235" spans="1:2" x14ac:dyDescent="0.25">
      <c r="A3235">
        <v>323.2</v>
      </c>
      <c r="B3235">
        <v>25.320893440246561</v>
      </c>
    </row>
    <row r="3236" spans="1:2" x14ac:dyDescent="0.25">
      <c r="A3236">
        <v>323.3</v>
      </c>
      <c r="B3236">
        <v>25.275854721069329</v>
      </c>
    </row>
    <row r="3237" spans="1:2" x14ac:dyDescent="0.25">
      <c r="A3237">
        <v>323.39999999999998</v>
      </c>
      <c r="B3237">
        <v>25.23081600189207</v>
      </c>
    </row>
    <row r="3238" spans="1:2" x14ac:dyDescent="0.25">
      <c r="A3238">
        <v>323.5</v>
      </c>
      <c r="B3238">
        <v>25.185777282714842</v>
      </c>
    </row>
    <row r="3239" spans="1:2" x14ac:dyDescent="0.25">
      <c r="A3239">
        <v>323.60000000000002</v>
      </c>
      <c r="B3239">
        <v>25.140738563537589</v>
      </c>
    </row>
    <row r="3240" spans="1:2" x14ac:dyDescent="0.25">
      <c r="A3240">
        <v>323.7</v>
      </c>
      <c r="B3240">
        <v>25.095699844360329</v>
      </c>
    </row>
    <row r="3241" spans="1:2" x14ac:dyDescent="0.25">
      <c r="A3241">
        <v>323.8</v>
      </c>
      <c r="B3241">
        <v>25.050661125183101</v>
      </c>
    </row>
    <row r="3242" spans="1:2" x14ac:dyDescent="0.25">
      <c r="A3242">
        <v>323.89999999999998</v>
      </c>
      <c r="B3242">
        <v>25.005622406005841</v>
      </c>
    </row>
    <row r="3243" spans="1:2" x14ac:dyDescent="0.25">
      <c r="A3243">
        <v>324</v>
      </c>
      <c r="B3243">
        <v>24.96058368682861</v>
      </c>
    </row>
    <row r="3244" spans="1:2" x14ac:dyDescent="0.25">
      <c r="A3244">
        <v>324.10000000000002</v>
      </c>
      <c r="B3244">
        <v>24.89579704284666</v>
      </c>
    </row>
    <row r="3245" spans="1:2" x14ac:dyDescent="0.25">
      <c r="A3245">
        <v>324.2</v>
      </c>
      <c r="B3245">
        <v>24.83101039886472</v>
      </c>
    </row>
    <row r="3246" spans="1:2" x14ac:dyDescent="0.25">
      <c r="A3246">
        <v>324.3</v>
      </c>
      <c r="B3246">
        <v>24.766223754882809</v>
      </c>
    </row>
    <row r="3247" spans="1:2" x14ac:dyDescent="0.25">
      <c r="A3247">
        <v>324.39999999999998</v>
      </c>
      <c r="B3247">
        <v>24.701437110900859</v>
      </c>
    </row>
    <row r="3248" spans="1:2" x14ac:dyDescent="0.25">
      <c r="A3248">
        <v>324.5</v>
      </c>
      <c r="B3248">
        <v>24.63665046691894</v>
      </c>
    </row>
    <row r="3249" spans="1:2" x14ac:dyDescent="0.25">
      <c r="A3249">
        <v>324.60000000000002</v>
      </c>
      <c r="B3249">
        <v>24.571863822937001</v>
      </c>
    </row>
    <row r="3250" spans="1:2" x14ac:dyDescent="0.25">
      <c r="A3250">
        <v>324.7</v>
      </c>
      <c r="B3250">
        <v>24.507077178955051</v>
      </c>
    </row>
    <row r="3251" spans="1:2" x14ac:dyDescent="0.25">
      <c r="A3251">
        <v>324.8</v>
      </c>
      <c r="B3251">
        <v>24.442290534973139</v>
      </c>
    </row>
    <row r="3252" spans="1:2" x14ac:dyDescent="0.25">
      <c r="A3252">
        <v>324.89999999999998</v>
      </c>
      <c r="B3252">
        <v>24.377503890991189</v>
      </c>
    </row>
    <row r="3253" spans="1:2" x14ac:dyDescent="0.25">
      <c r="A3253">
        <v>325</v>
      </c>
      <c r="B3253">
        <v>24.312717247009282</v>
      </c>
    </row>
    <row r="3254" spans="1:2" x14ac:dyDescent="0.25">
      <c r="A3254">
        <v>325.10000000000002</v>
      </c>
      <c r="B3254">
        <v>24.27503955841064</v>
      </c>
    </row>
    <row r="3255" spans="1:2" x14ac:dyDescent="0.25">
      <c r="A3255">
        <v>325.2</v>
      </c>
      <c r="B3255">
        <v>24.237361869811998</v>
      </c>
    </row>
    <row r="3256" spans="1:2" x14ac:dyDescent="0.25">
      <c r="A3256">
        <v>325.3</v>
      </c>
      <c r="B3256">
        <v>24.199684181213382</v>
      </c>
    </row>
    <row r="3257" spans="1:2" x14ac:dyDescent="0.25">
      <c r="A3257">
        <v>325.39999999999998</v>
      </c>
      <c r="B3257">
        <v>24.16200649261474</v>
      </c>
    </row>
    <row r="3258" spans="1:2" x14ac:dyDescent="0.25">
      <c r="A3258">
        <v>325.5</v>
      </c>
      <c r="B3258">
        <v>24.12432880401612</v>
      </c>
    </row>
    <row r="3259" spans="1:2" x14ac:dyDescent="0.25">
      <c r="A3259">
        <v>325.60000000000002</v>
      </c>
      <c r="B3259">
        <v>24.086651115417471</v>
      </c>
    </row>
    <row r="3260" spans="1:2" x14ac:dyDescent="0.25">
      <c r="A3260">
        <v>325.7</v>
      </c>
      <c r="B3260">
        <v>24.048973426818829</v>
      </c>
    </row>
    <row r="3261" spans="1:2" x14ac:dyDescent="0.25">
      <c r="A3261">
        <v>325.8</v>
      </c>
      <c r="B3261">
        <v>24.011295738220209</v>
      </c>
    </row>
    <row r="3262" spans="1:2" x14ac:dyDescent="0.25">
      <c r="A3262">
        <v>325.89999999999998</v>
      </c>
      <c r="B3262">
        <v>23.973618049621571</v>
      </c>
    </row>
    <row r="3263" spans="1:2" x14ac:dyDescent="0.25">
      <c r="A3263">
        <v>326</v>
      </c>
      <c r="B3263">
        <v>23.935940361022951</v>
      </c>
    </row>
    <row r="3264" spans="1:2" x14ac:dyDescent="0.25">
      <c r="A3264">
        <v>326.10000000000002</v>
      </c>
      <c r="B3264">
        <v>23.91905498504638</v>
      </c>
    </row>
    <row r="3265" spans="1:2" x14ac:dyDescent="0.25">
      <c r="A3265">
        <v>326.2</v>
      </c>
      <c r="B3265">
        <v>23.902169609069819</v>
      </c>
    </row>
    <row r="3266" spans="1:2" x14ac:dyDescent="0.25">
      <c r="A3266">
        <v>326.3</v>
      </c>
      <c r="B3266">
        <v>23.885284233093259</v>
      </c>
    </row>
    <row r="3267" spans="1:2" x14ac:dyDescent="0.25">
      <c r="A3267">
        <v>326.39999999999998</v>
      </c>
      <c r="B3267">
        <v>23.868398857116691</v>
      </c>
    </row>
    <row r="3268" spans="1:2" x14ac:dyDescent="0.25">
      <c r="A3268">
        <v>326.5</v>
      </c>
      <c r="B3268">
        <v>23.851513481140142</v>
      </c>
    </row>
    <row r="3269" spans="1:2" x14ac:dyDescent="0.25">
      <c r="A3269">
        <v>326.60000000000002</v>
      </c>
      <c r="B3269">
        <v>23.834628105163571</v>
      </c>
    </row>
    <row r="3270" spans="1:2" x14ac:dyDescent="0.25">
      <c r="A3270">
        <v>326.7</v>
      </c>
      <c r="B3270">
        <v>23.81774272918701</v>
      </c>
    </row>
    <row r="3271" spans="1:2" x14ac:dyDescent="0.25">
      <c r="A3271">
        <v>326.8</v>
      </c>
      <c r="B3271">
        <v>23.80085735321045</v>
      </c>
    </row>
    <row r="3272" spans="1:2" x14ac:dyDescent="0.25">
      <c r="A3272">
        <v>326.89999999999998</v>
      </c>
      <c r="B3272">
        <v>23.78397197723389</v>
      </c>
    </row>
    <row r="3273" spans="1:2" x14ac:dyDescent="0.25">
      <c r="A3273">
        <v>327</v>
      </c>
      <c r="B3273">
        <v>23.767086601257329</v>
      </c>
    </row>
    <row r="3274" spans="1:2" x14ac:dyDescent="0.25">
      <c r="A3274">
        <v>327.10000000000002</v>
      </c>
      <c r="B3274">
        <v>23.728396968841551</v>
      </c>
    </row>
    <row r="3275" spans="1:2" x14ac:dyDescent="0.25">
      <c r="A3275">
        <v>327.2</v>
      </c>
      <c r="B3275">
        <v>23.689707336425769</v>
      </c>
    </row>
    <row r="3276" spans="1:2" x14ac:dyDescent="0.25">
      <c r="A3276">
        <v>327.3</v>
      </c>
      <c r="B3276">
        <v>23.651017704010009</v>
      </c>
    </row>
    <row r="3277" spans="1:2" x14ac:dyDescent="0.25">
      <c r="A3277">
        <v>327.39999999999998</v>
      </c>
      <c r="B3277">
        <v>23.612328071594231</v>
      </c>
    </row>
    <row r="3278" spans="1:2" x14ac:dyDescent="0.25">
      <c r="A3278">
        <v>327.5</v>
      </c>
      <c r="B3278">
        <v>23.57363843917847</v>
      </c>
    </row>
    <row r="3279" spans="1:2" x14ac:dyDescent="0.25">
      <c r="A3279">
        <v>327.60000000000002</v>
      </c>
      <c r="B3279">
        <v>23.534948806762689</v>
      </c>
    </row>
    <row r="3280" spans="1:2" x14ac:dyDescent="0.25">
      <c r="A3280">
        <v>327.7</v>
      </c>
      <c r="B3280">
        <v>23.49625917434691</v>
      </c>
    </row>
    <row r="3281" spans="1:2" x14ac:dyDescent="0.25">
      <c r="A3281">
        <v>327.8</v>
      </c>
      <c r="B3281">
        <v>23.45756954193115</v>
      </c>
    </row>
    <row r="3282" spans="1:2" x14ac:dyDescent="0.25">
      <c r="A3282">
        <v>327.9</v>
      </c>
      <c r="B3282">
        <v>23.418879909515368</v>
      </c>
    </row>
    <row r="3283" spans="1:2" x14ac:dyDescent="0.25">
      <c r="A3283">
        <v>328</v>
      </c>
      <c r="B3283">
        <v>23.380190277099612</v>
      </c>
    </row>
    <row r="3284" spans="1:2" x14ac:dyDescent="0.25">
      <c r="A3284">
        <v>328.1</v>
      </c>
      <c r="B3284">
        <v>23.192358932495079</v>
      </c>
    </row>
    <row r="3285" spans="1:2" x14ac:dyDescent="0.25">
      <c r="A3285">
        <v>328.2</v>
      </c>
      <c r="B3285">
        <v>23.004527587890539</v>
      </c>
    </row>
    <row r="3286" spans="1:2" x14ac:dyDescent="0.25">
      <c r="A3286">
        <v>328.3</v>
      </c>
      <c r="B3286">
        <v>22.81669624328611</v>
      </c>
    </row>
    <row r="3287" spans="1:2" x14ac:dyDescent="0.25">
      <c r="A3287">
        <v>328.4</v>
      </c>
      <c r="B3287">
        <v>22.628864898681581</v>
      </c>
    </row>
    <row r="3288" spans="1:2" x14ac:dyDescent="0.25">
      <c r="A3288">
        <v>328.5</v>
      </c>
      <c r="B3288">
        <v>22.441033554077151</v>
      </c>
    </row>
    <row r="3289" spans="1:2" x14ac:dyDescent="0.25">
      <c r="A3289">
        <v>328.6</v>
      </c>
      <c r="B3289">
        <v>22.253202209472619</v>
      </c>
    </row>
    <row r="3290" spans="1:2" x14ac:dyDescent="0.25">
      <c r="A3290">
        <v>328.7</v>
      </c>
      <c r="B3290">
        <v>22.065370864868079</v>
      </c>
    </row>
    <row r="3291" spans="1:2" x14ac:dyDescent="0.25">
      <c r="A3291">
        <v>328.8</v>
      </c>
      <c r="B3291">
        <v>21.87753952026365</v>
      </c>
    </row>
    <row r="3292" spans="1:2" x14ac:dyDescent="0.25">
      <c r="A3292">
        <v>328.9</v>
      </c>
      <c r="B3292">
        <v>21.689708175659121</v>
      </c>
    </row>
    <row r="3293" spans="1:2" x14ac:dyDescent="0.25">
      <c r="A3293">
        <v>329</v>
      </c>
      <c r="B3293">
        <v>21.501876831054691</v>
      </c>
    </row>
    <row r="3294" spans="1:2" x14ac:dyDescent="0.25">
      <c r="A3294">
        <v>329.1</v>
      </c>
      <c r="B3294">
        <v>21.271371765136671</v>
      </c>
    </row>
    <row r="3295" spans="1:2" x14ac:dyDescent="0.25">
      <c r="A3295">
        <v>329.2</v>
      </c>
      <c r="B3295">
        <v>21.04086669921865</v>
      </c>
    </row>
    <row r="3296" spans="1:2" x14ac:dyDescent="0.25">
      <c r="A3296">
        <v>329.3</v>
      </c>
      <c r="B3296">
        <v>20.810361633300761</v>
      </c>
    </row>
    <row r="3297" spans="1:2" x14ac:dyDescent="0.25">
      <c r="A3297">
        <v>329.4</v>
      </c>
      <c r="B3297">
        <v>20.579856567382731</v>
      </c>
    </row>
    <row r="3298" spans="1:2" x14ac:dyDescent="0.25">
      <c r="A3298">
        <v>329.5</v>
      </c>
      <c r="B3298">
        <v>20.349351501464849</v>
      </c>
    </row>
    <row r="3299" spans="1:2" x14ac:dyDescent="0.25">
      <c r="A3299">
        <v>329.6</v>
      </c>
      <c r="B3299">
        <v>20.118846435546821</v>
      </c>
    </row>
    <row r="3300" spans="1:2" x14ac:dyDescent="0.25">
      <c r="A3300">
        <v>329.7</v>
      </c>
      <c r="B3300">
        <v>19.888341369628801</v>
      </c>
    </row>
    <row r="3301" spans="1:2" x14ac:dyDescent="0.25">
      <c r="A3301">
        <v>329.8</v>
      </c>
      <c r="B3301">
        <v>19.657836303710909</v>
      </c>
    </row>
    <row r="3302" spans="1:2" x14ac:dyDescent="0.25">
      <c r="A3302">
        <v>329.9</v>
      </c>
      <c r="B3302">
        <v>19.427331237792892</v>
      </c>
    </row>
    <row r="3303" spans="1:2" x14ac:dyDescent="0.25">
      <c r="A3303">
        <v>330</v>
      </c>
      <c r="B3303">
        <v>19.196826171874999</v>
      </c>
    </row>
    <row r="3304" spans="1:2" x14ac:dyDescent="0.25">
      <c r="A3304">
        <v>330.1</v>
      </c>
      <c r="B3304">
        <v>19.043144874572722</v>
      </c>
    </row>
    <row r="3305" spans="1:2" x14ac:dyDescent="0.25">
      <c r="A3305">
        <v>330.2</v>
      </c>
      <c r="B3305">
        <v>18.88946357727044</v>
      </c>
    </row>
    <row r="3306" spans="1:2" x14ac:dyDescent="0.25">
      <c r="A3306">
        <v>330.3</v>
      </c>
      <c r="B3306">
        <v>18.735782279968241</v>
      </c>
    </row>
    <row r="3307" spans="1:2" x14ac:dyDescent="0.25">
      <c r="A3307">
        <v>330.4</v>
      </c>
      <c r="B3307">
        <v>18.58210098266596</v>
      </c>
    </row>
    <row r="3308" spans="1:2" x14ac:dyDescent="0.25">
      <c r="A3308">
        <v>330.5</v>
      </c>
      <c r="B3308">
        <v>18.428419685363771</v>
      </c>
    </row>
    <row r="3309" spans="1:2" x14ac:dyDescent="0.25">
      <c r="A3309">
        <v>330.6</v>
      </c>
      <c r="B3309">
        <v>18.27473838806149</v>
      </c>
    </row>
    <row r="3310" spans="1:2" x14ac:dyDescent="0.25">
      <c r="A3310">
        <v>330.7</v>
      </c>
      <c r="B3310">
        <v>18.121057090759209</v>
      </c>
    </row>
    <row r="3311" spans="1:2" x14ac:dyDescent="0.25">
      <c r="A3311">
        <v>330.8</v>
      </c>
      <c r="B3311">
        <v>17.967375793457009</v>
      </c>
    </row>
    <row r="3312" spans="1:2" x14ac:dyDescent="0.25">
      <c r="A3312">
        <v>330.9</v>
      </c>
      <c r="B3312">
        <v>17.813694496154731</v>
      </c>
    </row>
    <row r="3313" spans="1:2" x14ac:dyDescent="0.25">
      <c r="A3313">
        <v>331</v>
      </c>
      <c r="B3313">
        <v>17.660013198852539</v>
      </c>
    </row>
    <row r="3314" spans="1:2" x14ac:dyDescent="0.25">
      <c r="A3314">
        <v>331.1</v>
      </c>
      <c r="B3314">
        <v>17.57067773818968</v>
      </c>
    </row>
    <row r="3315" spans="1:2" x14ac:dyDescent="0.25">
      <c r="A3315">
        <v>331.2</v>
      </c>
      <c r="B3315">
        <v>17.48134227752681</v>
      </c>
    </row>
    <row r="3316" spans="1:2" x14ac:dyDescent="0.25">
      <c r="A3316">
        <v>331.3</v>
      </c>
      <c r="B3316">
        <v>17.392006816864001</v>
      </c>
    </row>
    <row r="3317" spans="1:2" x14ac:dyDescent="0.25">
      <c r="A3317">
        <v>331.4</v>
      </c>
      <c r="B3317">
        <v>17.302671356201142</v>
      </c>
    </row>
    <row r="3318" spans="1:2" x14ac:dyDescent="0.25">
      <c r="A3318">
        <v>331.5</v>
      </c>
      <c r="B3318">
        <v>17.213335895538329</v>
      </c>
    </row>
    <row r="3319" spans="1:2" x14ac:dyDescent="0.25">
      <c r="A3319">
        <v>331.6</v>
      </c>
      <c r="B3319">
        <v>17.12400043487547</v>
      </c>
    </row>
    <row r="3320" spans="1:2" x14ac:dyDescent="0.25">
      <c r="A3320">
        <v>331.7</v>
      </c>
      <c r="B3320">
        <v>17.0346649742126</v>
      </c>
    </row>
    <row r="3321" spans="1:2" x14ac:dyDescent="0.25">
      <c r="A3321">
        <v>331.8</v>
      </c>
      <c r="B3321">
        <v>16.94532951354979</v>
      </c>
    </row>
    <row r="3322" spans="1:2" x14ac:dyDescent="0.25">
      <c r="A3322">
        <v>331.9</v>
      </c>
      <c r="B3322">
        <v>16.855994052886931</v>
      </c>
    </row>
    <row r="3323" spans="1:2" x14ac:dyDescent="0.25">
      <c r="A3323">
        <v>332</v>
      </c>
      <c r="B3323">
        <v>16.766658592224118</v>
      </c>
    </row>
    <row r="3324" spans="1:2" x14ac:dyDescent="0.25">
      <c r="A3324">
        <v>332.1</v>
      </c>
      <c r="B3324">
        <v>16.702622575759872</v>
      </c>
    </row>
    <row r="3325" spans="1:2" x14ac:dyDescent="0.25">
      <c r="A3325">
        <v>332.2</v>
      </c>
      <c r="B3325">
        <v>16.638586559295629</v>
      </c>
    </row>
    <row r="3326" spans="1:2" x14ac:dyDescent="0.25">
      <c r="A3326">
        <v>332.3</v>
      </c>
      <c r="B3326">
        <v>16.57455054283141</v>
      </c>
    </row>
    <row r="3327" spans="1:2" x14ac:dyDescent="0.25">
      <c r="A3327">
        <v>332.4</v>
      </c>
      <c r="B3327">
        <v>16.51051452636716</v>
      </c>
    </row>
    <row r="3328" spans="1:2" x14ac:dyDescent="0.25">
      <c r="A3328">
        <v>332.5</v>
      </c>
      <c r="B3328">
        <v>16.446478509902949</v>
      </c>
    </row>
    <row r="3329" spans="1:2" x14ac:dyDescent="0.25">
      <c r="A3329">
        <v>332.6</v>
      </c>
      <c r="B3329">
        <v>16.38244249343871</v>
      </c>
    </row>
    <row r="3330" spans="1:2" x14ac:dyDescent="0.25">
      <c r="A3330">
        <v>332.7</v>
      </c>
      <c r="B3330">
        <v>16.318406476974459</v>
      </c>
    </row>
    <row r="3331" spans="1:2" x14ac:dyDescent="0.25">
      <c r="A3331">
        <v>332.8</v>
      </c>
      <c r="B3331">
        <v>16.254370460510248</v>
      </c>
    </row>
    <row r="3332" spans="1:2" x14ac:dyDescent="0.25">
      <c r="A3332">
        <v>332.9</v>
      </c>
      <c r="B3332">
        <v>16.190334444046002</v>
      </c>
    </row>
    <row r="3333" spans="1:2" x14ac:dyDescent="0.25">
      <c r="A3333">
        <v>333</v>
      </c>
      <c r="B3333">
        <v>16.126298427581791</v>
      </c>
    </row>
    <row r="3334" spans="1:2" x14ac:dyDescent="0.25">
      <c r="A3334">
        <v>333.1</v>
      </c>
      <c r="B3334">
        <v>16.081652116775501</v>
      </c>
    </row>
    <row r="3335" spans="1:2" x14ac:dyDescent="0.25">
      <c r="A3335">
        <v>333.2</v>
      </c>
      <c r="B3335">
        <v>16.037005805969219</v>
      </c>
    </row>
    <row r="3336" spans="1:2" x14ac:dyDescent="0.25">
      <c r="A3336">
        <v>333.3</v>
      </c>
      <c r="B3336">
        <v>15.99235949516296</v>
      </c>
    </row>
    <row r="3337" spans="1:2" x14ac:dyDescent="0.25">
      <c r="A3337">
        <v>333.4</v>
      </c>
      <c r="B3337">
        <v>15.947713184356671</v>
      </c>
    </row>
    <row r="3338" spans="1:2" x14ac:dyDescent="0.25">
      <c r="A3338">
        <v>333.5</v>
      </c>
      <c r="B3338">
        <v>15.90306687355042</v>
      </c>
    </row>
    <row r="3339" spans="1:2" x14ac:dyDescent="0.25">
      <c r="A3339">
        <v>333.6</v>
      </c>
      <c r="B3339">
        <v>15.858420562744129</v>
      </c>
    </row>
    <row r="3340" spans="1:2" x14ac:dyDescent="0.25">
      <c r="A3340">
        <v>333.7</v>
      </c>
      <c r="B3340">
        <v>15.813774251937851</v>
      </c>
    </row>
    <row r="3341" spans="1:2" x14ac:dyDescent="0.25">
      <c r="A3341">
        <v>333.8</v>
      </c>
      <c r="B3341">
        <v>15.769127941131581</v>
      </c>
    </row>
    <row r="3342" spans="1:2" x14ac:dyDescent="0.25">
      <c r="A3342">
        <v>333.9</v>
      </c>
      <c r="B3342">
        <v>15.7244816303253</v>
      </c>
    </row>
    <row r="3343" spans="1:2" x14ac:dyDescent="0.25">
      <c r="A3343">
        <v>334</v>
      </c>
      <c r="B3343">
        <v>15.679835319519039</v>
      </c>
    </row>
    <row r="3344" spans="1:2" x14ac:dyDescent="0.25">
      <c r="A3344">
        <v>334.1</v>
      </c>
      <c r="B3344">
        <v>15.652477912902819</v>
      </c>
    </row>
    <row r="3345" spans="1:2" x14ac:dyDescent="0.25">
      <c r="A3345">
        <v>334.2</v>
      </c>
      <c r="B3345">
        <v>15.625120506286599</v>
      </c>
    </row>
    <row r="3346" spans="1:2" x14ac:dyDescent="0.25">
      <c r="A3346">
        <v>334.3</v>
      </c>
      <c r="B3346">
        <v>15.5977630996704</v>
      </c>
    </row>
    <row r="3347" spans="1:2" x14ac:dyDescent="0.25">
      <c r="A3347">
        <v>334.4</v>
      </c>
      <c r="B3347">
        <v>15.570405693054189</v>
      </c>
    </row>
    <row r="3348" spans="1:2" x14ac:dyDescent="0.25">
      <c r="A3348">
        <v>334.5</v>
      </c>
      <c r="B3348">
        <v>15.54304828643799</v>
      </c>
    </row>
    <row r="3349" spans="1:2" x14ac:dyDescent="0.25">
      <c r="A3349">
        <v>334.6</v>
      </c>
      <c r="B3349">
        <v>15.51569087982177</v>
      </c>
    </row>
    <row r="3350" spans="1:2" x14ac:dyDescent="0.25">
      <c r="A3350">
        <v>334.7</v>
      </c>
      <c r="B3350">
        <v>15.48833347320555</v>
      </c>
    </row>
    <row r="3351" spans="1:2" x14ac:dyDescent="0.25">
      <c r="A3351">
        <v>334.8</v>
      </c>
      <c r="B3351">
        <v>15.46097606658935</v>
      </c>
    </row>
    <row r="3352" spans="1:2" x14ac:dyDescent="0.25">
      <c r="A3352">
        <v>334.9</v>
      </c>
      <c r="B3352">
        <v>15.43361865997313</v>
      </c>
    </row>
    <row r="3353" spans="1:2" x14ac:dyDescent="0.25">
      <c r="A3353">
        <v>335</v>
      </c>
      <c r="B3353">
        <v>15.406261253356931</v>
      </c>
    </row>
    <row r="3354" spans="1:2" x14ac:dyDescent="0.25">
      <c r="A3354">
        <v>335.1</v>
      </c>
      <c r="B3354">
        <v>15.317511548995951</v>
      </c>
    </row>
    <row r="3355" spans="1:2" x14ac:dyDescent="0.25">
      <c r="A3355">
        <v>335.2</v>
      </c>
      <c r="B3355">
        <v>15.22876184463497</v>
      </c>
    </row>
    <row r="3356" spans="1:2" x14ac:dyDescent="0.25">
      <c r="A3356">
        <v>335.3</v>
      </c>
      <c r="B3356">
        <v>15.140012140274029</v>
      </c>
    </row>
    <row r="3357" spans="1:2" x14ac:dyDescent="0.25">
      <c r="A3357">
        <v>335.4</v>
      </c>
      <c r="B3357">
        <v>15.051262435913049</v>
      </c>
    </row>
    <row r="3358" spans="1:2" x14ac:dyDescent="0.25">
      <c r="A3358">
        <v>335.5</v>
      </c>
      <c r="B3358">
        <v>14.96251273155212</v>
      </c>
    </row>
    <row r="3359" spans="1:2" x14ac:dyDescent="0.25">
      <c r="A3359">
        <v>335.6</v>
      </c>
      <c r="B3359">
        <v>14.87376302719114</v>
      </c>
    </row>
    <row r="3360" spans="1:2" x14ac:dyDescent="0.25">
      <c r="A3360">
        <v>335.7</v>
      </c>
      <c r="B3360">
        <v>14.78501332283016</v>
      </c>
    </row>
    <row r="3361" spans="1:2" x14ac:dyDescent="0.25">
      <c r="A3361">
        <v>335.8</v>
      </c>
      <c r="B3361">
        <v>14.696263618469221</v>
      </c>
    </row>
    <row r="3362" spans="1:2" x14ac:dyDescent="0.25">
      <c r="A3362">
        <v>335.9</v>
      </c>
      <c r="B3362">
        <v>14.607513914108241</v>
      </c>
    </row>
    <row r="3363" spans="1:2" x14ac:dyDescent="0.25">
      <c r="A3363">
        <v>336</v>
      </c>
      <c r="B3363">
        <v>14.51876420974731</v>
      </c>
    </row>
    <row r="3364" spans="1:2" x14ac:dyDescent="0.25">
      <c r="A3364">
        <v>336.1</v>
      </c>
      <c r="B3364">
        <v>14.49014255523681</v>
      </c>
    </row>
    <row r="3365" spans="1:2" x14ac:dyDescent="0.25">
      <c r="A3365">
        <v>336.2</v>
      </c>
      <c r="B3365">
        <v>14.461520900726301</v>
      </c>
    </row>
    <row r="3366" spans="1:2" x14ac:dyDescent="0.25">
      <c r="A3366">
        <v>336.3</v>
      </c>
      <c r="B3366">
        <v>14.432899246215809</v>
      </c>
    </row>
    <row r="3367" spans="1:2" x14ac:dyDescent="0.25">
      <c r="A3367">
        <v>336.4</v>
      </c>
      <c r="B3367">
        <v>14.404277591705309</v>
      </c>
    </row>
    <row r="3368" spans="1:2" x14ac:dyDescent="0.25">
      <c r="A3368">
        <v>336.5</v>
      </c>
      <c r="B3368">
        <v>14.37565593719482</v>
      </c>
    </row>
    <row r="3369" spans="1:2" x14ac:dyDescent="0.25">
      <c r="A3369">
        <v>336.6</v>
      </c>
      <c r="B3369">
        <v>14.347034282684319</v>
      </c>
    </row>
    <row r="3370" spans="1:2" x14ac:dyDescent="0.25">
      <c r="A3370">
        <v>336.7</v>
      </c>
      <c r="B3370">
        <v>14.31841262817381</v>
      </c>
    </row>
    <row r="3371" spans="1:2" x14ac:dyDescent="0.25">
      <c r="A3371">
        <v>336.8</v>
      </c>
      <c r="B3371">
        <v>14.289790973663321</v>
      </c>
    </row>
    <row r="3372" spans="1:2" x14ac:dyDescent="0.25">
      <c r="A3372">
        <v>336.9</v>
      </c>
      <c r="B3372">
        <v>14.26116931915282</v>
      </c>
    </row>
    <row r="3373" spans="1:2" x14ac:dyDescent="0.25">
      <c r="A3373">
        <v>337</v>
      </c>
      <c r="B3373">
        <v>14.232547664642331</v>
      </c>
    </row>
    <row r="3374" spans="1:2" x14ac:dyDescent="0.25">
      <c r="A3374">
        <v>337.1</v>
      </c>
      <c r="B3374">
        <v>14.20159885406493</v>
      </c>
    </row>
    <row r="3375" spans="1:2" x14ac:dyDescent="0.25">
      <c r="A3375">
        <v>337.2</v>
      </c>
      <c r="B3375">
        <v>14.17065004348753</v>
      </c>
    </row>
    <row r="3376" spans="1:2" x14ac:dyDescent="0.25">
      <c r="A3376">
        <v>337.3</v>
      </c>
      <c r="B3376">
        <v>14.13970123291015</v>
      </c>
    </row>
    <row r="3377" spans="1:2" x14ac:dyDescent="0.25">
      <c r="A3377">
        <v>337.4</v>
      </c>
      <c r="B3377">
        <v>14.108752422332749</v>
      </c>
    </row>
    <row r="3378" spans="1:2" x14ac:dyDescent="0.25">
      <c r="A3378">
        <v>337.5</v>
      </c>
      <c r="B3378">
        <v>14.077803611755369</v>
      </c>
    </row>
    <row r="3379" spans="1:2" x14ac:dyDescent="0.25">
      <c r="A3379">
        <v>337.6</v>
      </c>
      <c r="B3379">
        <v>14.04685480117797</v>
      </c>
    </row>
    <row r="3380" spans="1:2" x14ac:dyDescent="0.25">
      <c r="A3380">
        <v>337.7</v>
      </c>
      <c r="B3380">
        <v>14.015905990600571</v>
      </c>
    </row>
    <row r="3381" spans="1:2" x14ac:dyDescent="0.25">
      <c r="A3381">
        <v>337.8</v>
      </c>
      <c r="B3381">
        <v>13.984957180023191</v>
      </c>
    </row>
    <row r="3382" spans="1:2" x14ac:dyDescent="0.25">
      <c r="A3382">
        <v>337.9</v>
      </c>
      <c r="B3382">
        <v>13.954008369445789</v>
      </c>
    </row>
    <row r="3383" spans="1:2" x14ac:dyDescent="0.25">
      <c r="A3383">
        <v>338</v>
      </c>
      <c r="B3383">
        <v>13.92305955886841</v>
      </c>
    </row>
    <row r="3384" spans="1:2" x14ac:dyDescent="0.25">
      <c r="A3384">
        <v>338.1</v>
      </c>
      <c r="B3384">
        <v>14.01845167160036</v>
      </c>
    </row>
    <row r="3385" spans="1:2" x14ac:dyDescent="0.25">
      <c r="A3385">
        <v>338.2</v>
      </c>
      <c r="B3385">
        <v>14.113843784332319</v>
      </c>
    </row>
    <row r="3386" spans="1:2" x14ac:dyDescent="0.25">
      <c r="A3386">
        <v>338.3</v>
      </c>
      <c r="B3386">
        <v>14.20923589706422</v>
      </c>
    </row>
    <row r="3387" spans="1:2" x14ac:dyDescent="0.25">
      <c r="A3387">
        <v>338.4</v>
      </c>
      <c r="B3387">
        <v>14.30462800979617</v>
      </c>
    </row>
    <row r="3388" spans="1:2" x14ac:dyDescent="0.25">
      <c r="A3388">
        <v>338.5</v>
      </c>
      <c r="B3388">
        <v>14.400020122528071</v>
      </c>
    </row>
    <row r="3389" spans="1:2" x14ac:dyDescent="0.25">
      <c r="A3389">
        <v>338.6</v>
      </c>
      <c r="B3389">
        <v>14.49541223526003</v>
      </c>
    </row>
    <row r="3390" spans="1:2" x14ac:dyDescent="0.25">
      <c r="A3390">
        <v>338.7</v>
      </c>
      <c r="B3390">
        <v>14.59080434799198</v>
      </c>
    </row>
    <row r="3391" spans="1:2" x14ac:dyDescent="0.25">
      <c r="A3391">
        <v>338.8</v>
      </c>
      <c r="B3391">
        <v>14.686196460723879</v>
      </c>
    </row>
    <row r="3392" spans="1:2" x14ac:dyDescent="0.25">
      <c r="A3392">
        <v>338.9</v>
      </c>
      <c r="B3392">
        <v>14.78158857345584</v>
      </c>
    </row>
    <row r="3393" spans="1:2" x14ac:dyDescent="0.25">
      <c r="A3393">
        <v>339</v>
      </c>
      <c r="B3393">
        <v>14.876980686187739</v>
      </c>
    </row>
    <row r="3394" spans="1:2" x14ac:dyDescent="0.25">
      <c r="A3394">
        <v>339.1</v>
      </c>
      <c r="B3394">
        <v>15.07832070350651</v>
      </c>
    </row>
    <row r="3395" spans="1:2" x14ac:dyDescent="0.25">
      <c r="A3395">
        <v>339.2</v>
      </c>
      <c r="B3395">
        <v>15.27966072082528</v>
      </c>
    </row>
    <row r="3396" spans="1:2" x14ac:dyDescent="0.25">
      <c r="A3396">
        <v>339.3</v>
      </c>
      <c r="B3396">
        <v>15.481000738143941</v>
      </c>
    </row>
    <row r="3397" spans="1:2" x14ac:dyDescent="0.25">
      <c r="A3397">
        <v>339.4</v>
      </c>
      <c r="B3397">
        <v>15.682340755462709</v>
      </c>
    </row>
    <row r="3398" spans="1:2" x14ac:dyDescent="0.25">
      <c r="A3398">
        <v>339.5</v>
      </c>
      <c r="B3398">
        <v>15.88368077278137</v>
      </c>
    </row>
    <row r="3399" spans="1:2" x14ac:dyDescent="0.25">
      <c r="A3399">
        <v>339.6</v>
      </c>
      <c r="B3399">
        <v>16.085020790100138</v>
      </c>
    </row>
    <row r="3400" spans="1:2" x14ac:dyDescent="0.25">
      <c r="A3400">
        <v>339.7</v>
      </c>
      <c r="B3400">
        <v>16.286360807418909</v>
      </c>
    </row>
    <row r="3401" spans="1:2" x14ac:dyDescent="0.25">
      <c r="A3401">
        <v>339.8</v>
      </c>
      <c r="B3401">
        <v>16.487700824737569</v>
      </c>
    </row>
    <row r="3402" spans="1:2" x14ac:dyDescent="0.25">
      <c r="A3402">
        <v>339.9</v>
      </c>
      <c r="B3402">
        <v>16.68904084205634</v>
      </c>
    </row>
    <row r="3403" spans="1:2" x14ac:dyDescent="0.25">
      <c r="A3403">
        <v>340</v>
      </c>
      <c r="B3403">
        <v>16.890380859375</v>
      </c>
    </row>
    <row r="3404" spans="1:2" x14ac:dyDescent="0.25">
      <c r="A3404">
        <v>340.1</v>
      </c>
      <c r="B3404">
        <v>17.152576980590879</v>
      </c>
    </row>
    <row r="3405" spans="1:2" x14ac:dyDescent="0.25">
      <c r="A3405">
        <v>340.2</v>
      </c>
      <c r="B3405">
        <v>17.414773101806759</v>
      </c>
    </row>
    <row r="3406" spans="1:2" x14ac:dyDescent="0.25">
      <c r="A3406">
        <v>340.3</v>
      </c>
      <c r="B3406">
        <v>17.676969223022489</v>
      </c>
    </row>
    <row r="3407" spans="1:2" x14ac:dyDescent="0.25">
      <c r="A3407">
        <v>340.4</v>
      </c>
      <c r="B3407">
        <v>17.939165344238369</v>
      </c>
    </row>
    <row r="3408" spans="1:2" x14ac:dyDescent="0.25">
      <c r="A3408">
        <v>340.5</v>
      </c>
      <c r="B3408">
        <v>18.201361465454099</v>
      </c>
    </row>
    <row r="3409" spans="1:2" x14ac:dyDescent="0.25">
      <c r="A3409">
        <v>340.6</v>
      </c>
      <c r="B3409">
        <v>18.463557586669982</v>
      </c>
    </row>
    <row r="3410" spans="1:2" x14ac:dyDescent="0.25">
      <c r="A3410">
        <v>340.7</v>
      </c>
      <c r="B3410">
        <v>18.725753707885861</v>
      </c>
    </row>
    <row r="3411" spans="1:2" x14ac:dyDescent="0.25">
      <c r="A3411">
        <v>340.8</v>
      </c>
      <c r="B3411">
        <v>18.987949829101591</v>
      </c>
    </row>
    <row r="3412" spans="1:2" x14ac:dyDescent="0.25">
      <c r="A3412">
        <v>340.9</v>
      </c>
      <c r="B3412">
        <v>19.250145950317471</v>
      </c>
    </row>
    <row r="3413" spans="1:2" x14ac:dyDescent="0.25">
      <c r="A3413">
        <v>341</v>
      </c>
      <c r="B3413">
        <v>19.512342071533201</v>
      </c>
    </row>
    <row r="3414" spans="1:2" x14ac:dyDescent="0.25">
      <c r="A3414">
        <v>341.1</v>
      </c>
      <c r="B3414">
        <v>19.89864536285409</v>
      </c>
    </row>
    <row r="3415" spans="1:2" x14ac:dyDescent="0.25">
      <c r="A3415">
        <v>341.2</v>
      </c>
      <c r="B3415">
        <v>20.284948654174979</v>
      </c>
    </row>
    <row r="3416" spans="1:2" x14ac:dyDescent="0.25">
      <c r="A3416">
        <v>341.3</v>
      </c>
      <c r="B3416">
        <v>20.671251945495651</v>
      </c>
    </row>
    <row r="3417" spans="1:2" x14ac:dyDescent="0.25">
      <c r="A3417">
        <v>341.4</v>
      </c>
      <c r="B3417">
        <v>21.05755523681654</v>
      </c>
    </row>
    <row r="3418" spans="1:2" x14ac:dyDescent="0.25">
      <c r="A3418">
        <v>341.5</v>
      </c>
      <c r="B3418">
        <v>21.443858528137209</v>
      </c>
    </row>
    <row r="3419" spans="1:2" x14ac:dyDescent="0.25">
      <c r="A3419">
        <v>341.6</v>
      </c>
      <c r="B3419">
        <v>21.830161819458091</v>
      </c>
    </row>
    <row r="3420" spans="1:2" x14ac:dyDescent="0.25">
      <c r="A3420">
        <v>341.7</v>
      </c>
      <c r="B3420">
        <v>22.21646511077898</v>
      </c>
    </row>
    <row r="3421" spans="1:2" x14ac:dyDescent="0.25">
      <c r="A3421">
        <v>341.8</v>
      </c>
      <c r="B3421">
        <v>22.602768402099649</v>
      </c>
    </row>
    <row r="3422" spans="1:2" x14ac:dyDescent="0.25">
      <c r="A3422">
        <v>341.9</v>
      </c>
      <c r="B3422">
        <v>22.989071693420541</v>
      </c>
    </row>
    <row r="3423" spans="1:2" x14ac:dyDescent="0.25">
      <c r="A3423">
        <v>342</v>
      </c>
      <c r="B3423">
        <v>23.37537498474121</v>
      </c>
    </row>
    <row r="3424" spans="1:2" x14ac:dyDescent="0.25">
      <c r="A3424">
        <v>342.1</v>
      </c>
      <c r="B3424">
        <v>23.580773391723682</v>
      </c>
    </row>
    <row r="3425" spans="1:2" x14ac:dyDescent="0.25">
      <c r="A3425">
        <v>342.2</v>
      </c>
      <c r="B3425">
        <v>23.78617179870615</v>
      </c>
    </row>
    <row r="3426" spans="1:2" x14ac:dyDescent="0.25">
      <c r="A3426">
        <v>342.3</v>
      </c>
      <c r="B3426">
        <v>23.9915702056885</v>
      </c>
    </row>
    <row r="3427" spans="1:2" x14ac:dyDescent="0.25">
      <c r="A3427">
        <v>342.4</v>
      </c>
      <c r="B3427">
        <v>24.196968612670972</v>
      </c>
    </row>
    <row r="3428" spans="1:2" x14ac:dyDescent="0.25">
      <c r="A3428">
        <v>342.5</v>
      </c>
      <c r="B3428">
        <v>24.402367019653319</v>
      </c>
    </row>
    <row r="3429" spans="1:2" x14ac:dyDescent="0.25">
      <c r="A3429">
        <v>342.6</v>
      </c>
      <c r="B3429">
        <v>24.60776542663579</v>
      </c>
    </row>
    <row r="3430" spans="1:2" x14ac:dyDescent="0.25">
      <c r="A3430">
        <v>342.7</v>
      </c>
      <c r="B3430">
        <v>24.813163833618258</v>
      </c>
    </row>
    <row r="3431" spans="1:2" x14ac:dyDescent="0.25">
      <c r="A3431">
        <v>342.8</v>
      </c>
      <c r="B3431">
        <v>25.018562240600609</v>
      </c>
    </row>
    <row r="3432" spans="1:2" x14ac:dyDescent="0.25">
      <c r="A3432">
        <v>342.9</v>
      </c>
      <c r="B3432">
        <v>25.22396064758308</v>
      </c>
    </row>
    <row r="3433" spans="1:2" x14ac:dyDescent="0.25">
      <c r="A3433">
        <v>343</v>
      </c>
      <c r="B3433">
        <v>25.429359054565431</v>
      </c>
    </row>
    <row r="3434" spans="1:2" x14ac:dyDescent="0.25">
      <c r="A3434">
        <v>343.1</v>
      </c>
      <c r="B3434">
        <v>25.405421276092529</v>
      </c>
    </row>
    <row r="3435" spans="1:2" x14ac:dyDescent="0.25">
      <c r="A3435">
        <v>343.2</v>
      </c>
      <c r="B3435">
        <v>25.38148349761962</v>
      </c>
    </row>
    <row r="3436" spans="1:2" x14ac:dyDescent="0.25">
      <c r="A3436">
        <v>343.3</v>
      </c>
      <c r="B3436">
        <v>25.357545719146731</v>
      </c>
    </row>
    <row r="3437" spans="1:2" x14ac:dyDescent="0.25">
      <c r="A3437">
        <v>343.4</v>
      </c>
      <c r="B3437">
        <v>25.333607940673819</v>
      </c>
    </row>
    <row r="3438" spans="1:2" x14ac:dyDescent="0.25">
      <c r="A3438">
        <v>343.5</v>
      </c>
      <c r="B3438">
        <v>25.309670162200931</v>
      </c>
    </row>
    <row r="3439" spans="1:2" x14ac:dyDescent="0.25">
      <c r="A3439">
        <v>343.6</v>
      </c>
      <c r="B3439">
        <v>25.285732383728021</v>
      </c>
    </row>
    <row r="3440" spans="1:2" x14ac:dyDescent="0.25">
      <c r="A3440">
        <v>343.7</v>
      </c>
      <c r="B3440">
        <v>25.261794605255119</v>
      </c>
    </row>
    <row r="3441" spans="1:2" x14ac:dyDescent="0.25">
      <c r="A3441">
        <v>343.8</v>
      </c>
      <c r="B3441">
        <v>25.237856826782231</v>
      </c>
    </row>
    <row r="3442" spans="1:2" x14ac:dyDescent="0.25">
      <c r="A3442">
        <v>343.9</v>
      </c>
      <c r="B3442">
        <v>25.213919048309322</v>
      </c>
    </row>
    <row r="3443" spans="1:2" x14ac:dyDescent="0.25">
      <c r="A3443">
        <v>344</v>
      </c>
      <c r="B3443">
        <v>25.18998126983643</v>
      </c>
    </row>
    <row r="3444" spans="1:2" x14ac:dyDescent="0.25">
      <c r="A3444">
        <v>344.1</v>
      </c>
      <c r="B3444">
        <v>25.240631103515639</v>
      </c>
    </row>
    <row r="3445" spans="1:2" x14ac:dyDescent="0.25">
      <c r="A3445">
        <v>344.2</v>
      </c>
      <c r="B3445">
        <v>25.291280937194848</v>
      </c>
    </row>
    <row r="3446" spans="1:2" x14ac:dyDescent="0.25">
      <c r="A3446">
        <v>344.3</v>
      </c>
      <c r="B3446">
        <v>25.341930770874029</v>
      </c>
    </row>
    <row r="3447" spans="1:2" x14ac:dyDescent="0.25">
      <c r="A3447">
        <v>344.4</v>
      </c>
      <c r="B3447">
        <v>25.392580604553238</v>
      </c>
    </row>
    <row r="3448" spans="1:2" x14ac:dyDescent="0.25">
      <c r="A3448">
        <v>344.5</v>
      </c>
      <c r="B3448">
        <v>25.44323043823243</v>
      </c>
    </row>
    <row r="3449" spans="1:2" x14ac:dyDescent="0.25">
      <c r="A3449">
        <v>344.6</v>
      </c>
      <c r="B3449">
        <v>25.493880271911639</v>
      </c>
    </row>
    <row r="3450" spans="1:2" x14ac:dyDescent="0.25">
      <c r="A3450">
        <v>344.7</v>
      </c>
      <c r="B3450">
        <v>25.544530105590841</v>
      </c>
    </row>
    <row r="3451" spans="1:2" x14ac:dyDescent="0.25">
      <c r="A3451">
        <v>344.8</v>
      </c>
      <c r="B3451">
        <v>25.595179939270029</v>
      </c>
    </row>
    <row r="3452" spans="1:2" x14ac:dyDescent="0.25">
      <c r="A3452">
        <v>344.9</v>
      </c>
      <c r="B3452">
        <v>25.645829772949241</v>
      </c>
    </row>
    <row r="3453" spans="1:2" x14ac:dyDescent="0.25">
      <c r="A3453">
        <v>345</v>
      </c>
      <c r="B3453">
        <v>25.696479606628419</v>
      </c>
    </row>
    <row r="3454" spans="1:2" x14ac:dyDescent="0.25">
      <c r="A3454">
        <v>345.1</v>
      </c>
      <c r="B3454">
        <v>25.744289531707771</v>
      </c>
    </row>
    <row r="3455" spans="1:2" x14ac:dyDescent="0.25">
      <c r="A3455">
        <v>345.2</v>
      </c>
      <c r="B3455">
        <v>25.792099456787131</v>
      </c>
    </row>
    <row r="3456" spans="1:2" x14ac:dyDescent="0.25">
      <c r="A3456">
        <v>345.3</v>
      </c>
      <c r="B3456">
        <v>25.839909381866459</v>
      </c>
    </row>
    <row r="3457" spans="1:2" x14ac:dyDescent="0.25">
      <c r="A3457">
        <v>345.4</v>
      </c>
      <c r="B3457">
        <v>25.887719306945819</v>
      </c>
    </row>
    <row r="3458" spans="1:2" x14ac:dyDescent="0.25">
      <c r="A3458">
        <v>345.5</v>
      </c>
      <c r="B3458">
        <v>25.93552923202515</v>
      </c>
    </row>
    <row r="3459" spans="1:2" x14ac:dyDescent="0.25">
      <c r="A3459">
        <v>345.6</v>
      </c>
      <c r="B3459">
        <v>25.983339157104499</v>
      </c>
    </row>
    <row r="3460" spans="1:2" x14ac:dyDescent="0.25">
      <c r="A3460">
        <v>345.7</v>
      </c>
      <c r="B3460">
        <v>26.031149082183859</v>
      </c>
    </row>
    <row r="3461" spans="1:2" x14ac:dyDescent="0.25">
      <c r="A3461">
        <v>345.8</v>
      </c>
      <c r="B3461">
        <v>26.07895900726319</v>
      </c>
    </row>
    <row r="3462" spans="1:2" x14ac:dyDescent="0.25">
      <c r="A3462">
        <v>345.9</v>
      </c>
      <c r="B3462">
        <v>26.126768932342539</v>
      </c>
    </row>
    <row r="3463" spans="1:2" x14ac:dyDescent="0.25">
      <c r="A3463">
        <v>346</v>
      </c>
      <c r="B3463">
        <v>26.174578857421871</v>
      </c>
    </row>
    <row r="3464" spans="1:2" x14ac:dyDescent="0.25">
      <c r="A3464">
        <v>346.1</v>
      </c>
      <c r="B3464">
        <v>26.218696155548098</v>
      </c>
    </row>
    <row r="3465" spans="1:2" x14ac:dyDescent="0.25">
      <c r="A3465">
        <v>346.2</v>
      </c>
      <c r="B3465">
        <v>26.26281345367433</v>
      </c>
    </row>
    <row r="3466" spans="1:2" x14ac:dyDescent="0.25">
      <c r="A3466">
        <v>346.3</v>
      </c>
      <c r="B3466">
        <v>26.30693075180054</v>
      </c>
    </row>
    <row r="3467" spans="1:2" x14ac:dyDescent="0.25">
      <c r="A3467">
        <v>346.4</v>
      </c>
      <c r="B3467">
        <v>26.351048049926771</v>
      </c>
    </row>
    <row r="3468" spans="1:2" x14ac:dyDescent="0.25">
      <c r="A3468">
        <v>346.5</v>
      </c>
      <c r="B3468">
        <v>26.395165348052981</v>
      </c>
    </row>
    <row r="3469" spans="1:2" x14ac:dyDescent="0.25">
      <c r="A3469">
        <v>346.6</v>
      </c>
      <c r="B3469">
        <v>26.439282646179201</v>
      </c>
    </row>
    <row r="3470" spans="1:2" x14ac:dyDescent="0.25">
      <c r="A3470">
        <v>346.7</v>
      </c>
      <c r="B3470">
        <v>26.48339994430544</v>
      </c>
    </row>
    <row r="3471" spans="1:2" x14ac:dyDescent="0.25">
      <c r="A3471">
        <v>346.8</v>
      </c>
      <c r="B3471">
        <v>26.527517242431639</v>
      </c>
    </row>
    <row r="3472" spans="1:2" x14ac:dyDescent="0.25">
      <c r="A3472">
        <v>346.9</v>
      </c>
      <c r="B3472">
        <v>26.57163454055787</v>
      </c>
    </row>
    <row r="3473" spans="1:2" x14ac:dyDescent="0.25">
      <c r="A3473">
        <v>347</v>
      </c>
      <c r="B3473">
        <v>26.61575183868408</v>
      </c>
    </row>
    <row r="3474" spans="1:2" x14ac:dyDescent="0.25">
      <c r="A3474">
        <v>347.1</v>
      </c>
      <c r="B3474">
        <v>26.642928295135501</v>
      </c>
    </row>
    <row r="3475" spans="1:2" x14ac:dyDescent="0.25">
      <c r="A3475">
        <v>347.2</v>
      </c>
      <c r="B3475">
        <v>26.670104751586919</v>
      </c>
    </row>
    <row r="3476" spans="1:2" x14ac:dyDescent="0.25">
      <c r="A3476">
        <v>347.3</v>
      </c>
      <c r="B3476">
        <v>26.69728120803833</v>
      </c>
    </row>
    <row r="3477" spans="1:2" x14ac:dyDescent="0.25">
      <c r="A3477">
        <v>347.4</v>
      </c>
      <c r="B3477">
        <v>26.724457664489751</v>
      </c>
    </row>
    <row r="3478" spans="1:2" x14ac:dyDescent="0.25">
      <c r="A3478">
        <v>347.5</v>
      </c>
      <c r="B3478">
        <v>26.751634120941159</v>
      </c>
    </row>
    <row r="3479" spans="1:2" x14ac:dyDescent="0.25">
      <c r="A3479">
        <v>347.6</v>
      </c>
      <c r="B3479">
        <v>26.77881057739258</v>
      </c>
    </row>
    <row r="3480" spans="1:2" x14ac:dyDescent="0.25">
      <c r="A3480">
        <v>347.7</v>
      </c>
      <c r="B3480">
        <v>26.805987033844001</v>
      </c>
    </row>
    <row r="3481" spans="1:2" x14ac:dyDescent="0.25">
      <c r="A3481">
        <v>347.8</v>
      </c>
      <c r="B3481">
        <v>26.833163490295409</v>
      </c>
    </row>
    <row r="3482" spans="1:2" x14ac:dyDescent="0.25">
      <c r="A3482">
        <v>347.9</v>
      </c>
      <c r="B3482">
        <v>26.86033994674683</v>
      </c>
    </row>
    <row r="3483" spans="1:2" x14ac:dyDescent="0.25">
      <c r="A3483">
        <v>348</v>
      </c>
      <c r="B3483">
        <v>26.887516403198241</v>
      </c>
    </row>
    <row r="3484" spans="1:2" x14ac:dyDescent="0.25">
      <c r="A3484">
        <v>348.1</v>
      </c>
      <c r="B3484">
        <v>26.935091457366951</v>
      </c>
    </row>
    <row r="3485" spans="1:2" x14ac:dyDescent="0.25">
      <c r="A3485">
        <v>348.2</v>
      </c>
      <c r="B3485">
        <v>26.982666511535669</v>
      </c>
    </row>
    <row r="3486" spans="1:2" x14ac:dyDescent="0.25">
      <c r="A3486">
        <v>348.3</v>
      </c>
      <c r="B3486">
        <v>27.030241565704351</v>
      </c>
    </row>
    <row r="3487" spans="1:2" x14ac:dyDescent="0.25">
      <c r="A3487">
        <v>348.4</v>
      </c>
      <c r="B3487">
        <v>27.077816619873062</v>
      </c>
    </row>
    <row r="3488" spans="1:2" x14ac:dyDescent="0.25">
      <c r="A3488">
        <v>348.5</v>
      </c>
      <c r="B3488">
        <v>27.12539167404174</v>
      </c>
    </row>
    <row r="3489" spans="1:2" x14ac:dyDescent="0.25">
      <c r="A3489">
        <v>348.6</v>
      </c>
      <c r="B3489">
        <v>27.172966728210461</v>
      </c>
    </row>
    <row r="3490" spans="1:2" x14ac:dyDescent="0.25">
      <c r="A3490">
        <v>348.7</v>
      </c>
      <c r="B3490">
        <v>27.220541782379168</v>
      </c>
    </row>
    <row r="3491" spans="1:2" x14ac:dyDescent="0.25">
      <c r="A3491">
        <v>348.8</v>
      </c>
      <c r="B3491">
        <v>27.268116836547851</v>
      </c>
    </row>
    <row r="3492" spans="1:2" x14ac:dyDescent="0.25">
      <c r="A3492">
        <v>348.9</v>
      </c>
      <c r="B3492">
        <v>27.315691890716561</v>
      </c>
    </row>
    <row r="3493" spans="1:2" x14ac:dyDescent="0.25">
      <c r="A3493">
        <v>349</v>
      </c>
      <c r="B3493">
        <v>27.36326694488525</v>
      </c>
    </row>
    <row r="3494" spans="1:2" x14ac:dyDescent="0.25">
      <c r="A3494">
        <v>349.1</v>
      </c>
      <c r="B3494">
        <v>27.426251869201671</v>
      </c>
    </row>
    <row r="3495" spans="1:2" x14ac:dyDescent="0.25">
      <c r="A3495">
        <v>349.2</v>
      </c>
      <c r="B3495">
        <v>27.489236793518089</v>
      </c>
    </row>
    <row r="3496" spans="1:2" x14ac:dyDescent="0.25">
      <c r="A3496">
        <v>349.3</v>
      </c>
      <c r="B3496">
        <v>27.552221717834481</v>
      </c>
    </row>
    <row r="3497" spans="1:2" x14ac:dyDescent="0.25">
      <c r="A3497">
        <v>349.4</v>
      </c>
      <c r="B3497">
        <v>27.615206642150898</v>
      </c>
    </row>
    <row r="3498" spans="1:2" x14ac:dyDescent="0.25">
      <c r="A3498">
        <v>349.5</v>
      </c>
      <c r="B3498">
        <v>27.67819156646728</v>
      </c>
    </row>
    <row r="3499" spans="1:2" x14ac:dyDescent="0.25">
      <c r="A3499">
        <v>349.6</v>
      </c>
      <c r="B3499">
        <v>27.741176490783712</v>
      </c>
    </row>
    <row r="3500" spans="1:2" x14ac:dyDescent="0.25">
      <c r="A3500">
        <v>349.7</v>
      </c>
      <c r="B3500">
        <v>27.804161415100129</v>
      </c>
    </row>
    <row r="3501" spans="1:2" x14ac:dyDescent="0.25">
      <c r="A3501">
        <v>349.8</v>
      </c>
      <c r="B3501">
        <v>27.867146339416511</v>
      </c>
    </row>
    <row r="3502" spans="1:2" x14ac:dyDescent="0.25">
      <c r="A3502">
        <v>349.9</v>
      </c>
      <c r="B3502">
        <v>27.930131263732939</v>
      </c>
    </row>
    <row r="3503" spans="1:2" x14ac:dyDescent="0.25">
      <c r="A3503">
        <v>350</v>
      </c>
      <c r="B3503">
        <v>27.993116188049321</v>
      </c>
    </row>
    <row r="3504" spans="1:2" x14ac:dyDescent="0.25">
      <c r="A3504">
        <v>350.1</v>
      </c>
      <c r="B3504">
        <v>28.029180984497081</v>
      </c>
    </row>
    <row r="3505" spans="1:2" x14ac:dyDescent="0.25">
      <c r="A3505">
        <v>350.2</v>
      </c>
      <c r="B3505">
        <v>28.065245780944849</v>
      </c>
    </row>
    <row r="3506" spans="1:2" x14ac:dyDescent="0.25">
      <c r="A3506">
        <v>350.3</v>
      </c>
      <c r="B3506">
        <v>28.101310577392589</v>
      </c>
    </row>
    <row r="3507" spans="1:2" x14ac:dyDescent="0.25">
      <c r="A3507">
        <v>350.4</v>
      </c>
      <c r="B3507">
        <v>28.137375373840349</v>
      </c>
    </row>
    <row r="3508" spans="1:2" x14ac:dyDescent="0.25">
      <c r="A3508">
        <v>350.5</v>
      </c>
      <c r="B3508">
        <v>28.173440170288089</v>
      </c>
    </row>
    <row r="3509" spans="1:2" x14ac:dyDescent="0.25">
      <c r="A3509">
        <v>350.6</v>
      </c>
      <c r="B3509">
        <v>28.20950496673585</v>
      </c>
    </row>
    <row r="3510" spans="1:2" x14ac:dyDescent="0.25">
      <c r="A3510">
        <v>350.7</v>
      </c>
      <c r="B3510">
        <v>28.24556976318361</v>
      </c>
    </row>
    <row r="3511" spans="1:2" x14ac:dyDescent="0.25">
      <c r="A3511">
        <v>350.8</v>
      </c>
      <c r="B3511">
        <v>28.28163455963136</v>
      </c>
    </row>
    <row r="3512" spans="1:2" x14ac:dyDescent="0.25">
      <c r="A3512">
        <v>350.9</v>
      </c>
      <c r="B3512">
        <v>28.317699356079121</v>
      </c>
    </row>
    <row r="3513" spans="1:2" x14ac:dyDescent="0.25">
      <c r="A3513">
        <v>351</v>
      </c>
      <c r="B3513">
        <v>28.35376415252686</v>
      </c>
    </row>
    <row r="3514" spans="1:2" x14ac:dyDescent="0.25">
      <c r="A3514">
        <v>351.1</v>
      </c>
      <c r="B3514">
        <v>28.307986125946041</v>
      </c>
    </row>
    <row r="3515" spans="1:2" x14ac:dyDescent="0.25">
      <c r="A3515">
        <v>351.2</v>
      </c>
      <c r="B3515">
        <v>28.262208099365221</v>
      </c>
    </row>
    <row r="3516" spans="1:2" x14ac:dyDescent="0.25">
      <c r="A3516">
        <v>351.3</v>
      </c>
      <c r="B3516">
        <v>28.216430072784419</v>
      </c>
    </row>
    <row r="3517" spans="1:2" x14ac:dyDescent="0.25">
      <c r="A3517">
        <v>351.4</v>
      </c>
      <c r="B3517">
        <v>28.1706520462036</v>
      </c>
    </row>
    <row r="3518" spans="1:2" x14ac:dyDescent="0.25">
      <c r="A3518">
        <v>351.5</v>
      </c>
      <c r="B3518">
        <v>28.124874019622801</v>
      </c>
    </row>
    <row r="3519" spans="1:2" x14ac:dyDescent="0.25">
      <c r="A3519">
        <v>351.6</v>
      </c>
      <c r="B3519">
        <v>28.079095993041982</v>
      </c>
    </row>
    <row r="3520" spans="1:2" x14ac:dyDescent="0.25">
      <c r="A3520">
        <v>351.7</v>
      </c>
      <c r="B3520">
        <v>28.033317966461158</v>
      </c>
    </row>
    <row r="3521" spans="1:2" x14ac:dyDescent="0.25">
      <c r="A3521">
        <v>351.8</v>
      </c>
      <c r="B3521">
        <v>27.987539939880371</v>
      </c>
    </row>
    <row r="3522" spans="1:2" x14ac:dyDescent="0.25">
      <c r="A3522">
        <v>351.9</v>
      </c>
      <c r="B3522">
        <v>27.941761913299541</v>
      </c>
    </row>
    <row r="3523" spans="1:2" x14ac:dyDescent="0.25">
      <c r="A3523">
        <v>352</v>
      </c>
      <c r="B3523">
        <v>27.895983886718749</v>
      </c>
    </row>
    <row r="3524" spans="1:2" x14ac:dyDescent="0.25">
      <c r="A3524">
        <v>352.1</v>
      </c>
      <c r="B3524">
        <v>27.885128288269041</v>
      </c>
    </row>
    <row r="3525" spans="1:2" x14ac:dyDescent="0.25">
      <c r="A3525">
        <v>352.2</v>
      </c>
      <c r="B3525">
        <v>27.874272689819328</v>
      </c>
    </row>
    <row r="3526" spans="1:2" x14ac:dyDescent="0.25">
      <c r="A3526">
        <v>352.3</v>
      </c>
      <c r="B3526">
        <v>27.86341709136963</v>
      </c>
    </row>
    <row r="3527" spans="1:2" x14ac:dyDescent="0.25">
      <c r="A3527">
        <v>352.4</v>
      </c>
      <c r="B3527">
        <v>27.852561492919921</v>
      </c>
    </row>
    <row r="3528" spans="1:2" x14ac:dyDescent="0.25">
      <c r="A3528">
        <v>352.5</v>
      </c>
      <c r="B3528">
        <v>27.84170589447022</v>
      </c>
    </row>
    <row r="3529" spans="1:2" x14ac:dyDescent="0.25">
      <c r="A3529">
        <v>352.6</v>
      </c>
      <c r="B3529">
        <v>27.8308502960205</v>
      </c>
    </row>
    <row r="3530" spans="1:2" x14ac:dyDescent="0.25">
      <c r="A3530">
        <v>352.7</v>
      </c>
      <c r="B3530">
        <v>27.819994697570799</v>
      </c>
    </row>
    <row r="3531" spans="1:2" x14ac:dyDescent="0.25">
      <c r="A3531">
        <v>352.8</v>
      </c>
      <c r="B3531">
        <v>27.80913909912109</v>
      </c>
    </row>
    <row r="3532" spans="1:2" x14ac:dyDescent="0.25">
      <c r="A3532">
        <v>352.9</v>
      </c>
      <c r="B3532">
        <v>27.798283500671381</v>
      </c>
    </row>
    <row r="3533" spans="1:2" x14ac:dyDescent="0.25">
      <c r="A3533">
        <v>353</v>
      </c>
      <c r="B3533">
        <v>27.78742790222168</v>
      </c>
    </row>
    <row r="3534" spans="1:2" x14ac:dyDescent="0.25">
      <c r="A3534">
        <v>353.1</v>
      </c>
      <c r="B3534">
        <v>27.81093305587769</v>
      </c>
    </row>
    <row r="3535" spans="1:2" x14ac:dyDescent="0.25">
      <c r="A3535">
        <v>353.2</v>
      </c>
      <c r="B3535">
        <v>27.834438209533701</v>
      </c>
    </row>
    <row r="3536" spans="1:2" x14ac:dyDescent="0.25">
      <c r="A3536">
        <v>353.3</v>
      </c>
      <c r="B3536">
        <v>27.857943363189701</v>
      </c>
    </row>
    <row r="3537" spans="1:2" x14ac:dyDescent="0.25">
      <c r="A3537">
        <v>353.4</v>
      </c>
      <c r="B3537">
        <v>27.881448516845708</v>
      </c>
    </row>
    <row r="3538" spans="1:2" x14ac:dyDescent="0.25">
      <c r="A3538">
        <v>353.5</v>
      </c>
      <c r="B3538">
        <v>27.904953670501708</v>
      </c>
    </row>
    <row r="3539" spans="1:2" x14ac:dyDescent="0.25">
      <c r="A3539">
        <v>353.6</v>
      </c>
      <c r="B3539">
        <v>27.928458824157719</v>
      </c>
    </row>
    <row r="3540" spans="1:2" x14ac:dyDescent="0.25">
      <c r="A3540">
        <v>353.7</v>
      </c>
      <c r="B3540">
        <v>27.95196397781373</v>
      </c>
    </row>
    <row r="3541" spans="1:2" x14ac:dyDescent="0.25">
      <c r="A3541">
        <v>353.8</v>
      </c>
      <c r="B3541">
        <v>27.97546913146973</v>
      </c>
    </row>
    <row r="3542" spans="1:2" x14ac:dyDescent="0.25">
      <c r="A3542">
        <v>353.9</v>
      </c>
      <c r="B3542">
        <v>27.99897428512574</v>
      </c>
    </row>
    <row r="3543" spans="1:2" x14ac:dyDescent="0.25">
      <c r="A3543">
        <v>354</v>
      </c>
      <c r="B3543">
        <v>28.02247943878174</v>
      </c>
    </row>
    <row r="3544" spans="1:2" x14ac:dyDescent="0.25">
      <c r="A3544">
        <v>354.1</v>
      </c>
      <c r="B3544">
        <v>28.01536199569702</v>
      </c>
    </row>
    <row r="3545" spans="1:2" x14ac:dyDescent="0.25">
      <c r="A3545">
        <v>354.2</v>
      </c>
      <c r="B3545">
        <v>28.0082445526123</v>
      </c>
    </row>
    <row r="3546" spans="1:2" x14ac:dyDescent="0.25">
      <c r="A3546">
        <v>354.3</v>
      </c>
      <c r="B3546">
        <v>28.001127109527591</v>
      </c>
    </row>
    <row r="3547" spans="1:2" x14ac:dyDescent="0.25">
      <c r="A3547">
        <v>354.4</v>
      </c>
      <c r="B3547">
        <v>27.994009666442871</v>
      </c>
    </row>
    <row r="3548" spans="1:2" x14ac:dyDescent="0.25">
      <c r="A3548">
        <v>354.5</v>
      </c>
      <c r="B3548">
        <v>27.986892223358151</v>
      </c>
    </row>
    <row r="3549" spans="1:2" x14ac:dyDescent="0.25">
      <c r="A3549">
        <v>354.6</v>
      </c>
      <c r="B3549">
        <v>27.979774780273441</v>
      </c>
    </row>
    <row r="3550" spans="1:2" x14ac:dyDescent="0.25">
      <c r="A3550">
        <v>354.7</v>
      </c>
      <c r="B3550">
        <v>27.972657337188721</v>
      </c>
    </row>
    <row r="3551" spans="1:2" x14ac:dyDescent="0.25">
      <c r="A3551">
        <v>354.8</v>
      </c>
      <c r="B3551">
        <v>27.965539894104001</v>
      </c>
    </row>
    <row r="3552" spans="1:2" x14ac:dyDescent="0.25">
      <c r="A3552">
        <v>354.9</v>
      </c>
      <c r="B3552">
        <v>27.958422451019281</v>
      </c>
    </row>
    <row r="3553" spans="1:2" x14ac:dyDescent="0.25">
      <c r="A3553">
        <v>355</v>
      </c>
      <c r="B3553">
        <v>27.951305007934572</v>
      </c>
    </row>
    <row r="3554" spans="1:2" x14ac:dyDescent="0.25">
      <c r="A3554">
        <v>355.1</v>
      </c>
      <c r="B3554">
        <v>27.94770387649536</v>
      </c>
    </row>
    <row r="3555" spans="1:2" x14ac:dyDescent="0.25">
      <c r="A3555">
        <v>355.2</v>
      </c>
      <c r="B3555">
        <v>27.944102745056149</v>
      </c>
    </row>
    <row r="3556" spans="1:2" x14ac:dyDescent="0.25">
      <c r="A3556">
        <v>355.3</v>
      </c>
      <c r="B3556">
        <v>27.940501613616949</v>
      </c>
    </row>
    <row r="3557" spans="1:2" x14ac:dyDescent="0.25">
      <c r="A3557">
        <v>355.4</v>
      </c>
      <c r="B3557">
        <v>27.93690048217773</v>
      </c>
    </row>
    <row r="3558" spans="1:2" x14ac:dyDescent="0.25">
      <c r="A3558">
        <v>355.5</v>
      </c>
      <c r="B3558">
        <v>27.93329935073853</v>
      </c>
    </row>
    <row r="3559" spans="1:2" x14ac:dyDescent="0.25">
      <c r="A3559">
        <v>355.6</v>
      </c>
      <c r="B3559">
        <v>27.929698219299311</v>
      </c>
    </row>
    <row r="3560" spans="1:2" x14ac:dyDescent="0.25">
      <c r="A3560">
        <v>355.7</v>
      </c>
      <c r="B3560">
        <v>27.926097087860111</v>
      </c>
    </row>
    <row r="3561" spans="1:2" x14ac:dyDescent="0.25">
      <c r="A3561">
        <v>355.8</v>
      </c>
      <c r="B3561">
        <v>27.922495956420899</v>
      </c>
    </row>
    <row r="3562" spans="1:2" x14ac:dyDescent="0.25">
      <c r="A3562">
        <v>355.9</v>
      </c>
      <c r="B3562">
        <v>27.918894824981692</v>
      </c>
    </row>
    <row r="3563" spans="1:2" x14ac:dyDescent="0.25">
      <c r="A3563">
        <v>356</v>
      </c>
      <c r="B3563">
        <v>27.91529369354248</v>
      </c>
    </row>
    <row r="3564" spans="1:2" x14ac:dyDescent="0.25">
      <c r="A3564">
        <v>356.1</v>
      </c>
      <c r="B3564">
        <v>27.93372375488282</v>
      </c>
    </row>
    <row r="3565" spans="1:2" x14ac:dyDescent="0.25">
      <c r="A3565">
        <v>356.2</v>
      </c>
      <c r="B3565">
        <v>27.952153816223149</v>
      </c>
    </row>
    <row r="3566" spans="1:2" x14ac:dyDescent="0.25">
      <c r="A3566">
        <v>356.3</v>
      </c>
      <c r="B3566">
        <v>27.970583877563481</v>
      </c>
    </row>
    <row r="3567" spans="1:2" x14ac:dyDescent="0.25">
      <c r="A3567">
        <v>356.4</v>
      </c>
      <c r="B3567">
        <v>27.98901393890381</v>
      </c>
    </row>
    <row r="3568" spans="1:2" x14ac:dyDescent="0.25">
      <c r="A3568">
        <v>356.5</v>
      </c>
      <c r="B3568">
        <v>28.007444000244138</v>
      </c>
    </row>
    <row r="3569" spans="1:2" x14ac:dyDescent="0.25">
      <c r="A3569">
        <v>356.6</v>
      </c>
      <c r="B3569">
        <v>28.025874061584481</v>
      </c>
    </row>
    <row r="3570" spans="1:2" x14ac:dyDescent="0.25">
      <c r="A3570">
        <v>356.7</v>
      </c>
      <c r="B3570">
        <v>28.04430412292481</v>
      </c>
    </row>
    <row r="3571" spans="1:2" x14ac:dyDescent="0.25">
      <c r="A3571">
        <v>356.8</v>
      </c>
      <c r="B3571">
        <v>28.062734184265139</v>
      </c>
    </row>
    <row r="3572" spans="1:2" x14ac:dyDescent="0.25">
      <c r="A3572">
        <v>356.9</v>
      </c>
      <c r="B3572">
        <v>28.081164245605471</v>
      </c>
    </row>
    <row r="3573" spans="1:2" x14ac:dyDescent="0.25">
      <c r="A3573">
        <v>357</v>
      </c>
      <c r="B3573">
        <v>28.0995943069458</v>
      </c>
    </row>
    <row r="3574" spans="1:2" x14ac:dyDescent="0.25">
      <c r="A3574">
        <v>357.1</v>
      </c>
      <c r="B3574">
        <v>28.10382036209106</v>
      </c>
    </row>
    <row r="3575" spans="1:2" x14ac:dyDescent="0.25">
      <c r="A3575">
        <v>357.2</v>
      </c>
      <c r="B3575">
        <v>28.108046417236331</v>
      </c>
    </row>
    <row r="3576" spans="1:2" x14ac:dyDescent="0.25">
      <c r="A3576">
        <v>357.3</v>
      </c>
      <c r="B3576">
        <v>28.112272472381591</v>
      </c>
    </row>
    <row r="3577" spans="1:2" x14ac:dyDescent="0.25">
      <c r="A3577">
        <v>357.4</v>
      </c>
      <c r="B3577">
        <v>28.116498527526861</v>
      </c>
    </row>
    <row r="3578" spans="1:2" x14ac:dyDescent="0.25">
      <c r="A3578">
        <v>357.5</v>
      </c>
      <c r="B3578">
        <v>28.120724582672121</v>
      </c>
    </row>
    <row r="3579" spans="1:2" x14ac:dyDescent="0.25">
      <c r="A3579">
        <v>357.6</v>
      </c>
      <c r="B3579">
        <v>28.124950637817381</v>
      </c>
    </row>
    <row r="3580" spans="1:2" x14ac:dyDescent="0.25">
      <c r="A3580">
        <v>357.7</v>
      </c>
      <c r="B3580">
        <v>28.129176692962648</v>
      </c>
    </row>
    <row r="3581" spans="1:2" x14ac:dyDescent="0.25">
      <c r="A3581">
        <v>357.8</v>
      </c>
      <c r="B3581">
        <v>28.133402748107908</v>
      </c>
    </row>
    <row r="3582" spans="1:2" x14ac:dyDescent="0.25">
      <c r="A3582">
        <v>357.9</v>
      </c>
      <c r="B3582">
        <v>28.137628803253179</v>
      </c>
    </row>
    <row r="3583" spans="1:2" x14ac:dyDescent="0.25">
      <c r="A3583">
        <v>358</v>
      </c>
      <c r="B3583">
        <v>28.141854858398439</v>
      </c>
    </row>
    <row r="3584" spans="1:2" x14ac:dyDescent="0.25">
      <c r="A3584">
        <v>358.1</v>
      </c>
      <c r="B3584">
        <v>28.05846940994261</v>
      </c>
    </row>
    <row r="3585" spans="1:2" x14ac:dyDescent="0.25">
      <c r="A3585">
        <v>358.2</v>
      </c>
      <c r="B3585">
        <v>27.975083961486781</v>
      </c>
    </row>
    <row r="3586" spans="1:2" x14ac:dyDescent="0.25">
      <c r="A3586">
        <v>358.3</v>
      </c>
      <c r="B3586">
        <v>27.891698513030999</v>
      </c>
    </row>
    <row r="3587" spans="1:2" x14ac:dyDescent="0.25">
      <c r="A3587">
        <v>358.4</v>
      </c>
      <c r="B3587">
        <v>27.80831306457517</v>
      </c>
    </row>
    <row r="3588" spans="1:2" x14ac:dyDescent="0.25">
      <c r="A3588">
        <v>358.5</v>
      </c>
      <c r="B3588">
        <v>27.724927616119381</v>
      </c>
    </row>
    <row r="3589" spans="1:2" x14ac:dyDescent="0.25">
      <c r="A3589">
        <v>358.6</v>
      </c>
      <c r="B3589">
        <v>27.641542167663559</v>
      </c>
    </row>
    <row r="3590" spans="1:2" x14ac:dyDescent="0.25">
      <c r="A3590">
        <v>358.7</v>
      </c>
      <c r="B3590">
        <v>27.558156719207719</v>
      </c>
    </row>
    <row r="3591" spans="1:2" x14ac:dyDescent="0.25">
      <c r="A3591">
        <v>358.8</v>
      </c>
      <c r="B3591">
        <v>27.47477127075194</v>
      </c>
    </row>
    <row r="3592" spans="1:2" x14ac:dyDescent="0.25">
      <c r="A3592">
        <v>358.9</v>
      </c>
      <c r="B3592">
        <v>27.391385822296112</v>
      </c>
    </row>
    <row r="3593" spans="1:2" x14ac:dyDescent="0.25">
      <c r="A3593">
        <v>359</v>
      </c>
      <c r="B3593">
        <v>27.308000373840329</v>
      </c>
    </row>
    <row r="3594" spans="1:2" x14ac:dyDescent="0.25">
      <c r="A3594">
        <v>359.1</v>
      </c>
      <c r="B3594">
        <v>27.15312370300289</v>
      </c>
    </row>
    <row r="3595" spans="1:2" x14ac:dyDescent="0.25">
      <c r="A3595">
        <v>359.2</v>
      </c>
      <c r="B3595">
        <v>26.998247032165459</v>
      </c>
    </row>
    <row r="3596" spans="1:2" x14ac:dyDescent="0.25">
      <c r="A3596">
        <v>359.3</v>
      </c>
      <c r="B3596">
        <v>26.843370361328109</v>
      </c>
    </row>
    <row r="3597" spans="1:2" x14ac:dyDescent="0.25">
      <c r="A3597">
        <v>359.4</v>
      </c>
      <c r="B3597">
        <v>26.68849369049067</v>
      </c>
    </row>
    <row r="3598" spans="1:2" x14ac:dyDescent="0.25">
      <c r="A3598">
        <v>359.5</v>
      </c>
      <c r="B3598">
        <v>26.53361701965332</v>
      </c>
    </row>
    <row r="3599" spans="1:2" x14ac:dyDescent="0.25">
      <c r="A3599">
        <v>359.6</v>
      </c>
      <c r="B3599">
        <v>26.378740348815882</v>
      </c>
    </row>
    <row r="3600" spans="1:2" x14ac:dyDescent="0.25">
      <c r="A3600">
        <v>359.7</v>
      </c>
      <c r="B3600">
        <v>26.22386367797845</v>
      </c>
    </row>
    <row r="3601" spans="1:2" x14ac:dyDescent="0.25">
      <c r="A3601">
        <v>359.8</v>
      </c>
      <c r="B3601">
        <v>26.0689870071411</v>
      </c>
    </row>
    <row r="3602" spans="1:2" x14ac:dyDescent="0.25">
      <c r="A3602">
        <v>359.9</v>
      </c>
      <c r="B3602">
        <v>25.914110336303661</v>
      </c>
    </row>
    <row r="3603" spans="1:2" x14ac:dyDescent="0.25">
      <c r="A3603">
        <v>360</v>
      </c>
      <c r="B3603">
        <v>25.759233665466311</v>
      </c>
    </row>
    <row r="3604" spans="1:2" x14ac:dyDescent="0.25">
      <c r="A3604">
        <v>360.1</v>
      </c>
      <c r="B3604">
        <v>25.608492679595919</v>
      </c>
    </row>
    <row r="3605" spans="1:2" x14ac:dyDescent="0.25">
      <c r="A3605">
        <v>360.2</v>
      </c>
      <c r="B3605">
        <v>25.45775169372552</v>
      </c>
    </row>
    <row r="3606" spans="1:2" x14ac:dyDescent="0.25">
      <c r="A3606">
        <v>360.3</v>
      </c>
      <c r="B3606">
        <v>25.307010707855209</v>
      </c>
    </row>
    <row r="3607" spans="1:2" x14ac:dyDescent="0.25">
      <c r="A3607">
        <v>360.4</v>
      </c>
      <c r="B3607">
        <v>25.15626972198481</v>
      </c>
    </row>
    <row r="3608" spans="1:2" x14ac:dyDescent="0.25">
      <c r="A3608">
        <v>360.5</v>
      </c>
      <c r="B3608">
        <v>25.005528736114499</v>
      </c>
    </row>
    <row r="3609" spans="1:2" x14ac:dyDescent="0.25">
      <c r="A3609">
        <v>360.6</v>
      </c>
      <c r="B3609">
        <v>24.8547877502441</v>
      </c>
    </row>
    <row r="3610" spans="1:2" x14ac:dyDescent="0.25">
      <c r="A3610">
        <v>360.7</v>
      </c>
      <c r="B3610">
        <v>24.704046764373711</v>
      </c>
    </row>
    <row r="3611" spans="1:2" x14ac:dyDescent="0.25">
      <c r="A3611">
        <v>360.8</v>
      </c>
      <c r="B3611">
        <v>24.5533057785034</v>
      </c>
    </row>
    <row r="3612" spans="1:2" x14ac:dyDescent="0.25">
      <c r="A3612">
        <v>360.9</v>
      </c>
      <c r="B3612">
        <v>24.402564792633001</v>
      </c>
    </row>
    <row r="3613" spans="1:2" x14ac:dyDescent="0.25">
      <c r="A3613">
        <v>361</v>
      </c>
      <c r="B3613">
        <v>24.25182380676269</v>
      </c>
    </row>
    <row r="3614" spans="1:2" x14ac:dyDescent="0.25">
      <c r="A3614">
        <v>361.1</v>
      </c>
      <c r="B3614">
        <v>24.104219379425011</v>
      </c>
    </row>
    <row r="3615" spans="1:2" x14ac:dyDescent="0.25">
      <c r="A3615">
        <v>361.2</v>
      </c>
      <c r="B3615">
        <v>23.956614952087332</v>
      </c>
    </row>
    <row r="3616" spans="1:2" x14ac:dyDescent="0.25">
      <c r="A3616">
        <v>361.3</v>
      </c>
      <c r="B3616">
        <v>23.809010524749731</v>
      </c>
    </row>
    <row r="3617" spans="1:2" x14ac:dyDescent="0.25">
      <c r="A3617">
        <v>361.4</v>
      </c>
      <c r="B3617">
        <v>23.661406097412051</v>
      </c>
    </row>
    <row r="3618" spans="1:2" x14ac:dyDescent="0.25">
      <c r="A3618">
        <v>361.5</v>
      </c>
      <c r="B3618">
        <v>23.513801670074461</v>
      </c>
    </row>
    <row r="3619" spans="1:2" x14ac:dyDescent="0.25">
      <c r="A3619">
        <v>361.6</v>
      </c>
      <c r="B3619">
        <v>23.366197242736781</v>
      </c>
    </row>
    <row r="3620" spans="1:2" x14ac:dyDescent="0.25">
      <c r="A3620">
        <v>361.7</v>
      </c>
      <c r="B3620">
        <v>23.218592815399099</v>
      </c>
    </row>
    <row r="3621" spans="1:2" x14ac:dyDescent="0.25">
      <c r="A3621">
        <v>361.8</v>
      </c>
      <c r="B3621">
        <v>23.070988388061512</v>
      </c>
    </row>
    <row r="3622" spans="1:2" x14ac:dyDescent="0.25">
      <c r="A3622">
        <v>361.9</v>
      </c>
      <c r="B3622">
        <v>22.923383960723829</v>
      </c>
    </row>
    <row r="3623" spans="1:2" x14ac:dyDescent="0.25">
      <c r="A3623">
        <v>362</v>
      </c>
      <c r="B3623">
        <v>22.775779533386231</v>
      </c>
    </row>
    <row r="3624" spans="1:2" x14ac:dyDescent="0.25">
      <c r="A3624">
        <v>362.1</v>
      </c>
      <c r="B3624">
        <v>22.63105550765988</v>
      </c>
    </row>
    <row r="3625" spans="1:2" x14ac:dyDescent="0.25">
      <c r="A3625">
        <v>362.2</v>
      </c>
      <c r="B3625">
        <v>22.486331481933529</v>
      </c>
    </row>
    <row r="3626" spans="1:2" x14ac:dyDescent="0.25">
      <c r="A3626">
        <v>362.3</v>
      </c>
      <c r="B3626">
        <v>22.34160745620726</v>
      </c>
    </row>
    <row r="3627" spans="1:2" x14ac:dyDescent="0.25">
      <c r="A3627">
        <v>362.4</v>
      </c>
      <c r="B3627">
        <v>22.196883430480909</v>
      </c>
    </row>
    <row r="3628" spans="1:2" x14ac:dyDescent="0.25">
      <c r="A3628">
        <v>362.5</v>
      </c>
      <c r="B3628">
        <v>22.05215940475464</v>
      </c>
    </row>
    <row r="3629" spans="1:2" x14ac:dyDescent="0.25">
      <c r="A3629">
        <v>362.6</v>
      </c>
      <c r="B3629">
        <v>21.907435379028289</v>
      </c>
    </row>
    <row r="3630" spans="1:2" x14ac:dyDescent="0.25">
      <c r="A3630">
        <v>362.7</v>
      </c>
      <c r="B3630">
        <v>21.762711353301938</v>
      </c>
    </row>
    <row r="3631" spans="1:2" x14ac:dyDescent="0.25">
      <c r="A3631">
        <v>362.8</v>
      </c>
      <c r="B3631">
        <v>21.617987327575669</v>
      </c>
    </row>
    <row r="3632" spans="1:2" x14ac:dyDescent="0.25">
      <c r="A3632">
        <v>362.9</v>
      </c>
      <c r="B3632">
        <v>21.473263301849322</v>
      </c>
    </row>
    <row r="3633" spans="1:2" x14ac:dyDescent="0.25">
      <c r="A3633">
        <v>363</v>
      </c>
      <c r="B3633">
        <v>21.328539276123049</v>
      </c>
    </row>
    <row r="3634" spans="1:2" x14ac:dyDescent="0.25">
      <c r="A3634">
        <v>363.1</v>
      </c>
      <c r="B3634">
        <v>21.21707145690916</v>
      </c>
    </row>
    <row r="3635" spans="1:2" x14ac:dyDescent="0.25">
      <c r="A3635">
        <v>363.2</v>
      </c>
      <c r="B3635">
        <v>21.10560363769526</v>
      </c>
    </row>
    <row r="3636" spans="1:2" x14ac:dyDescent="0.25">
      <c r="A3636">
        <v>363.3</v>
      </c>
      <c r="B3636">
        <v>20.994135818481439</v>
      </c>
    </row>
    <row r="3637" spans="1:2" x14ac:dyDescent="0.25">
      <c r="A3637">
        <v>363.4</v>
      </c>
      <c r="B3637">
        <v>20.882667999267539</v>
      </c>
    </row>
    <row r="3638" spans="1:2" x14ac:dyDescent="0.25">
      <c r="A3638">
        <v>363.5</v>
      </c>
      <c r="B3638">
        <v>20.771200180053711</v>
      </c>
    </row>
    <row r="3639" spans="1:2" x14ac:dyDescent="0.25">
      <c r="A3639">
        <v>363.6</v>
      </c>
      <c r="B3639">
        <v>20.659732360839818</v>
      </c>
    </row>
    <row r="3640" spans="1:2" x14ac:dyDescent="0.25">
      <c r="A3640">
        <v>363.7</v>
      </c>
      <c r="B3640">
        <v>20.54826454162593</v>
      </c>
    </row>
    <row r="3641" spans="1:2" x14ac:dyDescent="0.25">
      <c r="A3641">
        <v>363.8</v>
      </c>
      <c r="B3641">
        <v>20.436796722412101</v>
      </c>
    </row>
    <row r="3642" spans="1:2" x14ac:dyDescent="0.25">
      <c r="A3642">
        <v>363.9</v>
      </c>
      <c r="B3642">
        <v>20.325328903198209</v>
      </c>
    </row>
    <row r="3643" spans="1:2" x14ac:dyDescent="0.25">
      <c r="A3643">
        <v>364</v>
      </c>
      <c r="B3643">
        <v>20.21386108398438</v>
      </c>
    </row>
    <row r="3644" spans="1:2" x14ac:dyDescent="0.25">
      <c r="A3644">
        <v>364.1</v>
      </c>
      <c r="B3644">
        <v>20.219543914794929</v>
      </c>
    </row>
    <row r="3645" spans="1:2" x14ac:dyDescent="0.25">
      <c r="A3645">
        <v>364.2</v>
      </c>
      <c r="B3645">
        <v>20.225226745605479</v>
      </c>
    </row>
    <row r="3646" spans="1:2" x14ac:dyDescent="0.25">
      <c r="A3646">
        <v>364.3</v>
      </c>
      <c r="B3646">
        <v>20.230909576416021</v>
      </c>
    </row>
    <row r="3647" spans="1:2" x14ac:dyDescent="0.25">
      <c r="A3647">
        <v>364.4</v>
      </c>
      <c r="B3647">
        <v>20.236592407226571</v>
      </c>
    </row>
    <row r="3648" spans="1:2" x14ac:dyDescent="0.25">
      <c r="A3648">
        <v>364.5</v>
      </c>
      <c r="B3648">
        <v>20.242275238037109</v>
      </c>
    </row>
    <row r="3649" spans="1:2" x14ac:dyDescent="0.25">
      <c r="A3649">
        <v>364.6</v>
      </c>
      <c r="B3649">
        <v>20.247958068847659</v>
      </c>
    </row>
    <row r="3650" spans="1:2" x14ac:dyDescent="0.25">
      <c r="A3650">
        <v>364.7</v>
      </c>
      <c r="B3650">
        <v>20.253640899658201</v>
      </c>
    </row>
    <row r="3651" spans="1:2" x14ac:dyDescent="0.25">
      <c r="A3651">
        <v>364.8</v>
      </c>
      <c r="B3651">
        <v>20.259323730468751</v>
      </c>
    </row>
    <row r="3652" spans="1:2" x14ac:dyDescent="0.25">
      <c r="A3652">
        <v>364.9</v>
      </c>
      <c r="B3652">
        <v>20.2650065612793</v>
      </c>
    </row>
    <row r="3653" spans="1:2" x14ac:dyDescent="0.25">
      <c r="A3653">
        <v>365</v>
      </c>
      <c r="B3653">
        <v>20.270689392089839</v>
      </c>
    </row>
    <row r="3654" spans="1:2" x14ac:dyDescent="0.25">
      <c r="A3654">
        <v>365.1</v>
      </c>
      <c r="B3654">
        <v>20.29272012710571</v>
      </c>
    </row>
    <row r="3655" spans="1:2" x14ac:dyDescent="0.25">
      <c r="A3655">
        <v>365.2</v>
      </c>
      <c r="B3655">
        <v>20.314750862121588</v>
      </c>
    </row>
    <row r="3656" spans="1:2" x14ac:dyDescent="0.25">
      <c r="A3656">
        <v>365.3</v>
      </c>
      <c r="B3656">
        <v>20.336781597137449</v>
      </c>
    </row>
    <row r="3657" spans="1:2" x14ac:dyDescent="0.25">
      <c r="A3657">
        <v>365.4</v>
      </c>
      <c r="B3657">
        <v>20.35881233215332</v>
      </c>
    </row>
    <row r="3658" spans="1:2" x14ac:dyDescent="0.25">
      <c r="A3658">
        <v>365.5</v>
      </c>
      <c r="B3658">
        <v>20.380843067169181</v>
      </c>
    </row>
    <row r="3659" spans="1:2" x14ac:dyDescent="0.25">
      <c r="A3659">
        <v>365.6</v>
      </c>
      <c r="B3659">
        <v>20.402873802185059</v>
      </c>
    </row>
    <row r="3660" spans="1:2" x14ac:dyDescent="0.25">
      <c r="A3660">
        <v>365.7</v>
      </c>
      <c r="B3660">
        <v>20.424904537200931</v>
      </c>
    </row>
    <row r="3661" spans="1:2" x14ac:dyDescent="0.25">
      <c r="A3661">
        <v>365.8</v>
      </c>
      <c r="B3661">
        <v>20.446935272216791</v>
      </c>
    </row>
    <row r="3662" spans="1:2" x14ac:dyDescent="0.25">
      <c r="A3662">
        <v>365.9</v>
      </c>
      <c r="B3662">
        <v>20.46896600723267</v>
      </c>
    </row>
    <row r="3663" spans="1:2" x14ac:dyDescent="0.25">
      <c r="A3663">
        <v>366</v>
      </c>
      <c r="B3663">
        <v>20.49099674224853</v>
      </c>
    </row>
    <row r="3664" spans="1:2" x14ac:dyDescent="0.25">
      <c r="A3664">
        <v>366.1</v>
      </c>
      <c r="B3664">
        <v>20.523630237579351</v>
      </c>
    </row>
    <row r="3665" spans="1:2" x14ac:dyDescent="0.25">
      <c r="A3665">
        <v>366.2</v>
      </c>
      <c r="B3665">
        <v>20.556263732910171</v>
      </c>
    </row>
    <row r="3666" spans="1:2" x14ac:dyDescent="0.25">
      <c r="A3666">
        <v>366.3</v>
      </c>
      <c r="B3666">
        <v>20.58889722824097</v>
      </c>
    </row>
    <row r="3667" spans="1:2" x14ac:dyDescent="0.25">
      <c r="A3667">
        <v>366.4</v>
      </c>
      <c r="B3667">
        <v>20.62153072357178</v>
      </c>
    </row>
    <row r="3668" spans="1:2" x14ac:dyDescent="0.25">
      <c r="A3668">
        <v>366.5</v>
      </c>
      <c r="B3668">
        <v>20.65416421890259</v>
      </c>
    </row>
    <row r="3669" spans="1:2" x14ac:dyDescent="0.25">
      <c r="A3669">
        <v>366.6</v>
      </c>
      <c r="B3669">
        <v>20.6867977142334</v>
      </c>
    </row>
    <row r="3670" spans="1:2" x14ac:dyDescent="0.25">
      <c r="A3670">
        <v>366.7</v>
      </c>
      <c r="B3670">
        <v>20.71943120956422</v>
      </c>
    </row>
    <row r="3671" spans="1:2" x14ac:dyDescent="0.25">
      <c r="A3671">
        <v>366.8</v>
      </c>
      <c r="B3671">
        <v>20.75206470489502</v>
      </c>
    </row>
    <row r="3672" spans="1:2" x14ac:dyDescent="0.25">
      <c r="A3672">
        <v>366.9</v>
      </c>
      <c r="B3672">
        <v>20.78469820022584</v>
      </c>
    </row>
    <row r="3673" spans="1:2" x14ac:dyDescent="0.25">
      <c r="A3673">
        <v>367</v>
      </c>
      <c r="B3673">
        <v>20.817331695556639</v>
      </c>
    </row>
    <row r="3674" spans="1:2" x14ac:dyDescent="0.25">
      <c r="A3674">
        <v>367.1</v>
      </c>
      <c r="B3674">
        <v>20.89361118316652</v>
      </c>
    </row>
    <row r="3675" spans="1:2" x14ac:dyDescent="0.25">
      <c r="A3675">
        <v>367.2</v>
      </c>
      <c r="B3675">
        <v>20.969890670776401</v>
      </c>
    </row>
    <row r="3676" spans="1:2" x14ac:dyDescent="0.25">
      <c r="A3676">
        <v>367.3</v>
      </c>
      <c r="B3676">
        <v>21.046170158386239</v>
      </c>
    </row>
    <row r="3677" spans="1:2" x14ac:dyDescent="0.25">
      <c r="A3677">
        <v>367.4</v>
      </c>
      <c r="B3677">
        <v>21.12244964599612</v>
      </c>
    </row>
    <row r="3678" spans="1:2" x14ac:dyDescent="0.25">
      <c r="A3678">
        <v>367.5</v>
      </c>
      <c r="B3678">
        <v>21.198729133605951</v>
      </c>
    </row>
    <row r="3679" spans="1:2" x14ac:dyDescent="0.25">
      <c r="A3679">
        <v>367.6</v>
      </c>
      <c r="B3679">
        <v>21.275008621215839</v>
      </c>
    </row>
    <row r="3680" spans="1:2" x14ac:dyDescent="0.25">
      <c r="A3680">
        <v>367.7</v>
      </c>
      <c r="B3680">
        <v>21.35128810882572</v>
      </c>
    </row>
    <row r="3681" spans="1:2" x14ac:dyDescent="0.25">
      <c r="A3681">
        <v>367.8</v>
      </c>
      <c r="B3681">
        <v>21.427567596435551</v>
      </c>
    </row>
    <row r="3682" spans="1:2" x14ac:dyDescent="0.25">
      <c r="A3682">
        <v>367.9</v>
      </c>
      <c r="B3682">
        <v>21.503847084045429</v>
      </c>
    </row>
    <row r="3683" spans="1:2" x14ac:dyDescent="0.25">
      <c r="A3683">
        <v>368</v>
      </c>
      <c r="B3683">
        <v>21.580126571655271</v>
      </c>
    </row>
    <row r="3684" spans="1:2" x14ac:dyDescent="0.25">
      <c r="A3684">
        <v>368.1</v>
      </c>
      <c r="B3684">
        <v>21.68005331039431</v>
      </c>
    </row>
    <row r="3685" spans="1:2" x14ac:dyDescent="0.25">
      <c r="A3685">
        <v>368.2</v>
      </c>
      <c r="B3685">
        <v>21.779980049133339</v>
      </c>
    </row>
    <row r="3686" spans="1:2" x14ac:dyDescent="0.25">
      <c r="A3686">
        <v>368.3</v>
      </c>
      <c r="B3686">
        <v>21.879906787872329</v>
      </c>
    </row>
    <row r="3687" spans="1:2" x14ac:dyDescent="0.25">
      <c r="A3687">
        <v>368.4</v>
      </c>
      <c r="B3687">
        <v>21.979833526611358</v>
      </c>
    </row>
    <row r="3688" spans="1:2" x14ac:dyDescent="0.25">
      <c r="A3688">
        <v>368.5</v>
      </c>
      <c r="B3688">
        <v>22.079760265350341</v>
      </c>
    </row>
    <row r="3689" spans="1:2" x14ac:dyDescent="0.25">
      <c r="A3689">
        <v>368.6</v>
      </c>
      <c r="B3689">
        <v>22.179687004089381</v>
      </c>
    </row>
    <row r="3690" spans="1:2" x14ac:dyDescent="0.25">
      <c r="A3690">
        <v>368.7</v>
      </c>
      <c r="B3690">
        <v>22.27961374282841</v>
      </c>
    </row>
    <row r="3691" spans="1:2" x14ac:dyDescent="0.25">
      <c r="A3691">
        <v>368.8</v>
      </c>
      <c r="B3691">
        <v>22.3795404815674</v>
      </c>
    </row>
    <row r="3692" spans="1:2" x14ac:dyDescent="0.25">
      <c r="A3692">
        <v>368.9</v>
      </c>
      <c r="B3692">
        <v>22.479467220306429</v>
      </c>
    </row>
    <row r="3693" spans="1:2" x14ac:dyDescent="0.25">
      <c r="A3693">
        <v>369</v>
      </c>
      <c r="B3693">
        <v>22.579393959045412</v>
      </c>
    </row>
    <row r="3694" spans="1:2" x14ac:dyDescent="0.25">
      <c r="A3694">
        <v>369.1</v>
      </c>
      <c r="B3694">
        <v>22.69577346801761</v>
      </c>
    </row>
    <row r="3695" spans="1:2" x14ac:dyDescent="0.25">
      <c r="A3695">
        <v>369.2</v>
      </c>
      <c r="B3695">
        <v>22.8121529769898</v>
      </c>
    </row>
    <row r="3696" spans="1:2" x14ac:dyDescent="0.25">
      <c r="A3696">
        <v>369.3</v>
      </c>
      <c r="B3696">
        <v>22.928532485961931</v>
      </c>
    </row>
    <row r="3697" spans="1:2" x14ac:dyDescent="0.25">
      <c r="A3697">
        <v>369.4</v>
      </c>
      <c r="B3697">
        <v>23.044911994934122</v>
      </c>
    </row>
    <row r="3698" spans="1:2" x14ac:dyDescent="0.25">
      <c r="A3698">
        <v>369.5</v>
      </c>
      <c r="B3698">
        <v>23.161291503906249</v>
      </c>
    </row>
    <row r="3699" spans="1:2" x14ac:dyDescent="0.25">
      <c r="A3699">
        <v>369.6</v>
      </c>
      <c r="B3699">
        <v>23.277671012878439</v>
      </c>
    </row>
    <row r="3700" spans="1:2" x14ac:dyDescent="0.25">
      <c r="A3700">
        <v>369.7</v>
      </c>
      <c r="B3700">
        <v>23.394050521850641</v>
      </c>
    </row>
    <row r="3701" spans="1:2" x14ac:dyDescent="0.25">
      <c r="A3701">
        <v>369.8</v>
      </c>
      <c r="B3701">
        <v>23.510430030822771</v>
      </c>
    </row>
    <row r="3702" spans="1:2" x14ac:dyDescent="0.25">
      <c r="A3702">
        <v>369.9</v>
      </c>
      <c r="B3702">
        <v>23.626809539794959</v>
      </c>
    </row>
    <row r="3703" spans="1:2" x14ac:dyDescent="0.25">
      <c r="A3703">
        <v>370</v>
      </c>
      <c r="B3703">
        <v>23.743189048767089</v>
      </c>
    </row>
    <row r="3704" spans="1:2" x14ac:dyDescent="0.25">
      <c r="A3704">
        <v>370.1</v>
      </c>
      <c r="B3704">
        <v>23.828646526336691</v>
      </c>
    </row>
    <row r="3705" spans="1:2" x14ac:dyDescent="0.25">
      <c r="A3705">
        <v>370.2</v>
      </c>
      <c r="B3705">
        <v>23.914104003906289</v>
      </c>
    </row>
    <row r="3706" spans="1:2" x14ac:dyDescent="0.25">
      <c r="A3706">
        <v>370.3</v>
      </c>
      <c r="B3706">
        <v>23.99956148147584</v>
      </c>
    </row>
    <row r="3707" spans="1:2" x14ac:dyDescent="0.25">
      <c r="A3707">
        <v>370.4</v>
      </c>
      <c r="B3707">
        <v>24.085018959045438</v>
      </c>
    </row>
    <row r="3708" spans="1:2" x14ac:dyDescent="0.25">
      <c r="A3708">
        <v>370.5</v>
      </c>
      <c r="B3708">
        <v>24.17047643661499</v>
      </c>
    </row>
    <row r="3709" spans="1:2" x14ac:dyDescent="0.25">
      <c r="A3709">
        <v>370.6</v>
      </c>
      <c r="B3709">
        <v>24.255933914184592</v>
      </c>
    </row>
    <row r="3710" spans="1:2" x14ac:dyDescent="0.25">
      <c r="A3710">
        <v>370.7</v>
      </c>
      <c r="B3710">
        <v>24.34139139175419</v>
      </c>
    </row>
    <row r="3711" spans="1:2" x14ac:dyDescent="0.25">
      <c r="A3711">
        <v>370.8</v>
      </c>
      <c r="B3711">
        <v>24.426848869323742</v>
      </c>
    </row>
    <row r="3712" spans="1:2" x14ac:dyDescent="0.25">
      <c r="A3712">
        <v>370.9</v>
      </c>
      <c r="B3712">
        <v>24.51230634689334</v>
      </c>
    </row>
    <row r="3713" spans="1:2" x14ac:dyDescent="0.25">
      <c r="A3713">
        <v>371</v>
      </c>
      <c r="B3713">
        <v>24.597763824462891</v>
      </c>
    </row>
    <row r="3714" spans="1:2" x14ac:dyDescent="0.25">
      <c r="A3714">
        <v>371.1</v>
      </c>
      <c r="B3714">
        <v>24.544098396301258</v>
      </c>
    </row>
    <row r="3715" spans="1:2" x14ac:dyDescent="0.25">
      <c r="A3715">
        <v>371.2</v>
      </c>
      <c r="B3715">
        <v>24.490432968139629</v>
      </c>
    </row>
    <row r="3716" spans="1:2" x14ac:dyDescent="0.25">
      <c r="A3716">
        <v>371.3</v>
      </c>
      <c r="B3716">
        <v>24.436767539978021</v>
      </c>
    </row>
    <row r="3717" spans="1:2" x14ac:dyDescent="0.25">
      <c r="A3717">
        <v>371.4</v>
      </c>
      <c r="B3717">
        <v>24.383102111816392</v>
      </c>
    </row>
    <row r="3718" spans="1:2" x14ac:dyDescent="0.25">
      <c r="A3718">
        <v>371.5</v>
      </c>
      <c r="B3718">
        <v>24.32943668365478</v>
      </c>
    </row>
    <row r="3719" spans="1:2" x14ac:dyDescent="0.25">
      <c r="A3719">
        <v>371.6</v>
      </c>
      <c r="B3719">
        <v>24.275771255493151</v>
      </c>
    </row>
    <row r="3720" spans="1:2" x14ac:dyDescent="0.25">
      <c r="A3720">
        <v>371.7</v>
      </c>
      <c r="B3720">
        <v>24.222105827331522</v>
      </c>
    </row>
    <row r="3721" spans="1:2" x14ac:dyDescent="0.25">
      <c r="A3721">
        <v>371.8</v>
      </c>
      <c r="B3721">
        <v>24.168440399169921</v>
      </c>
    </row>
    <row r="3722" spans="1:2" x14ac:dyDescent="0.25">
      <c r="A3722">
        <v>371.9</v>
      </c>
      <c r="B3722">
        <v>24.114774971008281</v>
      </c>
    </row>
    <row r="3723" spans="1:2" x14ac:dyDescent="0.25">
      <c r="A3723">
        <v>372</v>
      </c>
      <c r="B3723">
        <v>24.06110954284668</v>
      </c>
    </row>
    <row r="3724" spans="1:2" x14ac:dyDescent="0.25">
      <c r="A3724">
        <v>372.1</v>
      </c>
      <c r="B3724">
        <v>23.913505764007539</v>
      </c>
    </row>
    <row r="3725" spans="1:2" x14ac:dyDescent="0.25">
      <c r="A3725">
        <v>372.2</v>
      </c>
      <c r="B3725">
        <v>23.765901985168391</v>
      </c>
    </row>
    <row r="3726" spans="1:2" x14ac:dyDescent="0.25">
      <c r="A3726">
        <v>372.3</v>
      </c>
      <c r="B3726">
        <v>23.618298206329332</v>
      </c>
    </row>
    <row r="3727" spans="1:2" x14ac:dyDescent="0.25">
      <c r="A3727">
        <v>372.4</v>
      </c>
      <c r="B3727">
        <v>23.47069442749018</v>
      </c>
    </row>
    <row r="3728" spans="1:2" x14ac:dyDescent="0.25">
      <c r="A3728">
        <v>372.5</v>
      </c>
      <c r="B3728">
        <v>23.323090648651121</v>
      </c>
    </row>
    <row r="3729" spans="1:2" x14ac:dyDescent="0.25">
      <c r="A3729">
        <v>372.6</v>
      </c>
      <c r="B3729">
        <v>23.17548686981198</v>
      </c>
    </row>
    <row r="3730" spans="1:2" x14ac:dyDescent="0.25">
      <c r="A3730">
        <v>372.7</v>
      </c>
      <c r="B3730">
        <v>23.027883090972839</v>
      </c>
    </row>
    <row r="3731" spans="1:2" x14ac:dyDescent="0.25">
      <c r="A3731">
        <v>372.8</v>
      </c>
      <c r="B3731">
        <v>22.880279312133769</v>
      </c>
    </row>
    <row r="3732" spans="1:2" x14ac:dyDescent="0.25">
      <c r="A3732">
        <v>372.9</v>
      </c>
      <c r="B3732">
        <v>22.732675533294628</v>
      </c>
    </row>
    <row r="3733" spans="1:2" x14ac:dyDescent="0.25">
      <c r="A3733">
        <v>373</v>
      </c>
      <c r="B3733">
        <v>22.585071754455569</v>
      </c>
    </row>
    <row r="3734" spans="1:2" x14ac:dyDescent="0.25">
      <c r="A3734">
        <v>373.1</v>
      </c>
      <c r="B3734">
        <v>22.381754646301221</v>
      </c>
    </row>
    <row r="3735" spans="1:2" x14ac:dyDescent="0.25">
      <c r="A3735">
        <v>373.2</v>
      </c>
      <c r="B3735">
        <v>22.178437538146881</v>
      </c>
    </row>
    <row r="3736" spans="1:2" x14ac:dyDescent="0.25">
      <c r="A3736">
        <v>373.3</v>
      </c>
      <c r="B3736">
        <v>21.97512042999265</v>
      </c>
    </row>
    <row r="3737" spans="1:2" x14ac:dyDescent="0.25">
      <c r="A3737">
        <v>373.4</v>
      </c>
      <c r="B3737">
        <v>21.771803321838309</v>
      </c>
    </row>
    <row r="3738" spans="1:2" x14ac:dyDescent="0.25">
      <c r="A3738">
        <v>373.5</v>
      </c>
      <c r="B3738">
        <v>21.568486213684078</v>
      </c>
    </row>
    <row r="3739" spans="1:2" x14ac:dyDescent="0.25">
      <c r="A3739">
        <v>373.6</v>
      </c>
      <c r="B3739">
        <v>21.365169105529741</v>
      </c>
    </row>
    <row r="3740" spans="1:2" x14ac:dyDescent="0.25">
      <c r="A3740">
        <v>373.7</v>
      </c>
      <c r="B3740">
        <v>21.1618519973754</v>
      </c>
    </row>
    <row r="3741" spans="1:2" x14ac:dyDescent="0.25">
      <c r="A3741">
        <v>373.8</v>
      </c>
      <c r="B3741">
        <v>20.95853488922117</v>
      </c>
    </row>
    <row r="3742" spans="1:2" x14ac:dyDescent="0.25">
      <c r="A3742">
        <v>373.9</v>
      </c>
      <c r="B3742">
        <v>20.755217781066829</v>
      </c>
    </row>
    <row r="3743" spans="1:2" x14ac:dyDescent="0.25">
      <c r="A3743">
        <v>374</v>
      </c>
      <c r="B3743">
        <v>20.551900672912598</v>
      </c>
    </row>
    <row r="3744" spans="1:2" x14ac:dyDescent="0.25">
      <c r="A3744">
        <v>374.1</v>
      </c>
      <c r="B3744">
        <v>20.196862459182661</v>
      </c>
    </row>
    <row r="3745" spans="1:2" x14ac:dyDescent="0.25">
      <c r="A3745">
        <v>374.2</v>
      </c>
      <c r="B3745">
        <v>19.84182424545272</v>
      </c>
    </row>
    <row r="3746" spans="1:2" x14ac:dyDescent="0.25">
      <c r="A3746">
        <v>374.3</v>
      </c>
      <c r="B3746">
        <v>19.486786031722978</v>
      </c>
    </row>
    <row r="3747" spans="1:2" x14ac:dyDescent="0.25">
      <c r="A3747">
        <v>374.4</v>
      </c>
      <c r="B3747">
        <v>19.131747817993041</v>
      </c>
    </row>
    <row r="3748" spans="1:2" x14ac:dyDescent="0.25">
      <c r="A3748">
        <v>374.5</v>
      </c>
      <c r="B3748">
        <v>18.776709604263299</v>
      </c>
    </row>
    <row r="3749" spans="1:2" x14ac:dyDescent="0.25">
      <c r="A3749">
        <v>374.6</v>
      </c>
      <c r="B3749">
        <v>18.421671390533369</v>
      </c>
    </row>
    <row r="3750" spans="1:2" x14ac:dyDescent="0.25">
      <c r="A3750">
        <v>374.7</v>
      </c>
      <c r="B3750">
        <v>18.066633176803421</v>
      </c>
    </row>
    <row r="3751" spans="1:2" x14ac:dyDescent="0.25">
      <c r="A3751">
        <v>374.8</v>
      </c>
      <c r="B3751">
        <v>17.71159496307369</v>
      </c>
    </row>
    <row r="3752" spans="1:2" x14ac:dyDescent="0.25">
      <c r="A3752">
        <v>374.9</v>
      </c>
      <c r="B3752">
        <v>17.356556749343749</v>
      </c>
    </row>
    <row r="3753" spans="1:2" x14ac:dyDescent="0.25">
      <c r="A3753">
        <v>375</v>
      </c>
      <c r="B3753">
        <v>17.001518535614011</v>
      </c>
    </row>
    <row r="3754" spans="1:2" x14ac:dyDescent="0.25">
      <c r="A3754">
        <v>375.1</v>
      </c>
      <c r="B3754">
        <v>16.697212638854911</v>
      </c>
    </row>
    <row r="3755" spans="1:2" x14ac:dyDescent="0.25">
      <c r="A3755">
        <v>375.2</v>
      </c>
      <c r="B3755">
        <v>16.392906742095811</v>
      </c>
    </row>
    <row r="3756" spans="1:2" x14ac:dyDescent="0.25">
      <c r="A3756">
        <v>375.3</v>
      </c>
      <c r="B3756">
        <v>16.088600845336881</v>
      </c>
    </row>
    <row r="3757" spans="1:2" x14ac:dyDescent="0.25">
      <c r="A3757">
        <v>375.4</v>
      </c>
      <c r="B3757">
        <v>15.78429494857777</v>
      </c>
    </row>
    <row r="3758" spans="1:2" x14ac:dyDescent="0.25">
      <c r="A3758">
        <v>375.5</v>
      </c>
      <c r="B3758">
        <v>15.479989051818841</v>
      </c>
    </row>
    <row r="3759" spans="1:2" x14ac:dyDescent="0.25">
      <c r="A3759">
        <v>375.6</v>
      </c>
      <c r="B3759">
        <v>15.17568315505974</v>
      </c>
    </row>
    <row r="3760" spans="1:2" x14ac:dyDescent="0.25">
      <c r="A3760">
        <v>375.7</v>
      </c>
      <c r="B3760">
        <v>14.87137725830064</v>
      </c>
    </row>
    <row r="3761" spans="1:2" x14ac:dyDescent="0.25">
      <c r="A3761">
        <v>375.8</v>
      </c>
      <c r="B3761">
        <v>14.567071361541711</v>
      </c>
    </row>
    <row r="3762" spans="1:2" x14ac:dyDescent="0.25">
      <c r="A3762">
        <v>375.9</v>
      </c>
      <c r="B3762">
        <v>14.262765464782611</v>
      </c>
    </row>
    <row r="3763" spans="1:2" x14ac:dyDescent="0.25">
      <c r="A3763">
        <v>376</v>
      </c>
      <c r="B3763">
        <v>13.958459568023679</v>
      </c>
    </row>
    <row r="3764" spans="1:2" x14ac:dyDescent="0.25">
      <c r="A3764">
        <v>376.1</v>
      </c>
      <c r="B3764">
        <v>13.77479375839229</v>
      </c>
    </row>
    <row r="3765" spans="1:2" x14ac:dyDescent="0.25">
      <c r="A3765">
        <v>376.2</v>
      </c>
      <c r="B3765">
        <v>13.591127948760899</v>
      </c>
    </row>
    <row r="3766" spans="1:2" x14ac:dyDescent="0.25">
      <c r="A3766">
        <v>376.3</v>
      </c>
      <c r="B3766">
        <v>13.40746213912962</v>
      </c>
    </row>
    <row r="3767" spans="1:2" x14ac:dyDescent="0.25">
      <c r="A3767">
        <v>376.4</v>
      </c>
      <c r="B3767">
        <v>13.223796329498221</v>
      </c>
    </row>
    <row r="3768" spans="1:2" x14ac:dyDescent="0.25">
      <c r="A3768">
        <v>376.5</v>
      </c>
      <c r="B3768">
        <v>13.04013051986694</v>
      </c>
    </row>
    <row r="3769" spans="1:2" x14ac:dyDescent="0.25">
      <c r="A3769">
        <v>376.6</v>
      </c>
      <c r="B3769">
        <v>12.856464710235549</v>
      </c>
    </row>
    <row r="3770" spans="1:2" x14ac:dyDescent="0.25">
      <c r="A3770">
        <v>376.7</v>
      </c>
      <c r="B3770">
        <v>12.67279890060416</v>
      </c>
    </row>
    <row r="3771" spans="1:2" x14ac:dyDescent="0.25">
      <c r="A3771">
        <v>376.8</v>
      </c>
      <c r="B3771">
        <v>12.489133090972871</v>
      </c>
    </row>
    <row r="3772" spans="1:2" x14ac:dyDescent="0.25">
      <c r="A3772">
        <v>376.9</v>
      </c>
      <c r="B3772">
        <v>12.305467281341491</v>
      </c>
    </row>
    <row r="3773" spans="1:2" x14ac:dyDescent="0.25">
      <c r="A3773">
        <v>377</v>
      </c>
      <c r="B3773">
        <v>12.121801471710199</v>
      </c>
    </row>
    <row r="3774" spans="1:2" x14ac:dyDescent="0.25">
      <c r="A3774">
        <v>377.1</v>
      </c>
      <c r="B3774">
        <v>11.960823860168411</v>
      </c>
    </row>
    <row r="3775" spans="1:2" x14ac:dyDescent="0.25">
      <c r="A3775">
        <v>377.2</v>
      </c>
      <c r="B3775">
        <v>11.799846248626629</v>
      </c>
    </row>
    <row r="3776" spans="1:2" x14ac:dyDescent="0.25">
      <c r="A3776">
        <v>377.3</v>
      </c>
      <c r="B3776">
        <v>11.63886863708494</v>
      </c>
    </row>
    <row r="3777" spans="1:2" x14ac:dyDescent="0.25">
      <c r="A3777">
        <v>377.4</v>
      </c>
      <c r="B3777">
        <v>11.477891025543149</v>
      </c>
    </row>
    <row r="3778" spans="1:2" x14ac:dyDescent="0.25">
      <c r="A3778">
        <v>377.5</v>
      </c>
      <c r="B3778">
        <v>11.31691341400146</v>
      </c>
    </row>
    <row r="3779" spans="1:2" x14ac:dyDescent="0.25">
      <c r="A3779">
        <v>377.6</v>
      </c>
      <c r="B3779">
        <v>11.15593580245968</v>
      </c>
    </row>
    <row r="3780" spans="1:2" x14ac:dyDescent="0.25">
      <c r="A3780">
        <v>377.7</v>
      </c>
      <c r="B3780">
        <v>10.99495819091789</v>
      </c>
    </row>
    <row r="3781" spans="1:2" x14ac:dyDescent="0.25">
      <c r="A3781">
        <v>377.8</v>
      </c>
      <c r="B3781">
        <v>10.833980579376201</v>
      </c>
    </row>
    <row r="3782" spans="1:2" x14ac:dyDescent="0.25">
      <c r="A3782">
        <v>377.9</v>
      </c>
      <c r="B3782">
        <v>10.67300296783441</v>
      </c>
    </row>
    <row r="3783" spans="1:2" x14ac:dyDescent="0.25">
      <c r="A3783">
        <v>378</v>
      </c>
      <c r="B3783">
        <v>10.512025356292719</v>
      </c>
    </row>
    <row r="3784" spans="1:2" x14ac:dyDescent="0.25">
      <c r="A3784">
        <v>378.1</v>
      </c>
      <c r="B3784">
        <v>10.38192477226254</v>
      </c>
    </row>
    <row r="3785" spans="1:2" x14ac:dyDescent="0.25">
      <c r="A3785">
        <v>378.2</v>
      </c>
      <c r="B3785">
        <v>10.25182418823236</v>
      </c>
    </row>
    <row r="3786" spans="1:2" x14ac:dyDescent="0.25">
      <c r="A3786">
        <v>378.3</v>
      </c>
      <c r="B3786">
        <v>10.12172360420225</v>
      </c>
    </row>
    <row r="3787" spans="1:2" x14ac:dyDescent="0.25">
      <c r="A3787">
        <v>378.4</v>
      </c>
      <c r="B3787">
        <v>9.9916230201720708</v>
      </c>
    </row>
    <row r="3788" spans="1:2" x14ac:dyDescent="0.25">
      <c r="A3788">
        <v>378.5</v>
      </c>
      <c r="B3788">
        <v>9.8615224361419642</v>
      </c>
    </row>
    <row r="3789" spans="1:2" x14ac:dyDescent="0.25">
      <c r="A3789">
        <v>378.6</v>
      </c>
      <c r="B3789">
        <v>9.7314218521117848</v>
      </c>
    </row>
    <row r="3790" spans="1:2" x14ac:dyDescent="0.25">
      <c r="A3790">
        <v>378.7</v>
      </c>
      <c r="B3790">
        <v>9.6013212680816036</v>
      </c>
    </row>
    <row r="3791" spans="1:2" x14ac:dyDescent="0.25">
      <c r="A3791">
        <v>378.8</v>
      </c>
      <c r="B3791">
        <v>9.4712206840514988</v>
      </c>
    </row>
    <row r="3792" spans="1:2" x14ac:dyDescent="0.25">
      <c r="A3792">
        <v>378.9</v>
      </c>
      <c r="B3792">
        <v>9.3411201000213175</v>
      </c>
    </row>
    <row r="3793" spans="1:2" x14ac:dyDescent="0.25">
      <c r="A3793">
        <v>379</v>
      </c>
      <c r="B3793">
        <v>9.2110195159912109</v>
      </c>
    </row>
    <row r="3794" spans="1:2" x14ac:dyDescent="0.25">
      <c r="A3794">
        <v>379.1</v>
      </c>
      <c r="B3794">
        <v>9.1684836578369051</v>
      </c>
    </row>
    <row r="3795" spans="1:2" x14ac:dyDescent="0.25">
      <c r="A3795">
        <v>379.2</v>
      </c>
      <c r="B3795">
        <v>9.1259477996825975</v>
      </c>
    </row>
    <row r="3796" spans="1:2" x14ac:dyDescent="0.25">
      <c r="A3796">
        <v>379.3</v>
      </c>
      <c r="B3796">
        <v>9.0834119415283148</v>
      </c>
    </row>
    <row r="3797" spans="1:2" x14ac:dyDescent="0.25">
      <c r="A3797">
        <v>379.4</v>
      </c>
      <c r="B3797">
        <v>9.0408760833740089</v>
      </c>
    </row>
    <row r="3798" spans="1:2" x14ac:dyDescent="0.25">
      <c r="A3798">
        <v>379.5</v>
      </c>
      <c r="B3798">
        <v>8.9983402252197262</v>
      </c>
    </row>
    <row r="3799" spans="1:2" x14ac:dyDescent="0.25">
      <c r="A3799">
        <v>379.6</v>
      </c>
      <c r="B3799">
        <v>8.9558043670654204</v>
      </c>
    </row>
    <row r="3800" spans="1:2" x14ac:dyDescent="0.25">
      <c r="A3800">
        <v>379.7</v>
      </c>
      <c r="B3800">
        <v>8.9132685089111128</v>
      </c>
    </row>
    <row r="3801" spans="1:2" x14ac:dyDescent="0.25">
      <c r="A3801">
        <v>379.8</v>
      </c>
      <c r="B3801">
        <v>8.87073265075683</v>
      </c>
    </row>
    <row r="3802" spans="1:2" x14ac:dyDescent="0.25">
      <c r="A3802">
        <v>379.9</v>
      </c>
      <c r="B3802">
        <v>8.8281967926025242</v>
      </c>
    </row>
    <row r="3803" spans="1:2" x14ac:dyDescent="0.25">
      <c r="A3803">
        <v>380</v>
      </c>
      <c r="B3803">
        <v>8.7856609344482415</v>
      </c>
    </row>
    <row r="3804" spans="1:2" x14ac:dyDescent="0.25">
      <c r="A3804">
        <v>380.1</v>
      </c>
      <c r="B3804">
        <v>8.629254817962611</v>
      </c>
    </row>
    <row r="3805" spans="1:2" x14ac:dyDescent="0.25">
      <c r="A3805">
        <v>380.2</v>
      </c>
      <c r="B3805">
        <v>8.4728487014769787</v>
      </c>
    </row>
    <row r="3806" spans="1:2" x14ac:dyDescent="0.25">
      <c r="A3806">
        <v>380.3</v>
      </c>
      <c r="B3806">
        <v>8.316442584991437</v>
      </c>
    </row>
    <row r="3807" spans="1:2" x14ac:dyDescent="0.25">
      <c r="A3807">
        <v>380.4</v>
      </c>
      <c r="B3807">
        <v>8.1600364685058064</v>
      </c>
    </row>
    <row r="3808" spans="1:2" x14ac:dyDescent="0.25">
      <c r="A3808">
        <v>380.5</v>
      </c>
      <c r="B3808">
        <v>8.003630352020263</v>
      </c>
    </row>
    <row r="3809" spans="1:2" x14ac:dyDescent="0.25">
      <c r="A3809">
        <v>380.6</v>
      </c>
      <c r="B3809">
        <v>7.8472242355346324</v>
      </c>
    </row>
    <row r="3810" spans="1:2" x14ac:dyDescent="0.25">
      <c r="A3810">
        <v>380.7</v>
      </c>
      <c r="B3810">
        <v>7.690818119049001</v>
      </c>
    </row>
    <row r="3811" spans="1:2" x14ac:dyDescent="0.25">
      <c r="A3811">
        <v>380.8</v>
      </c>
      <c r="B3811">
        <v>7.5344120025634584</v>
      </c>
    </row>
    <row r="3812" spans="1:2" x14ac:dyDescent="0.25">
      <c r="A3812">
        <v>380.9</v>
      </c>
      <c r="B3812">
        <v>7.3780058860778279</v>
      </c>
    </row>
    <row r="3813" spans="1:2" x14ac:dyDescent="0.25">
      <c r="A3813">
        <v>381</v>
      </c>
      <c r="B3813">
        <v>7.2215997695922853</v>
      </c>
    </row>
    <row r="3814" spans="1:2" x14ac:dyDescent="0.25">
      <c r="A3814">
        <v>381.1</v>
      </c>
      <c r="B3814">
        <v>7.0749686002730989</v>
      </c>
    </row>
    <row r="3815" spans="1:2" x14ac:dyDescent="0.25">
      <c r="A3815">
        <v>381.2</v>
      </c>
      <c r="B3815">
        <v>6.9283374309539134</v>
      </c>
    </row>
    <row r="3816" spans="1:2" x14ac:dyDescent="0.25">
      <c r="A3816">
        <v>381.3</v>
      </c>
      <c r="B3816">
        <v>6.7817062616348096</v>
      </c>
    </row>
    <row r="3817" spans="1:2" x14ac:dyDescent="0.25">
      <c r="A3817">
        <v>381.4</v>
      </c>
      <c r="B3817">
        <v>6.6350750923156241</v>
      </c>
    </row>
    <row r="3818" spans="1:2" x14ac:dyDescent="0.25">
      <c r="A3818">
        <v>381.5</v>
      </c>
      <c r="B3818">
        <v>6.4884439229965212</v>
      </c>
    </row>
    <row r="3819" spans="1:2" x14ac:dyDescent="0.25">
      <c r="A3819">
        <v>381.6</v>
      </c>
      <c r="B3819">
        <v>6.3418127536773348</v>
      </c>
    </row>
    <row r="3820" spans="1:2" x14ac:dyDescent="0.25">
      <c r="A3820">
        <v>381.7</v>
      </c>
      <c r="B3820">
        <v>6.1951815843581493</v>
      </c>
    </row>
    <row r="3821" spans="1:2" x14ac:dyDescent="0.25">
      <c r="A3821">
        <v>381.8</v>
      </c>
      <c r="B3821">
        <v>6.0485504150390463</v>
      </c>
    </row>
    <row r="3822" spans="1:2" x14ac:dyDescent="0.25">
      <c r="A3822">
        <v>381.9</v>
      </c>
      <c r="B3822">
        <v>5.9019192457198599</v>
      </c>
    </row>
    <row r="3823" spans="1:2" x14ac:dyDescent="0.25">
      <c r="A3823">
        <v>382</v>
      </c>
      <c r="B3823">
        <v>5.755288076400757</v>
      </c>
    </row>
    <row r="3824" spans="1:2" x14ac:dyDescent="0.25">
      <c r="A3824">
        <v>382.1</v>
      </c>
      <c r="B3824">
        <v>5.6636374473571571</v>
      </c>
    </row>
    <row r="3825" spans="1:2" x14ac:dyDescent="0.25">
      <c r="A3825">
        <v>382.2</v>
      </c>
      <c r="B3825">
        <v>5.5719868183135572</v>
      </c>
    </row>
    <row r="3826" spans="1:2" x14ac:dyDescent="0.25">
      <c r="A3826">
        <v>382.3</v>
      </c>
      <c r="B3826">
        <v>5.4803361892700089</v>
      </c>
    </row>
    <row r="3827" spans="1:2" x14ac:dyDescent="0.25">
      <c r="A3827">
        <v>382.4</v>
      </c>
      <c r="B3827">
        <v>5.388685560226409</v>
      </c>
    </row>
    <row r="3828" spans="1:2" x14ac:dyDescent="0.25">
      <c r="A3828">
        <v>382.5</v>
      </c>
      <c r="B3828">
        <v>5.2970349311828624</v>
      </c>
    </row>
    <row r="3829" spans="1:2" x14ac:dyDescent="0.25">
      <c r="A3829">
        <v>382.6</v>
      </c>
      <c r="B3829">
        <v>5.2053843021392616</v>
      </c>
    </row>
    <row r="3830" spans="1:2" x14ac:dyDescent="0.25">
      <c r="A3830">
        <v>382.7</v>
      </c>
      <c r="B3830">
        <v>5.1137336730956617</v>
      </c>
    </row>
    <row r="3831" spans="1:2" x14ac:dyDescent="0.25">
      <c r="A3831">
        <v>382.8</v>
      </c>
      <c r="B3831">
        <v>5.0220830440521134</v>
      </c>
    </row>
    <row r="3832" spans="1:2" x14ac:dyDescent="0.25">
      <c r="A3832">
        <v>382.9</v>
      </c>
      <c r="B3832">
        <v>4.9304324150085126</v>
      </c>
    </row>
    <row r="3833" spans="1:2" x14ac:dyDescent="0.25">
      <c r="A3833">
        <v>383</v>
      </c>
      <c r="B3833">
        <v>4.838781785964966</v>
      </c>
    </row>
    <row r="3834" spans="1:2" x14ac:dyDescent="0.25">
      <c r="A3834">
        <v>383.1</v>
      </c>
      <c r="B3834">
        <v>4.7207498908042638</v>
      </c>
    </row>
    <row r="3835" spans="1:2" x14ac:dyDescent="0.25">
      <c r="A3835">
        <v>383.2</v>
      </c>
      <c r="B3835">
        <v>4.6027179956435624</v>
      </c>
    </row>
    <row r="3836" spans="1:2" x14ac:dyDescent="0.25">
      <c r="A3836">
        <v>383.3</v>
      </c>
      <c r="B3836">
        <v>4.4846861004829277</v>
      </c>
    </row>
    <row r="3837" spans="1:2" x14ac:dyDescent="0.25">
      <c r="A3837">
        <v>383.4</v>
      </c>
      <c r="B3837">
        <v>4.3666542053222246</v>
      </c>
    </row>
    <row r="3838" spans="1:2" x14ac:dyDescent="0.25">
      <c r="A3838">
        <v>383.5</v>
      </c>
      <c r="B3838">
        <v>4.2486223101615908</v>
      </c>
    </row>
    <row r="3839" spans="1:2" x14ac:dyDescent="0.25">
      <c r="A3839">
        <v>383.6</v>
      </c>
      <c r="B3839">
        <v>4.1305904150008894</v>
      </c>
    </row>
    <row r="3840" spans="1:2" x14ac:dyDescent="0.25">
      <c r="A3840">
        <v>383.7</v>
      </c>
      <c r="B3840">
        <v>4.0125585198401872</v>
      </c>
    </row>
    <row r="3841" spans="1:2" x14ac:dyDescent="0.25">
      <c r="A3841">
        <v>383.8</v>
      </c>
      <c r="B3841">
        <v>3.894526624679552</v>
      </c>
    </row>
    <row r="3842" spans="1:2" x14ac:dyDescent="0.25">
      <c r="A3842">
        <v>383.9</v>
      </c>
      <c r="B3842">
        <v>3.7764947295188511</v>
      </c>
    </row>
    <row r="3843" spans="1:2" x14ac:dyDescent="0.25">
      <c r="A3843">
        <v>384</v>
      </c>
      <c r="B3843">
        <v>3.658462834358216</v>
      </c>
    </row>
    <row r="3844" spans="1:2" x14ac:dyDescent="0.25">
      <c r="A3844">
        <v>384.1</v>
      </c>
      <c r="B3844">
        <v>3.4710446470975449</v>
      </c>
    </row>
    <row r="3845" spans="1:2" x14ac:dyDescent="0.25">
      <c r="A3845">
        <v>384.2</v>
      </c>
      <c r="B3845">
        <v>3.2836264598368752</v>
      </c>
    </row>
    <row r="3846" spans="1:2" x14ac:dyDescent="0.25">
      <c r="A3846">
        <v>384.3</v>
      </c>
      <c r="B3846">
        <v>3.0962082725763111</v>
      </c>
    </row>
    <row r="3847" spans="1:2" x14ac:dyDescent="0.25">
      <c r="A3847">
        <v>384.4</v>
      </c>
      <c r="B3847">
        <v>2.908790085315641</v>
      </c>
    </row>
    <row r="3848" spans="1:2" x14ac:dyDescent="0.25">
      <c r="A3848">
        <v>384.5</v>
      </c>
      <c r="B3848">
        <v>2.721371898055077</v>
      </c>
    </row>
    <row r="3849" spans="1:2" x14ac:dyDescent="0.25">
      <c r="A3849">
        <v>384.6</v>
      </c>
      <c r="B3849">
        <v>2.5339537107944068</v>
      </c>
    </row>
    <row r="3850" spans="1:2" x14ac:dyDescent="0.25">
      <c r="A3850">
        <v>384.7</v>
      </c>
      <c r="B3850">
        <v>2.3465355235337362</v>
      </c>
    </row>
    <row r="3851" spans="1:2" x14ac:dyDescent="0.25">
      <c r="A3851">
        <v>384.8</v>
      </c>
      <c r="B3851">
        <v>2.1591173362731721</v>
      </c>
    </row>
    <row r="3852" spans="1:2" x14ac:dyDescent="0.25">
      <c r="A3852">
        <v>384.9</v>
      </c>
      <c r="B3852">
        <v>1.971699149012502</v>
      </c>
    </row>
    <row r="3853" spans="1:2" x14ac:dyDescent="0.25">
      <c r="A3853">
        <v>385</v>
      </c>
      <c r="B3853">
        <v>1.784280961751938</v>
      </c>
    </row>
    <row r="3854" spans="1:2" x14ac:dyDescent="0.25">
      <c r="A3854">
        <v>385.1</v>
      </c>
      <c r="B3854">
        <v>1.6221664306707311</v>
      </c>
    </row>
    <row r="3855" spans="1:2" x14ac:dyDescent="0.25">
      <c r="A3855">
        <v>385.2</v>
      </c>
      <c r="B3855">
        <v>1.4600518995895251</v>
      </c>
    </row>
    <row r="3856" spans="1:2" x14ac:dyDescent="0.25">
      <c r="A3856">
        <v>385.3</v>
      </c>
      <c r="B3856">
        <v>1.2979373685084099</v>
      </c>
    </row>
    <row r="3857" spans="1:2" x14ac:dyDescent="0.25">
      <c r="A3857">
        <v>385.4</v>
      </c>
      <c r="B3857">
        <v>1.135822837427203</v>
      </c>
    </row>
    <row r="3858" spans="1:2" x14ac:dyDescent="0.25">
      <c r="A3858">
        <v>385.5</v>
      </c>
      <c r="B3858">
        <v>0.97370830634608874</v>
      </c>
    </row>
    <row r="3859" spans="1:2" x14ac:dyDescent="0.25">
      <c r="A3859">
        <v>385.6</v>
      </c>
      <c r="B3859">
        <v>0.81159377526488208</v>
      </c>
    </row>
    <row r="3860" spans="1:2" x14ac:dyDescent="0.25">
      <c r="A3860">
        <v>385.7</v>
      </c>
      <c r="B3860">
        <v>0.64947924418367542</v>
      </c>
    </row>
    <row r="3861" spans="1:2" x14ac:dyDescent="0.25">
      <c r="A3861">
        <v>385.8</v>
      </c>
      <c r="B3861">
        <v>0.48736471310256069</v>
      </c>
    </row>
    <row r="3862" spans="1:2" x14ac:dyDescent="0.25">
      <c r="A3862">
        <v>385.9</v>
      </c>
      <c r="B3862">
        <v>0.32525018202135397</v>
      </c>
    </row>
    <row r="3863" spans="1:2" x14ac:dyDescent="0.25">
      <c r="A3863">
        <v>386</v>
      </c>
      <c r="B3863">
        <v>0.16313565094023941</v>
      </c>
    </row>
    <row r="3864" spans="1:2" x14ac:dyDescent="0.25">
      <c r="A3864">
        <v>386.1</v>
      </c>
      <c r="B3864">
        <v>0.14793020135722709</v>
      </c>
    </row>
    <row r="3865" spans="1:2" x14ac:dyDescent="0.25">
      <c r="A3865">
        <v>386.2</v>
      </c>
      <c r="B3865">
        <v>0.13272475177421469</v>
      </c>
    </row>
    <row r="3866" spans="1:2" x14ac:dyDescent="0.25">
      <c r="A3866">
        <v>386.3</v>
      </c>
      <c r="B3866">
        <v>0.117519302191211</v>
      </c>
    </row>
    <row r="3867" spans="1:2" x14ac:dyDescent="0.25">
      <c r="A3867">
        <v>386.4</v>
      </c>
      <c r="B3867">
        <v>0.1023138526081987</v>
      </c>
    </row>
    <row r="3868" spans="1:2" x14ac:dyDescent="0.25">
      <c r="A3868">
        <v>386.5</v>
      </c>
      <c r="B3868">
        <v>8.7108403025194986E-2</v>
      </c>
    </row>
    <row r="3869" spans="1:2" x14ac:dyDescent="0.25">
      <c r="A3869">
        <v>386.6</v>
      </c>
      <c r="B3869">
        <v>7.1902953442182643E-2</v>
      </c>
    </row>
    <row r="3870" spans="1:2" x14ac:dyDescent="0.25">
      <c r="A3870">
        <v>386.7</v>
      </c>
      <c r="B3870">
        <v>5.6697503859170301E-2</v>
      </c>
    </row>
    <row r="3871" spans="1:2" x14ac:dyDescent="0.25">
      <c r="A3871">
        <v>386.8</v>
      </c>
      <c r="B3871">
        <v>4.1492054276166597E-2</v>
      </c>
    </row>
    <row r="3872" spans="1:2" x14ac:dyDescent="0.25">
      <c r="A3872">
        <v>386.9</v>
      </c>
      <c r="B3872">
        <v>2.6286604693154279E-2</v>
      </c>
    </row>
    <row r="3873" spans="1:2" x14ac:dyDescent="0.25">
      <c r="A3873">
        <v>387</v>
      </c>
      <c r="B3873">
        <v>1.108115511015057E-2</v>
      </c>
    </row>
    <row r="3874" spans="1:2" x14ac:dyDescent="0.25">
      <c r="A3874">
        <v>387.1</v>
      </c>
      <c r="B3874">
        <v>1.0097707863896859E-2</v>
      </c>
    </row>
    <row r="3875" spans="1:2" x14ac:dyDescent="0.25">
      <c r="A3875">
        <v>387.2</v>
      </c>
      <c r="B3875">
        <v>9.1142606176431423E-3</v>
      </c>
    </row>
    <row r="3876" spans="1:2" x14ac:dyDescent="0.25">
      <c r="A3876">
        <v>387.3</v>
      </c>
      <c r="B3876">
        <v>8.1308133713899888E-3</v>
      </c>
    </row>
    <row r="3877" spans="1:2" x14ac:dyDescent="0.25">
      <c r="A3877">
        <v>387.4</v>
      </c>
      <c r="B3877">
        <v>7.1473661251362742E-3</v>
      </c>
    </row>
    <row r="3878" spans="1:2" x14ac:dyDescent="0.25">
      <c r="A3878">
        <v>387.5</v>
      </c>
      <c r="B3878">
        <v>6.1639188788831199E-3</v>
      </c>
    </row>
    <row r="3879" spans="1:2" x14ac:dyDescent="0.25">
      <c r="A3879">
        <v>387.6</v>
      </c>
      <c r="B3879">
        <v>5.1804716326294062E-3</v>
      </c>
    </row>
    <row r="3880" spans="1:2" x14ac:dyDescent="0.25">
      <c r="A3880">
        <v>387.7</v>
      </c>
      <c r="B3880">
        <v>4.1970243863756916E-3</v>
      </c>
    </row>
    <row r="3881" spans="1:2" x14ac:dyDescent="0.25">
      <c r="A3881">
        <v>387.8</v>
      </c>
      <c r="B3881">
        <v>3.213577140122539E-3</v>
      </c>
    </row>
    <row r="3882" spans="1:2" x14ac:dyDescent="0.25">
      <c r="A3882">
        <v>387.9</v>
      </c>
      <c r="B3882">
        <v>2.2301298938688248E-3</v>
      </c>
    </row>
    <row r="3883" spans="1:2" x14ac:dyDescent="0.25">
      <c r="A3883">
        <v>388</v>
      </c>
      <c r="B3883">
        <v>1.246682647615671E-3</v>
      </c>
    </row>
    <row r="3884" spans="1:2" x14ac:dyDescent="0.25">
      <c r="A3884">
        <v>388.1</v>
      </c>
      <c r="B3884">
        <v>1.122014382854075E-3</v>
      </c>
    </row>
    <row r="3885" spans="1:2" x14ac:dyDescent="0.25">
      <c r="A3885">
        <v>388.2</v>
      </c>
      <c r="B3885">
        <v>9.9734611809248011E-4</v>
      </c>
    </row>
    <row r="3886" spans="1:2" x14ac:dyDescent="0.25">
      <c r="A3886">
        <v>388.3</v>
      </c>
      <c r="B3886">
        <v>8.7267785333095546E-4</v>
      </c>
    </row>
    <row r="3887" spans="1:2" x14ac:dyDescent="0.25">
      <c r="A3887">
        <v>388.4</v>
      </c>
      <c r="B3887">
        <v>7.4800958856936002E-4</v>
      </c>
    </row>
    <row r="3888" spans="1:2" x14ac:dyDescent="0.25">
      <c r="A3888">
        <v>388.5</v>
      </c>
      <c r="B3888">
        <v>6.2334132380783549E-4</v>
      </c>
    </row>
    <row r="3889" spans="1:2" x14ac:dyDescent="0.25">
      <c r="A3889">
        <v>388.6</v>
      </c>
      <c r="B3889">
        <v>4.9867305904624005E-4</v>
      </c>
    </row>
    <row r="3890" spans="1:2" x14ac:dyDescent="0.25">
      <c r="A3890">
        <v>388.7</v>
      </c>
      <c r="B3890">
        <v>3.7400479428464461E-4</v>
      </c>
    </row>
    <row r="3891" spans="1:2" x14ac:dyDescent="0.25">
      <c r="A3891">
        <v>388.8</v>
      </c>
      <c r="B3891">
        <v>2.4933652952312003E-4</v>
      </c>
    </row>
    <row r="3892" spans="1:2" x14ac:dyDescent="0.25">
      <c r="A3892">
        <v>388.9</v>
      </c>
      <c r="B3892">
        <v>1.2466826476152459E-4</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4.9195581050600873E-2</v>
      </c>
    </row>
    <row r="3925" spans="1:2" x14ac:dyDescent="0.25">
      <c r="A3925">
        <v>392.2</v>
      </c>
      <c r="B3925">
        <v>9.8391162101201732E-2</v>
      </c>
    </row>
    <row r="3926" spans="1:2" x14ac:dyDescent="0.25">
      <c r="A3926">
        <v>392.3</v>
      </c>
      <c r="B3926">
        <v>0.14758674315177461</v>
      </c>
    </row>
    <row r="3927" spans="1:2" x14ac:dyDescent="0.25">
      <c r="A3927">
        <v>392.4</v>
      </c>
      <c r="B3927">
        <v>0.19678232420237551</v>
      </c>
    </row>
    <row r="3928" spans="1:2" x14ac:dyDescent="0.25">
      <c r="A3928">
        <v>392.5</v>
      </c>
      <c r="B3928">
        <v>0.24597790525294841</v>
      </c>
    </row>
    <row r="3929" spans="1:2" x14ac:dyDescent="0.25">
      <c r="A3929">
        <v>392.6</v>
      </c>
      <c r="B3929">
        <v>0.29517348630354928</v>
      </c>
    </row>
    <row r="3930" spans="1:2" x14ac:dyDescent="0.25">
      <c r="A3930">
        <v>392.7</v>
      </c>
      <c r="B3930">
        <v>0.34436906735415013</v>
      </c>
    </row>
    <row r="3931" spans="1:2" x14ac:dyDescent="0.25">
      <c r="A3931">
        <v>392.8</v>
      </c>
      <c r="B3931">
        <v>0.39356464840472299</v>
      </c>
    </row>
    <row r="3932" spans="1:2" x14ac:dyDescent="0.25">
      <c r="A3932">
        <v>392.9</v>
      </c>
      <c r="B3932">
        <v>0.44276022945532389</v>
      </c>
    </row>
    <row r="3933" spans="1:2" x14ac:dyDescent="0.25">
      <c r="A3933">
        <v>393</v>
      </c>
      <c r="B3933">
        <v>0.49195581050589682</v>
      </c>
    </row>
    <row r="3934" spans="1:2" x14ac:dyDescent="0.25">
      <c r="A3934">
        <v>393.1</v>
      </c>
      <c r="B3934">
        <v>0.73468144570482818</v>
      </c>
    </row>
    <row r="3935" spans="1:2" x14ac:dyDescent="0.25">
      <c r="A3935">
        <v>393.2</v>
      </c>
      <c r="B3935">
        <v>0.97740708090375961</v>
      </c>
    </row>
    <row r="3936" spans="1:2" x14ac:dyDescent="0.25">
      <c r="A3936">
        <v>393.3</v>
      </c>
      <c r="B3936">
        <v>1.220132716102553</v>
      </c>
    </row>
    <row r="3937" spans="1:2" x14ac:dyDescent="0.25">
      <c r="A3937">
        <v>393.4</v>
      </c>
      <c r="B3937">
        <v>1.4628583513014839</v>
      </c>
    </row>
    <row r="3938" spans="1:2" x14ac:dyDescent="0.25">
      <c r="A3938">
        <v>393.5</v>
      </c>
      <c r="B3938">
        <v>1.705583986500278</v>
      </c>
    </row>
    <row r="3939" spans="1:2" x14ac:dyDescent="0.25">
      <c r="A3939">
        <v>393.6</v>
      </c>
      <c r="B3939">
        <v>1.9483096216992091</v>
      </c>
    </row>
    <row r="3940" spans="1:2" x14ac:dyDescent="0.25">
      <c r="A3940">
        <v>393.7</v>
      </c>
      <c r="B3940">
        <v>2.1910352568981408</v>
      </c>
    </row>
    <row r="3941" spans="1:2" x14ac:dyDescent="0.25">
      <c r="A3941">
        <v>393.8</v>
      </c>
      <c r="B3941">
        <v>2.433760892096934</v>
      </c>
    </row>
    <row r="3942" spans="1:2" x14ac:dyDescent="0.25">
      <c r="A3942">
        <v>393.9</v>
      </c>
      <c r="B3942">
        <v>2.6764865272958658</v>
      </c>
    </row>
    <row r="3943" spans="1:2" x14ac:dyDescent="0.25">
      <c r="A3943">
        <v>394</v>
      </c>
      <c r="B3943">
        <v>2.919212162494659</v>
      </c>
    </row>
    <row r="3944" spans="1:2" x14ac:dyDescent="0.25">
      <c r="A3944">
        <v>394.1</v>
      </c>
      <c r="B3944">
        <v>3.2404001963139311</v>
      </c>
    </row>
    <row r="3945" spans="1:2" x14ac:dyDescent="0.25">
      <c r="A3945">
        <v>394.2</v>
      </c>
      <c r="B3945">
        <v>3.5615882301332018</v>
      </c>
    </row>
    <row r="3946" spans="1:2" x14ac:dyDescent="0.25">
      <c r="A3946">
        <v>394.3</v>
      </c>
      <c r="B3946">
        <v>3.8827762639522909</v>
      </c>
    </row>
    <row r="3947" spans="1:2" x14ac:dyDescent="0.25">
      <c r="A3947">
        <v>394.4</v>
      </c>
      <c r="B3947">
        <v>4.203964297771563</v>
      </c>
    </row>
    <row r="3948" spans="1:2" x14ac:dyDescent="0.25">
      <c r="A3948">
        <v>394.5</v>
      </c>
      <c r="B3948">
        <v>4.5251523315906521</v>
      </c>
    </row>
    <row r="3949" spans="1:2" x14ac:dyDescent="0.25">
      <c r="A3949">
        <v>394.6</v>
      </c>
      <c r="B3949">
        <v>4.8463403654099242</v>
      </c>
    </row>
    <row r="3950" spans="1:2" x14ac:dyDescent="0.25">
      <c r="A3950">
        <v>394.7</v>
      </c>
      <c r="B3950">
        <v>5.1675283992291963</v>
      </c>
    </row>
    <row r="3951" spans="1:2" x14ac:dyDescent="0.25">
      <c r="A3951">
        <v>394.8</v>
      </c>
      <c r="B3951">
        <v>5.4887164330482854</v>
      </c>
    </row>
    <row r="3952" spans="1:2" x14ac:dyDescent="0.25">
      <c r="A3952">
        <v>394.9</v>
      </c>
      <c r="B3952">
        <v>5.8099044668675566</v>
      </c>
    </row>
    <row r="3953" spans="1:2" x14ac:dyDescent="0.25">
      <c r="A3953">
        <v>395</v>
      </c>
      <c r="B3953">
        <v>6.1310925006866457</v>
      </c>
    </row>
    <row r="3954" spans="1:2" x14ac:dyDescent="0.25">
      <c r="A3954">
        <v>395.1</v>
      </c>
      <c r="B3954">
        <v>6.5942376947404018</v>
      </c>
    </row>
    <row r="3955" spans="1:2" x14ac:dyDescent="0.25">
      <c r="A3955">
        <v>395.2</v>
      </c>
      <c r="B3955">
        <v>7.057382888794157</v>
      </c>
    </row>
    <row r="3956" spans="1:2" x14ac:dyDescent="0.25">
      <c r="A3956">
        <v>395.3</v>
      </c>
      <c r="B3956">
        <v>7.5205280828476493</v>
      </c>
    </row>
    <row r="3957" spans="1:2" x14ac:dyDescent="0.25">
      <c r="A3957">
        <v>395.4</v>
      </c>
      <c r="B3957">
        <v>7.9836732769014054</v>
      </c>
    </row>
    <row r="3958" spans="1:2" x14ac:dyDescent="0.25">
      <c r="A3958">
        <v>395.5</v>
      </c>
      <c r="B3958">
        <v>8.4468184709548986</v>
      </c>
    </row>
    <row r="3959" spans="1:2" x14ac:dyDescent="0.25">
      <c r="A3959">
        <v>395.6</v>
      </c>
      <c r="B3959">
        <v>8.9099636650086538</v>
      </c>
    </row>
    <row r="3960" spans="1:2" x14ac:dyDescent="0.25">
      <c r="A3960">
        <v>395.7</v>
      </c>
      <c r="B3960">
        <v>9.373108859062409</v>
      </c>
    </row>
    <row r="3961" spans="1:2" x14ac:dyDescent="0.25">
      <c r="A3961">
        <v>395.8</v>
      </c>
      <c r="B3961">
        <v>9.8362540531159013</v>
      </c>
    </row>
    <row r="3962" spans="1:2" x14ac:dyDescent="0.25">
      <c r="A3962">
        <v>395.9</v>
      </c>
      <c r="B3962">
        <v>10.29939924716966</v>
      </c>
    </row>
    <row r="3963" spans="1:2" x14ac:dyDescent="0.25">
      <c r="A3963">
        <v>396</v>
      </c>
      <c r="B3963">
        <v>10.762544441223151</v>
      </c>
    </row>
    <row r="3964" spans="1:2" x14ac:dyDescent="0.25">
      <c r="A3964">
        <v>396.1</v>
      </c>
      <c r="B3964">
        <v>11.228394613266101</v>
      </c>
    </row>
    <row r="3965" spans="1:2" x14ac:dyDescent="0.25">
      <c r="A3965">
        <v>396.2</v>
      </c>
      <c r="B3965">
        <v>11.694244785309049</v>
      </c>
    </row>
    <row r="3966" spans="1:2" x14ac:dyDescent="0.25">
      <c r="A3966">
        <v>396.3</v>
      </c>
      <c r="B3966">
        <v>12.16009495735174</v>
      </c>
    </row>
    <row r="3967" spans="1:2" x14ac:dyDescent="0.25">
      <c r="A3967">
        <v>396.4</v>
      </c>
      <c r="B3967">
        <v>12.62594512939469</v>
      </c>
    </row>
    <row r="3968" spans="1:2" x14ac:dyDescent="0.25">
      <c r="A3968">
        <v>396.5</v>
      </c>
      <c r="B3968">
        <v>13.091795301437379</v>
      </c>
    </row>
    <row r="3969" spans="1:2" x14ac:dyDescent="0.25">
      <c r="A3969">
        <v>396.6</v>
      </c>
      <c r="B3969">
        <v>13.55764547348033</v>
      </c>
    </row>
    <row r="3970" spans="1:2" x14ac:dyDescent="0.25">
      <c r="A3970">
        <v>396.7</v>
      </c>
      <c r="B3970">
        <v>14.02349564552328</v>
      </c>
    </row>
    <row r="3971" spans="1:2" x14ac:dyDescent="0.25">
      <c r="A3971">
        <v>396.8</v>
      </c>
      <c r="B3971">
        <v>14.489345817565971</v>
      </c>
    </row>
    <row r="3972" spans="1:2" x14ac:dyDescent="0.25">
      <c r="A3972">
        <v>396.9</v>
      </c>
      <c r="B3972">
        <v>14.955195989608921</v>
      </c>
    </row>
    <row r="3973" spans="1:2" x14ac:dyDescent="0.25">
      <c r="A3973">
        <v>397</v>
      </c>
      <c r="B3973">
        <v>15.42104616165161</v>
      </c>
    </row>
    <row r="3974" spans="1:2" x14ac:dyDescent="0.25">
      <c r="A3974">
        <v>397.1</v>
      </c>
      <c r="B3974">
        <v>15.7147812747956</v>
      </c>
    </row>
    <row r="3975" spans="1:2" x14ac:dyDescent="0.25">
      <c r="A3975">
        <v>397.2</v>
      </c>
      <c r="B3975">
        <v>16.00851638793959</v>
      </c>
    </row>
    <row r="3976" spans="1:2" x14ac:dyDescent="0.25">
      <c r="A3976">
        <v>397.3</v>
      </c>
      <c r="B3976">
        <v>16.302251501083411</v>
      </c>
    </row>
    <row r="3977" spans="1:2" x14ac:dyDescent="0.25">
      <c r="A3977">
        <v>397.4</v>
      </c>
      <c r="B3977">
        <v>16.5959866142274</v>
      </c>
    </row>
    <row r="3978" spans="1:2" x14ac:dyDescent="0.25">
      <c r="A3978">
        <v>397.5</v>
      </c>
      <c r="B3978">
        <v>16.889721727371221</v>
      </c>
    </row>
    <row r="3979" spans="1:2" x14ac:dyDescent="0.25">
      <c r="A3979">
        <v>397.6</v>
      </c>
      <c r="B3979">
        <v>17.183456840515198</v>
      </c>
    </row>
    <row r="3980" spans="1:2" x14ac:dyDescent="0.25">
      <c r="A3980">
        <v>397.7</v>
      </c>
      <c r="B3980">
        <v>17.47719195365919</v>
      </c>
    </row>
    <row r="3981" spans="1:2" x14ac:dyDescent="0.25">
      <c r="A3981">
        <v>397.8</v>
      </c>
      <c r="B3981">
        <v>17.770927066803011</v>
      </c>
    </row>
    <row r="3982" spans="1:2" x14ac:dyDescent="0.25">
      <c r="A3982">
        <v>397.9</v>
      </c>
      <c r="B3982">
        <v>18.064662179947</v>
      </c>
    </row>
    <row r="3983" spans="1:2" x14ac:dyDescent="0.25">
      <c r="A3983">
        <v>398</v>
      </c>
      <c r="B3983">
        <v>18.358397293090821</v>
      </c>
    </row>
    <row r="3984" spans="1:2" x14ac:dyDescent="0.25">
      <c r="A3984">
        <v>398.1</v>
      </c>
      <c r="B3984">
        <v>18.79742706298838</v>
      </c>
    </row>
    <row r="3985" spans="1:2" x14ac:dyDescent="0.25">
      <c r="A3985">
        <v>398.2</v>
      </c>
      <c r="B3985">
        <v>19.236456832885938</v>
      </c>
    </row>
    <row r="3986" spans="1:2" x14ac:dyDescent="0.25">
      <c r="A3986">
        <v>398.3</v>
      </c>
      <c r="B3986">
        <v>19.675486602783259</v>
      </c>
    </row>
    <row r="3987" spans="1:2" x14ac:dyDescent="0.25">
      <c r="A3987">
        <v>398.4</v>
      </c>
      <c r="B3987">
        <v>20.114516372680811</v>
      </c>
    </row>
    <row r="3988" spans="1:2" x14ac:dyDescent="0.25">
      <c r="A3988">
        <v>398.5</v>
      </c>
      <c r="B3988">
        <v>20.553546142578131</v>
      </c>
    </row>
    <row r="3989" spans="1:2" x14ac:dyDescent="0.25">
      <c r="A3989">
        <v>398.6</v>
      </c>
      <c r="B3989">
        <v>20.99257591247569</v>
      </c>
    </row>
    <row r="3990" spans="1:2" x14ac:dyDescent="0.25">
      <c r="A3990">
        <v>398.7</v>
      </c>
      <c r="B3990">
        <v>21.431605682373249</v>
      </c>
    </row>
    <row r="3991" spans="1:2" x14ac:dyDescent="0.25">
      <c r="A3991">
        <v>398.8</v>
      </c>
      <c r="B3991">
        <v>21.870635452270559</v>
      </c>
    </row>
    <row r="3992" spans="1:2" x14ac:dyDescent="0.25">
      <c r="A3992">
        <v>398.9</v>
      </c>
      <c r="B3992">
        <v>22.309665222168121</v>
      </c>
    </row>
    <row r="3993" spans="1:2" x14ac:dyDescent="0.25">
      <c r="A3993">
        <v>399</v>
      </c>
      <c r="B3993">
        <v>22.748694992065431</v>
      </c>
    </row>
    <row r="3994" spans="1:2" x14ac:dyDescent="0.25">
      <c r="A3994">
        <v>399.1</v>
      </c>
      <c r="B3994">
        <v>23.073645648956369</v>
      </c>
    </row>
    <row r="3995" spans="1:2" x14ac:dyDescent="0.25">
      <c r="A3995">
        <v>399.2</v>
      </c>
      <c r="B3995">
        <v>23.39859630584732</v>
      </c>
    </row>
    <row r="3996" spans="1:2" x14ac:dyDescent="0.25">
      <c r="A3996">
        <v>399.3</v>
      </c>
      <c r="B3996">
        <v>23.72354696273808</v>
      </c>
    </row>
    <row r="3997" spans="1:2" x14ac:dyDescent="0.25">
      <c r="A3997">
        <v>399.4</v>
      </c>
      <c r="B3997">
        <v>24.048497619629021</v>
      </c>
    </row>
    <row r="3998" spans="1:2" x14ac:dyDescent="0.25">
      <c r="A3998">
        <v>399.5</v>
      </c>
      <c r="B3998">
        <v>24.37344827651977</v>
      </c>
    </row>
    <row r="3999" spans="1:2" x14ac:dyDescent="0.25">
      <c r="A3999">
        <v>399.6</v>
      </c>
      <c r="B3999">
        <v>24.698398933410719</v>
      </c>
    </row>
    <row r="4000" spans="1:2" x14ac:dyDescent="0.25">
      <c r="A4000">
        <v>399.7</v>
      </c>
      <c r="B4000">
        <v>25.02334959030166</v>
      </c>
    </row>
    <row r="4001" spans="1:2" x14ac:dyDescent="0.25">
      <c r="A4001">
        <v>399.8</v>
      </c>
      <c r="B4001">
        <v>25.348300247192419</v>
      </c>
    </row>
    <row r="4002" spans="1:2" x14ac:dyDescent="0.25">
      <c r="A4002">
        <v>399.9</v>
      </c>
      <c r="B4002">
        <v>25.673250904083361</v>
      </c>
    </row>
    <row r="4003" spans="1:2" x14ac:dyDescent="0.25">
      <c r="A4003">
        <v>400</v>
      </c>
      <c r="B4003">
        <v>25.99820156097412</v>
      </c>
    </row>
    <row r="4004" spans="1:2" x14ac:dyDescent="0.25">
      <c r="A4004">
        <v>400.1</v>
      </c>
      <c r="B4004">
        <v>25.97190013885497</v>
      </c>
    </row>
    <row r="4005" spans="1:2" x14ac:dyDescent="0.25">
      <c r="A4005">
        <v>400.2</v>
      </c>
      <c r="B4005">
        <v>25.94559871673583</v>
      </c>
    </row>
    <row r="4006" spans="1:2" x14ac:dyDescent="0.25">
      <c r="A4006">
        <v>400.3</v>
      </c>
      <c r="B4006">
        <v>25.919297294616701</v>
      </c>
    </row>
    <row r="4007" spans="1:2" x14ac:dyDescent="0.25">
      <c r="A4007">
        <v>400.4</v>
      </c>
      <c r="B4007">
        <v>25.892995872497551</v>
      </c>
    </row>
    <row r="4008" spans="1:2" x14ac:dyDescent="0.25">
      <c r="A4008">
        <v>400.5</v>
      </c>
      <c r="B4008">
        <v>25.866694450378422</v>
      </c>
    </row>
    <row r="4009" spans="1:2" x14ac:dyDescent="0.25">
      <c r="A4009">
        <v>400.6</v>
      </c>
      <c r="B4009">
        <v>25.840393028259271</v>
      </c>
    </row>
    <row r="4010" spans="1:2" x14ac:dyDescent="0.25">
      <c r="A4010">
        <v>400.7</v>
      </c>
      <c r="B4010">
        <v>25.814091606140131</v>
      </c>
    </row>
    <row r="4011" spans="1:2" x14ac:dyDescent="0.25">
      <c r="A4011">
        <v>400.8</v>
      </c>
      <c r="B4011">
        <v>25.787790184020999</v>
      </c>
    </row>
    <row r="4012" spans="1:2" x14ac:dyDescent="0.25">
      <c r="A4012">
        <v>400.9</v>
      </c>
      <c r="B4012">
        <v>25.761488761901852</v>
      </c>
    </row>
    <row r="4013" spans="1:2" x14ac:dyDescent="0.25">
      <c r="A4013">
        <v>401</v>
      </c>
      <c r="B4013">
        <v>25.735187339782719</v>
      </c>
    </row>
    <row r="4014" spans="1:2" x14ac:dyDescent="0.25">
      <c r="A4014">
        <v>401.1</v>
      </c>
      <c r="B4014">
        <v>25.645137214660629</v>
      </c>
    </row>
    <row r="4015" spans="1:2" x14ac:dyDescent="0.25">
      <c r="A4015">
        <v>401.2</v>
      </c>
      <c r="B4015">
        <v>25.555087089538539</v>
      </c>
    </row>
    <row r="4016" spans="1:2" x14ac:dyDescent="0.25">
      <c r="A4016">
        <v>401.3</v>
      </c>
      <c r="B4016">
        <v>25.465036964416491</v>
      </c>
    </row>
    <row r="4017" spans="1:2" x14ac:dyDescent="0.25">
      <c r="A4017">
        <v>401.4</v>
      </c>
      <c r="B4017">
        <v>25.374986839294401</v>
      </c>
    </row>
    <row r="4018" spans="1:2" x14ac:dyDescent="0.25">
      <c r="A4018">
        <v>401.5</v>
      </c>
      <c r="B4018">
        <v>25.28493671417236</v>
      </c>
    </row>
    <row r="4019" spans="1:2" x14ac:dyDescent="0.25">
      <c r="A4019">
        <v>401.6</v>
      </c>
      <c r="B4019">
        <v>25.19488658905027</v>
      </c>
    </row>
    <row r="4020" spans="1:2" x14ac:dyDescent="0.25">
      <c r="A4020">
        <v>401.7</v>
      </c>
      <c r="B4020">
        <v>25.10483646392818</v>
      </c>
    </row>
    <row r="4021" spans="1:2" x14ac:dyDescent="0.25">
      <c r="A4021">
        <v>401.8</v>
      </c>
      <c r="B4021">
        <v>25.01478633880614</v>
      </c>
    </row>
    <row r="4022" spans="1:2" x14ac:dyDescent="0.25">
      <c r="A4022">
        <v>401.9</v>
      </c>
      <c r="B4022">
        <v>24.924736213684049</v>
      </c>
    </row>
    <row r="4023" spans="1:2" x14ac:dyDescent="0.25">
      <c r="A4023">
        <v>402</v>
      </c>
      <c r="B4023">
        <v>24.834686088562009</v>
      </c>
    </row>
    <row r="4024" spans="1:2" x14ac:dyDescent="0.25">
      <c r="A4024">
        <v>402.1</v>
      </c>
      <c r="B4024">
        <v>24.845929260253911</v>
      </c>
    </row>
    <row r="4025" spans="1:2" x14ac:dyDescent="0.25">
      <c r="A4025">
        <v>402.2</v>
      </c>
      <c r="B4025">
        <v>24.857172431945809</v>
      </c>
    </row>
    <row r="4026" spans="1:2" x14ac:dyDescent="0.25">
      <c r="A4026">
        <v>402.3</v>
      </c>
      <c r="B4026">
        <v>24.8684156036377</v>
      </c>
    </row>
    <row r="4027" spans="1:2" x14ac:dyDescent="0.25">
      <c r="A4027">
        <v>402.4</v>
      </c>
      <c r="B4027">
        <v>24.879658775329592</v>
      </c>
    </row>
    <row r="4028" spans="1:2" x14ac:dyDescent="0.25">
      <c r="A4028">
        <v>402.5</v>
      </c>
      <c r="B4028">
        <v>24.890901947021479</v>
      </c>
    </row>
    <row r="4029" spans="1:2" x14ac:dyDescent="0.25">
      <c r="A4029">
        <v>402.6</v>
      </c>
      <c r="B4029">
        <v>24.902145118713381</v>
      </c>
    </row>
    <row r="4030" spans="1:2" x14ac:dyDescent="0.25">
      <c r="A4030">
        <v>402.7</v>
      </c>
      <c r="B4030">
        <v>24.91338829040528</v>
      </c>
    </row>
    <row r="4031" spans="1:2" x14ac:dyDescent="0.25">
      <c r="A4031">
        <v>402.8</v>
      </c>
      <c r="B4031">
        <v>24.924631462097171</v>
      </c>
    </row>
    <row r="4032" spans="1:2" x14ac:dyDescent="0.25">
      <c r="A4032">
        <v>402.9</v>
      </c>
      <c r="B4032">
        <v>24.935874633789069</v>
      </c>
    </row>
    <row r="4033" spans="1:2" x14ac:dyDescent="0.25">
      <c r="A4033">
        <v>403</v>
      </c>
      <c r="B4033">
        <v>24.947117805480961</v>
      </c>
    </row>
    <row r="4034" spans="1:2" x14ac:dyDescent="0.25">
      <c r="A4034">
        <v>403.1</v>
      </c>
      <c r="B4034">
        <v>24.84221952438352</v>
      </c>
    </row>
    <row r="4035" spans="1:2" x14ac:dyDescent="0.25">
      <c r="A4035">
        <v>403.2</v>
      </c>
      <c r="B4035">
        <v>24.73732124328609</v>
      </c>
    </row>
    <row r="4036" spans="1:2" x14ac:dyDescent="0.25">
      <c r="A4036">
        <v>403.3</v>
      </c>
      <c r="B4036">
        <v>24.632422962188709</v>
      </c>
    </row>
    <row r="4037" spans="1:2" x14ac:dyDescent="0.25">
      <c r="A4037">
        <v>403.4</v>
      </c>
      <c r="B4037">
        <v>24.527524681091279</v>
      </c>
    </row>
    <row r="4038" spans="1:2" x14ac:dyDescent="0.25">
      <c r="A4038">
        <v>403.5</v>
      </c>
      <c r="B4038">
        <v>24.422626399993899</v>
      </c>
    </row>
    <row r="4039" spans="1:2" x14ac:dyDescent="0.25">
      <c r="A4039">
        <v>403.6</v>
      </c>
      <c r="B4039">
        <v>24.317728118896461</v>
      </c>
    </row>
    <row r="4040" spans="1:2" x14ac:dyDescent="0.25">
      <c r="A4040">
        <v>403.7</v>
      </c>
      <c r="B4040">
        <v>24.212829837799031</v>
      </c>
    </row>
    <row r="4041" spans="1:2" x14ac:dyDescent="0.25">
      <c r="A4041">
        <v>403.8</v>
      </c>
      <c r="B4041">
        <v>24.107931556701651</v>
      </c>
    </row>
    <row r="4042" spans="1:2" x14ac:dyDescent="0.25">
      <c r="A4042">
        <v>403.9</v>
      </c>
      <c r="B4042">
        <v>24.003033275604221</v>
      </c>
    </row>
    <row r="4043" spans="1:2" x14ac:dyDescent="0.25">
      <c r="A4043">
        <v>404</v>
      </c>
      <c r="B4043">
        <v>23.89813499450684</v>
      </c>
    </row>
    <row r="4044" spans="1:2" x14ac:dyDescent="0.25">
      <c r="A4044">
        <v>404.1</v>
      </c>
      <c r="B4044">
        <v>23.737880439758271</v>
      </c>
    </row>
    <row r="4045" spans="1:2" x14ac:dyDescent="0.25">
      <c r="A4045">
        <v>404.2</v>
      </c>
      <c r="B4045">
        <v>23.577625885009699</v>
      </c>
    </row>
    <row r="4046" spans="1:2" x14ac:dyDescent="0.25">
      <c r="A4046">
        <v>404.3</v>
      </c>
      <c r="B4046">
        <v>23.417371330261211</v>
      </c>
    </row>
    <row r="4047" spans="1:2" x14ac:dyDescent="0.25">
      <c r="A4047">
        <v>404.4</v>
      </c>
      <c r="B4047">
        <v>23.257116775512639</v>
      </c>
    </row>
    <row r="4048" spans="1:2" x14ac:dyDescent="0.25">
      <c r="A4048">
        <v>404.5</v>
      </c>
      <c r="B4048">
        <v>23.096862220764159</v>
      </c>
    </row>
    <row r="4049" spans="1:2" x14ac:dyDescent="0.25">
      <c r="A4049">
        <v>404.6</v>
      </c>
      <c r="B4049">
        <v>22.93660766601559</v>
      </c>
    </row>
    <row r="4050" spans="1:2" x14ac:dyDescent="0.25">
      <c r="A4050">
        <v>404.7</v>
      </c>
      <c r="B4050">
        <v>22.776353111267021</v>
      </c>
    </row>
    <row r="4051" spans="1:2" x14ac:dyDescent="0.25">
      <c r="A4051">
        <v>404.8</v>
      </c>
      <c r="B4051">
        <v>22.61609855651853</v>
      </c>
    </row>
    <row r="4052" spans="1:2" x14ac:dyDescent="0.25">
      <c r="A4052">
        <v>404.9</v>
      </c>
      <c r="B4052">
        <v>22.455844001769961</v>
      </c>
    </row>
    <row r="4053" spans="1:2" x14ac:dyDescent="0.25">
      <c r="A4053">
        <v>405</v>
      </c>
      <c r="B4053">
        <v>22.295589447021481</v>
      </c>
    </row>
    <row r="4054" spans="1:2" x14ac:dyDescent="0.25">
      <c r="A4054">
        <v>405.1</v>
      </c>
      <c r="B4054">
        <v>22.12301280975338</v>
      </c>
    </row>
    <row r="4055" spans="1:2" x14ac:dyDescent="0.25">
      <c r="A4055">
        <v>405.2</v>
      </c>
      <c r="B4055">
        <v>21.950436172485269</v>
      </c>
    </row>
    <row r="4056" spans="1:2" x14ac:dyDescent="0.25">
      <c r="A4056">
        <v>405.3</v>
      </c>
      <c r="B4056">
        <v>21.77785953521726</v>
      </c>
    </row>
    <row r="4057" spans="1:2" x14ac:dyDescent="0.25">
      <c r="A4057">
        <v>405.4</v>
      </c>
      <c r="B4057">
        <v>21.605282897949159</v>
      </c>
    </row>
    <row r="4058" spans="1:2" x14ac:dyDescent="0.25">
      <c r="A4058">
        <v>405.5</v>
      </c>
      <c r="B4058">
        <v>21.432706260681151</v>
      </c>
    </row>
    <row r="4059" spans="1:2" x14ac:dyDescent="0.25">
      <c r="A4059">
        <v>405.6</v>
      </c>
      <c r="B4059">
        <v>21.26012962341305</v>
      </c>
    </row>
    <row r="4060" spans="1:2" x14ac:dyDescent="0.25">
      <c r="A4060">
        <v>405.7</v>
      </c>
      <c r="B4060">
        <v>21.087552986144939</v>
      </c>
    </row>
    <row r="4061" spans="1:2" x14ac:dyDescent="0.25">
      <c r="A4061">
        <v>405.8</v>
      </c>
      <c r="B4061">
        <v>20.91497634887693</v>
      </c>
    </row>
    <row r="4062" spans="1:2" x14ac:dyDescent="0.25">
      <c r="A4062">
        <v>405.9</v>
      </c>
      <c r="B4062">
        <v>20.742399711608829</v>
      </c>
    </row>
    <row r="4063" spans="1:2" x14ac:dyDescent="0.25">
      <c r="A4063">
        <v>406</v>
      </c>
      <c r="B4063">
        <v>20.569823074340821</v>
      </c>
    </row>
    <row r="4064" spans="1:2" x14ac:dyDescent="0.25">
      <c r="A4064">
        <v>406.1</v>
      </c>
      <c r="B4064">
        <v>20.400277328491171</v>
      </c>
    </row>
    <row r="4065" spans="1:2" x14ac:dyDescent="0.25">
      <c r="A4065">
        <v>406.2</v>
      </c>
      <c r="B4065">
        <v>20.230731582641521</v>
      </c>
    </row>
    <row r="4066" spans="1:2" x14ac:dyDescent="0.25">
      <c r="A4066">
        <v>406.3</v>
      </c>
      <c r="B4066">
        <v>20.061185836791971</v>
      </c>
    </row>
    <row r="4067" spans="1:2" x14ac:dyDescent="0.25">
      <c r="A4067">
        <v>406.4</v>
      </c>
      <c r="B4067">
        <v>19.891640090942332</v>
      </c>
    </row>
    <row r="4068" spans="1:2" x14ac:dyDescent="0.25">
      <c r="A4068">
        <v>406.5</v>
      </c>
      <c r="B4068">
        <v>19.722094345092781</v>
      </c>
    </row>
    <row r="4069" spans="1:2" x14ac:dyDescent="0.25">
      <c r="A4069">
        <v>406.6</v>
      </c>
      <c r="B4069">
        <v>19.552548599243131</v>
      </c>
    </row>
    <row r="4070" spans="1:2" x14ac:dyDescent="0.25">
      <c r="A4070">
        <v>406.7</v>
      </c>
      <c r="B4070">
        <v>19.383002853393482</v>
      </c>
    </row>
    <row r="4071" spans="1:2" x14ac:dyDescent="0.25">
      <c r="A4071">
        <v>406.8</v>
      </c>
      <c r="B4071">
        <v>19.213457107543931</v>
      </c>
    </row>
    <row r="4072" spans="1:2" x14ac:dyDescent="0.25">
      <c r="A4072">
        <v>406.9</v>
      </c>
      <c r="B4072">
        <v>19.043911361694281</v>
      </c>
    </row>
    <row r="4073" spans="1:2" x14ac:dyDescent="0.25">
      <c r="A4073">
        <v>407</v>
      </c>
      <c r="B4073">
        <v>18.874365615844731</v>
      </c>
    </row>
    <row r="4074" spans="1:2" x14ac:dyDescent="0.25">
      <c r="A4074">
        <v>407.1</v>
      </c>
      <c r="B4074">
        <v>18.705387477874719</v>
      </c>
    </row>
    <row r="4075" spans="1:2" x14ac:dyDescent="0.25">
      <c r="A4075">
        <v>407.2</v>
      </c>
      <c r="B4075">
        <v>18.536409339904711</v>
      </c>
    </row>
    <row r="4076" spans="1:2" x14ac:dyDescent="0.25">
      <c r="A4076">
        <v>407.3</v>
      </c>
      <c r="B4076">
        <v>18.367431201934799</v>
      </c>
    </row>
    <row r="4077" spans="1:2" x14ac:dyDescent="0.25">
      <c r="A4077">
        <v>407.4</v>
      </c>
      <c r="B4077">
        <v>18.198453063964791</v>
      </c>
    </row>
    <row r="4078" spans="1:2" x14ac:dyDescent="0.25">
      <c r="A4078">
        <v>407.5</v>
      </c>
      <c r="B4078">
        <v>18.029474925994879</v>
      </c>
    </row>
    <row r="4079" spans="1:2" x14ac:dyDescent="0.25">
      <c r="A4079">
        <v>407.6</v>
      </c>
      <c r="B4079">
        <v>17.860496788024872</v>
      </c>
    </row>
    <row r="4080" spans="1:2" x14ac:dyDescent="0.25">
      <c r="A4080">
        <v>407.7</v>
      </c>
      <c r="B4080">
        <v>17.69151865005486</v>
      </c>
    </row>
    <row r="4081" spans="1:2" x14ac:dyDescent="0.25">
      <c r="A4081">
        <v>407.8</v>
      </c>
      <c r="B4081">
        <v>17.522540512084941</v>
      </c>
    </row>
    <row r="4082" spans="1:2" x14ac:dyDescent="0.25">
      <c r="A4082">
        <v>407.9</v>
      </c>
      <c r="B4082">
        <v>17.353562374114929</v>
      </c>
    </row>
    <row r="4083" spans="1:2" x14ac:dyDescent="0.25">
      <c r="A4083">
        <v>408</v>
      </c>
      <c r="B4083">
        <v>17.184584236145021</v>
      </c>
    </row>
    <row r="4084" spans="1:2" x14ac:dyDescent="0.25">
      <c r="A4084">
        <v>408.1</v>
      </c>
      <c r="B4084">
        <v>17.011574306488001</v>
      </c>
    </row>
    <row r="4085" spans="1:2" x14ac:dyDescent="0.25">
      <c r="A4085">
        <v>408.2</v>
      </c>
      <c r="B4085">
        <v>16.838564376830981</v>
      </c>
    </row>
    <row r="4086" spans="1:2" x14ac:dyDescent="0.25">
      <c r="A4086">
        <v>408.3</v>
      </c>
      <c r="B4086">
        <v>16.66555444717406</v>
      </c>
    </row>
    <row r="4087" spans="1:2" x14ac:dyDescent="0.25">
      <c r="A4087">
        <v>408.4</v>
      </c>
      <c r="B4087">
        <v>16.492544517517029</v>
      </c>
    </row>
    <row r="4088" spans="1:2" x14ac:dyDescent="0.25">
      <c r="A4088">
        <v>408.5</v>
      </c>
      <c r="B4088">
        <v>16.319534587860112</v>
      </c>
    </row>
    <row r="4089" spans="1:2" x14ac:dyDescent="0.25">
      <c r="A4089">
        <v>408.6</v>
      </c>
      <c r="B4089">
        <v>16.146524658203091</v>
      </c>
    </row>
    <row r="4090" spans="1:2" x14ac:dyDescent="0.25">
      <c r="A4090">
        <v>408.7</v>
      </c>
      <c r="B4090">
        <v>15.973514728546069</v>
      </c>
    </row>
    <row r="4091" spans="1:2" x14ac:dyDescent="0.25">
      <c r="A4091">
        <v>408.8</v>
      </c>
      <c r="B4091">
        <v>15.80050479888915</v>
      </c>
    </row>
    <row r="4092" spans="1:2" x14ac:dyDescent="0.25">
      <c r="A4092">
        <v>408.9</v>
      </c>
      <c r="B4092">
        <v>15.62749486923212</v>
      </c>
    </row>
    <row r="4093" spans="1:2" x14ac:dyDescent="0.25">
      <c r="A4093">
        <v>409</v>
      </c>
      <c r="B4093">
        <v>15.454484939575201</v>
      </c>
    </row>
    <row r="4094" spans="1:2" x14ac:dyDescent="0.25">
      <c r="A4094">
        <v>409.1</v>
      </c>
      <c r="B4094">
        <v>15.305752315521209</v>
      </c>
    </row>
    <row r="4095" spans="1:2" x14ac:dyDescent="0.25">
      <c r="A4095">
        <v>409.2</v>
      </c>
      <c r="B4095">
        <v>15.15701969146722</v>
      </c>
    </row>
    <row r="4096" spans="1:2" x14ac:dyDescent="0.25">
      <c r="A4096">
        <v>409.3</v>
      </c>
      <c r="B4096">
        <v>15.00828706741332</v>
      </c>
    </row>
    <row r="4097" spans="1:2" x14ac:dyDescent="0.25">
      <c r="A4097">
        <v>409.4</v>
      </c>
      <c r="B4097">
        <v>14.859554443359331</v>
      </c>
    </row>
    <row r="4098" spans="1:2" x14ac:dyDescent="0.25">
      <c r="A4098">
        <v>409.5</v>
      </c>
      <c r="B4098">
        <v>14.710821819305419</v>
      </c>
    </row>
    <row r="4099" spans="1:2" x14ac:dyDescent="0.25">
      <c r="A4099">
        <v>409.6</v>
      </c>
      <c r="B4099">
        <v>14.56208919525143</v>
      </c>
    </row>
    <row r="4100" spans="1:2" x14ac:dyDescent="0.25">
      <c r="A4100">
        <v>409.7</v>
      </c>
      <c r="B4100">
        <v>14.41335657119744</v>
      </c>
    </row>
    <row r="4101" spans="1:2" x14ac:dyDescent="0.25">
      <c r="A4101">
        <v>409.8</v>
      </c>
      <c r="B4101">
        <v>14.264623947143541</v>
      </c>
    </row>
    <row r="4102" spans="1:2" x14ac:dyDescent="0.25">
      <c r="A4102">
        <v>409.9</v>
      </c>
      <c r="B4102">
        <v>14.115891323089549</v>
      </c>
    </row>
    <row r="4103" spans="1:2" x14ac:dyDescent="0.25">
      <c r="A4103">
        <v>410</v>
      </c>
      <c r="B4103">
        <v>13.96715869903564</v>
      </c>
    </row>
    <row r="4104" spans="1:2" x14ac:dyDescent="0.25">
      <c r="A4104">
        <v>410.1</v>
      </c>
      <c r="B4104">
        <v>13.88227553367612</v>
      </c>
    </row>
    <row r="4105" spans="1:2" x14ac:dyDescent="0.25">
      <c r="A4105">
        <v>410.2</v>
      </c>
      <c r="B4105">
        <v>13.79739236831661</v>
      </c>
    </row>
    <row r="4106" spans="1:2" x14ac:dyDescent="0.25">
      <c r="A4106">
        <v>410.3</v>
      </c>
      <c r="B4106">
        <v>13.71250920295714</v>
      </c>
    </row>
    <row r="4107" spans="1:2" x14ac:dyDescent="0.25">
      <c r="A4107">
        <v>410.4</v>
      </c>
      <c r="B4107">
        <v>13.62762603759762</v>
      </c>
    </row>
    <row r="4108" spans="1:2" x14ac:dyDescent="0.25">
      <c r="A4108">
        <v>410.5</v>
      </c>
      <c r="B4108">
        <v>13.542742872238151</v>
      </c>
    </row>
    <row r="4109" spans="1:2" x14ac:dyDescent="0.25">
      <c r="A4109">
        <v>410.6</v>
      </c>
      <c r="B4109">
        <v>13.45785970687864</v>
      </c>
    </row>
    <row r="4110" spans="1:2" x14ac:dyDescent="0.25">
      <c r="A4110">
        <v>410.7</v>
      </c>
      <c r="B4110">
        <v>13.372976541519121</v>
      </c>
    </row>
    <row r="4111" spans="1:2" x14ac:dyDescent="0.25">
      <c r="A4111">
        <v>410.8</v>
      </c>
      <c r="B4111">
        <v>13.288093376159649</v>
      </c>
    </row>
    <row r="4112" spans="1:2" x14ac:dyDescent="0.25">
      <c r="A4112">
        <v>410.9</v>
      </c>
      <c r="B4112">
        <v>13.20321021080014</v>
      </c>
    </row>
    <row r="4113" spans="1:2" x14ac:dyDescent="0.25">
      <c r="A4113">
        <v>411</v>
      </c>
      <c r="B4113">
        <v>13.118327045440671</v>
      </c>
    </row>
    <row r="4114" spans="1:2" x14ac:dyDescent="0.25">
      <c r="A4114">
        <v>411.1</v>
      </c>
      <c r="B4114">
        <v>13.2012987804413</v>
      </c>
    </row>
    <row r="4115" spans="1:2" x14ac:dyDescent="0.25">
      <c r="A4115">
        <v>411.2</v>
      </c>
      <c r="B4115">
        <v>13.28427051544193</v>
      </c>
    </row>
    <row r="4116" spans="1:2" x14ac:dyDescent="0.25">
      <c r="A4116">
        <v>411.3</v>
      </c>
      <c r="B4116">
        <v>13.36724225044251</v>
      </c>
    </row>
    <row r="4117" spans="1:2" x14ac:dyDescent="0.25">
      <c r="A4117">
        <v>411.4</v>
      </c>
      <c r="B4117">
        <v>13.45021398544314</v>
      </c>
    </row>
    <row r="4118" spans="1:2" x14ac:dyDescent="0.25">
      <c r="A4118">
        <v>411.5</v>
      </c>
      <c r="B4118">
        <v>13.533185720443729</v>
      </c>
    </row>
    <row r="4119" spans="1:2" x14ac:dyDescent="0.25">
      <c r="A4119">
        <v>411.6</v>
      </c>
      <c r="B4119">
        <v>13.616157455444361</v>
      </c>
    </row>
    <row r="4120" spans="1:2" x14ac:dyDescent="0.25">
      <c r="A4120">
        <v>411.7</v>
      </c>
      <c r="B4120">
        <v>13.699129190444991</v>
      </c>
    </row>
    <row r="4121" spans="1:2" x14ac:dyDescent="0.25">
      <c r="A4121">
        <v>411.8</v>
      </c>
      <c r="B4121">
        <v>13.782100925445571</v>
      </c>
    </row>
    <row r="4122" spans="1:2" x14ac:dyDescent="0.25">
      <c r="A4122">
        <v>411.9</v>
      </c>
      <c r="B4122">
        <v>13.8650726604462</v>
      </c>
    </row>
    <row r="4123" spans="1:2" x14ac:dyDescent="0.25">
      <c r="A4123">
        <v>412</v>
      </c>
      <c r="B4123">
        <v>13.948044395446781</v>
      </c>
    </row>
    <row r="4124" spans="1:2" x14ac:dyDescent="0.25">
      <c r="A4124">
        <v>412.1</v>
      </c>
      <c r="B4124">
        <v>13.99308192253114</v>
      </c>
    </row>
    <row r="4125" spans="1:2" x14ac:dyDescent="0.25">
      <c r="A4125">
        <v>412.2</v>
      </c>
      <c r="B4125">
        <v>14.0381194496155</v>
      </c>
    </row>
    <row r="4126" spans="1:2" x14ac:dyDescent="0.25">
      <c r="A4126">
        <v>412.3</v>
      </c>
      <c r="B4126">
        <v>14.08315697669984</v>
      </c>
    </row>
    <row r="4127" spans="1:2" x14ac:dyDescent="0.25">
      <c r="A4127">
        <v>412.4</v>
      </c>
      <c r="B4127">
        <v>14.128194503784201</v>
      </c>
    </row>
    <row r="4128" spans="1:2" x14ac:dyDescent="0.25">
      <c r="A4128">
        <v>412.5</v>
      </c>
      <c r="B4128">
        <v>14.17323203086853</v>
      </c>
    </row>
    <row r="4129" spans="1:2" x14ac:dyDescent="0.25">
      <c r="A4129">
        <v>412.6</v>
      </c>
      <c r="B4129">
        <v>14.21826955795289</v>
      </c>
    </row>
    <row r="4130" spans="1:2" x14ac:dyDescent="0.25">
      <c r="A4130">
        <v>412.7</v>
      </c>
      <c r="B4130">
        <v>14.263307085037249</v>
      </c>
    </row>
    <row r="4131" spans="1:2" x14ac:dyDescent="0.25">
      <c r="A4131">
        <v>412.8</v>
      </c>
      <c r="B4131">
        <v>14.308344612121591</v>
      </c>
    </row>
    <row r="4132" spans="1:2" x14ac:dyDescent="0.25">
      <c r="A4132">
        <v>412.9</v>
      </c>
      <c r="B4132">
        <v>14.35338213920595</v>
      </c>
    </row>
    <row r="4133" spans="1:2" x14ac:dyDescent="0.25">
      <c r="A4133">
        <v>413</v>
      </c>
      <c r="B4133">
        <v>14.39841966629028</v>
      </c>
    </row>
    <row r="4134" spans="1:2" x14ac:dyDescent="0.25">
      <c r="A4134">
        <v>413.1</v>
      </c>
      <c r="B4134">
        <v>14.43976421356202</v>
      </c>
    </row>
    <row r="4135" spans="1:2" x14ac:dyDescent="0.25">
      <c r="A4135">
        <v>413.2</v>
      </c>
      <c r="B4135">
        <v>14.481108760833759</v>
      </c>
    </row>
    <row r="4136" spans="1:2" x14ac:dyDescent="0.25">
      <c r="A4136">
        <v>413.3</v>
      </c>
      <c r="B4136">
        <v>14.522453308105471</v>
      </c>
    </row>
    <row r="4137" spans="1:2" x14ac:dyDescent="0.25">
      <c r="A4137">
        <v>413.4</v>
      </c>
      <c r="B4137">
        <v>14.56379785537721</v>
      </c>
    </row>
    <row r="4138" spans="1:2" x14ac:dyDescent="0.25">
      <c r="A4138">
        <v>413.5</v>
      </c>
      <c r="B4138">
        <v>14.60514240264893</v>
      </c>
    </row>
    <row r="4139" spans="1:2" x14ac:dyDescent="0.25">
      <c r="A4139">
        <v>413.6</v>
      </c>
      <c r="B4139">
        <v>14.646486949920661</v>
      </c>
    </row>
    <row r="4140" spans="1:2" x14ac:dyDescent="0.25">
      <c r="A4140">
        <v>413.7</v>
      </c>
      <c r="B4140">
        <v>14.6878314971924</v>
      </c>
    </row>
    <row r="4141" spans="1:2" x14ac:dyDescent="0.25">
      <c r="A4141">
        <v>413.8</v>
      </c>
      <c r="B4141">
        <v>14.72917604446412</v>
      </c>
    </row>
    <row r="4142" spans="1:2" x14ac:dyDescent="0.25">
      <c r="A4142">
        <v>413.9</v>
      </c>
      <c r="B4142">
        <v>14.77052059173586</v>
      </c>
    </row>
    <row r="4143" spans="1:2" x14ac:dyDescent="0.25">
      <c r="A4143">
        <v>414</v>
      </c>
      <c r="B4143">
        <v>14.811865139007571</v>
      </c>
    </row>
    <row r="4144" spans="1:2" x14ac:dyDescent="0.25">
      <c r="A4144">
        <v>414.1</v>
      </c>
      <c r="B4144">
        <v>14.894237527847309</v>
      </c>
    </row>
    <row r="4145" spans="1:2" x14ac:dyDescent="0.25">
      <c r="A4145">
        <v>414.2</v>
      </c>
      <c r="B4145">
        <v>14.97660991668705</v>
      </c>
    </row>
    <row r="4146" spans="1:2" x14ac:dyDescent="0.25">
      <c r="A4146">
        <v>414.3</v>
      </c>
      <c r="B4146">
        <v>15.058982305526751</v>
      </c>
    </row>
    <row r="4147" spans="1:2" x14ac:dyDescent="0.25">
      <c r="A4147">
        <v>414.4</v>
      </c>
      <c r="B4147">
        <v>15.141354694366489</v>
      </c>
    </row>
    <row r="4148" spans="1:2" x14ac:dyDescent="0.25">
      <c r="A4148">
        <v>414.5</v>
      </c>
      <c r="B4148">
        <v>15.22372708320618</v>
      </c>
    </row>
    <row r="4149" spans="1:2" x14ac:dyDescent="0.25">
      <c r="A4149">
        <v>414.6</v>
      </c>
      <c r="B4149">
        <v>15.30609947204592</v>
      </c>
    </row>
    <row r="4150" spans="1:2" x14ac:dyDescent="0.25">
      <c r="A4150">
        <v>414.7</v>
      </c>
      <c r="B4150">
        <v>15.388471860885661</v>
      </c>
    </row>
    <row r="4151" spans="1:2" x14ac:dyDescent="0.25">
      <c r="A4151">
        <v>414.8</v>
      </c>
      <c r="B4151">
        <v>15.47084424972536</v>
      </c>
    </row>
    <row r="4152" spans="1:2" x14ac:dyDescent="0.25">
      <c r="A4152">
        <v>414.9</v>
      </c>
      <c r="B4152">
        <v>15.5532166385651</v>
      </c>
    </row>
    <row r="4153" spans="1:2" x14ac:dyDescent="0.25">
      <c r="A4153">
        <v>415</v>
      </c>
      <c r="B4153">
        <v>15.635589027404791</v>
      </c>
    </row>
    <row r="4154" spans="1:2" x14ac:dyDescent="0.25">
      <c r="A4154">
        <v>415.1</v>
      </c>
      <c r="B4154">
        <v>15.743621463775661</v>
      </c>
    </row>
    <row r="4155" spans="1:2" x14ac:dyDescent="0.25">
      <c r="A4155">
        <v>415.2</v>
      </c>
      <c r="B4155">
        <v>15.851653900146539</v>
      </c>
    </row>
    <row r="4156" spans="1:2" x14ac:dyDescent="0.25">
      <c r="A4156">
        <v>415.3</v>
      </c>
      <c r="B4156">
        <v>15.95968633651735</v>
      </c>
    </row>
    <row r="4157" spans="1:2" x14ac:dyDescent="0.25">
      <c r="A4157">
        <v>415.4</v>
      </c>
      <c r="B4157">
        <v>16.06771877288822</v>
      </c>
    </row>
    <row r="4158" spans="1:2" x14ac:dyDescent="0.25">
      <c r="A4158">
        <v>415.5</v>
      </c>
      <c r="B4158">
        <v>16.17575120925903</v>
      </c>
    </row>
    <row r="4159" spans="1:2" x14ac:dyDescent="0.25">
      <c r="A4159">
        <v>415.6</v>
      </c>
      <c r="B4159">
        <v>16.28378364562991</v>
      </c>
    </row>
    <row r="4160" spans="1:2" x14ac:dyDescent="0.25">
      <c r="A4160">
        <v>415.7</v>
      </c>
      <c r="B4160">
        <v>16.39181608200078</v>
      </c>
    </row>
    <row r="4161" spans="1:2" x14ac:dyDescent="0.25">
      <c r="A4161">
        <v>415.8</v>
      </c>
      <c r="B4161">
        <v>16.499848518371589</v>
      </c>
    </row>
    <row r="4162" spans="1:2" x14ac:dyDescent="0.25">
      <c r="A4162">
        <v>415.9</v>
      </c>
      <c r="B4162">
        <v>16.60788095474247</v>
      </c>
    </row>
    <row r="4163" spans="1:2" x14ac:dyDescent="0.25">
      <c r="A4163">
        <v>416</v>
      </c>
      <c r="B4163">
        <v>16.715913391113279</v>
      </c>
    </row>
    <row r="4164" spans="1:2" x14ac:dyDescent="0.25">
      <c r="A4164">
        <v>416.1</v>
      </c>
      <c r="B4164">
        <v>16.822472038269069</v>
      </c>
    </row>
    <row r="4165" spans="1:2" x14ac:dyDescent="0.25">
      <c r="A4165">
        <v>416.2</v>
      </c>
      <c r="B4165">
        <v>16.929030685424848</v>
      </c>
    </row>
    <row r="4166" spans="1:2" x14ac:dyDescent="0.25">
      <c r="A4166">
        <v>416.3</v>
      </c>
      <c r="B4166">
        <v>17.035589332580582</v>
      </c>
    </row>
    <row r="4167" spans="1:2" x14ac:dyDescent="0.25">
      <c r="A4167">
        <v>416.4</v>
      </c>
      <c r="B4167">
        <v>17.142147979736361</v>
      </c>
    </row>
    <row r="4168" spans="1:2" x14ac:dyDescent="0.25">
      <c r="A4168">
        <v>416.5</v>
      </c>
      <c r="B4168">
        <v>17.248706626892091</v>
      </c>
    </row>
    <row r="4169" spans="1:2" x14ac:dyDescent="0.25">
      <c r="A4169">
        <v>416.6</v>
      </c>
      <c r="B4169">
        <v>17.35526527404787</v>
      </c>
    </row>
    <row r="4170" spans="1:2" x14ac:dyDescent="0.25">
      <c r="A4170">
        <v>416.7</v>
      </c>
      <c r="B4170">
        <v>17.46182392120366</v>
      </c>
    </row>
    <row r="4171" spans="1:2" x14ac:dyDescent="0.25">
      <c r="A4171">
        <v>416.8</v>
      </c>
      <c r="B4171">
        <v>17.568382568359389</v>
      </c>
    </row>
    <row r="4172" spans="1:2" x14ac:dyDescent="0.25">
      <c r="A4172">
        <v>416.9</v>
      </c>
      <c r="B4172">
        <v>17.674941215515169</v>
      </c>
    </row>
    <row r="4173" spans="1:2" x14ac:dyDescent="0.25">
      <c r="A4173">
        <v>417</v>
      </c>
      <c r="B4173">
        <v>17.781499862670898</v>
      </c>
    </row>
    <row r="4174" spans="1:2" x14ac:dyDescent="0.25">
      <c r="A4174">
        <v>417.1</v>
      </c>
      <c r="B4174">
        <v>17.879012508392361</v>
      </c>
    </row>
    <row r="4175" spans="1:2" x14ac:dyDescent="0.25">
      <c r="A4175">
        <v>417.2</v>
      </c>
      <c r="B4175">
        <v>17.976525154113808</v>
      </c>
    </row>
    <row r="4176" spans="1:2" x14ac:dyDescent="0.25">
      <c r="A4176">
        <v>417.3</v>
      </c>
      <c r="B4176">
        <v>18.07403779983521</v>
      </c>
    </row>
    <row r="4177" spans="1:2" x14ac:dyDescent="0.25">
      <c r="A4177">
        <v>417.4</v>
      </c>
      <c r="B4177">
        <v>18.171550445556669</v>
      </c>
    </row>
    <row r="4178" spans="1:2" x14ac:dyDescent="0.25">
      <c r="A4178">
        <v>417.5</v>
      </c>
      <c r="B4178">
        <v>18.26906309127807</v>
      </c>
    </row>
    <row r="4179" spans="1:2" x14ac:dyDescent="0.25">
      <c r="A4179">
        <v>417.6</v>
      </c>
      <c r="B4179">
        <v>18.366575736999529</v>
      </c>
    </row>
    <row r="4180" spans="1:2" x14ac:dyDescent="0.25">
      <c r="A4180">
        <v>417.7</v>
      </c>
      <c r="B4180">
        <v>18.464088382720991</v>
      </c>
    </row>
    <row r="4181" spans="1:2" x14ac:dyDescent="0.25">
      <c r="A4181">
        <v>417.8</v>
      </c>
      <c r="B4181">
        <v>18.561601028442389</v>
      </c>
    </row>
    <row r="4182" spans="1:2" x14ac:dyDescent="0.25">
      <c r="A4182">
        <v>417.9</v>
      </c>
      <c r="B4182">
        <v>18.659113674163851</v>
      </c>
    </row>
    <row r="4183" spans="1:2" x14ac:dyDescent="0.25">
      <c r="A4183">
        <v>418</v>
      </c>
      <c r="B4183">
        <v>18.75662631988525</v>
      </c>
    </row>
    <row r="4184" spans="1:2" x14ac:dyDescent="0.25">
      <c r="A4184">
        <v>418.1</v>
      </c>
      <c r="B4184">
        <v>18.834343395233169</v>
      </c>
    </row>
    <row r="4185" spans="1:2" x14ac:dyDescent="0.25">
      <c r="A4185">
        <v>418.2</v>
      </c>
      <c r="B4185">
        <v>18.912060470581089</v>
      </c>
    </row>
    <row r="4186" spans="1:2" x14ac:dyDescent="0.25">
      <c r="A4186">
        <v>418.3</v>
      </c>
      <c r="B4186">
        <v>18.989777545928959</v>
      </c>
    </row>
    <row r="4187" spans="1:2" x14ac:dyDescent="0.25">
      <c r="A4187">
        <v>418.4</v>
      </c>
      <c r="B4187">
        <v>19.067494621276879</v>
      </c>
    </row>
    <row r="4188" spans="1:2" x14ac:dyDescent="0.25">
      <c r="A4188">
        <v>418.5</v>
      </c>
      <c r="B4188">
        <v>19.145211696624759</v>
      </c>
    </row>
    <row r="4189" spans="1:2" x14ac:dyDescent="0.25">
      <c r="A4189">
        <v>418.6</v>
      </c>
      <c r="B4189">
        <v>19.222928771972668</v>
      </c>
    </row>
    <row r="4190" spans="1:2" x14ac:dyDescent="0.25">
      <c r="A4190">
        <v>418.7</v>
      </c>
      <c r="B4190">
        <v>19.300645847320592</v>
      </c>
    </row>
    <row r="4191" spans="1:2" x14ac:dyDescent="0.25">
      <c r="A4191">
        <v>418.8</v>
      </c>
      <c r="B4191">
        <v>19.378362922668469</v>
      </c>
    </row>
    <row r="4192" spans="1:2" x14ac:dyDescent="0.25">
      <c r="A4192">
        <v>418.9</v>
      </c>
      <c r="B4192">
        <v>19.456079998016381</v>
      </c>
    </row>
    <row r="4193" spans="1:2" x14ac:dyDescent="0.25">
      <c r="A4193">
        <v>419</v>
      </c>
      <c r="B4193">
        <v>19.533797073364259</v>
      </c>
    </row>
    <row r="4194" spans="1:2" x14ac:dyDescent="0.25">
      <c r="A4194">
        <v>419.1</v>
      </c>
      <c r="B4194">
        <v>19.49092624664306</v>
      </c>
    </row>
    <row r="4195" spans="1:2" x14ac:dyDescent="0.25">
      <c r="A4195">
        <v>419.2</v>
      </c>
      <c r="B4195">
        <v>19.448055419921861</v>
      </c>
    </row>
    <row r="4196" spans="1:2" x14ac:dyDescent="0.25">
      <c r="A4196">
        <v>419.3</v>
      </c>
      <c r="B4196">
        <v>19.40518459320068</v>
      </c>
    </row>
    <row r="4197" spans="1:2" x14ac:dyDescent="0.25">
      <c r="A4197">
        <v>419.4</v>
      </c>
      <c r="B4197">
        <v>19.362313766479481</v>
      </c>
    </row>
    <row r="4198" spans="1:2" x14ac:dyDescent="0.25">
      <c r="A4198">
        <v>419.5</v>
      </c>
      <c r="B4198">
        <v>19.3194429397583</v>
      </c>
    </row>
    <row r="4199" spans="1:2" x14ac:dyDescent="0.25">
      <c r="A4199">
        <v>419.6</v>
      </c>
      <c r="B4199">
        <v>19.276572113037101</v>
      </c>
    </row>
    <row r="4200" spans="1:2" x14ac:dyDescent="0.25">
      <c r="A4200">
        <v>419.7</v>
      </c>
      <c r="B4200">
        <v>19.233701286315899</v>
      </c>
    </row>
    <row r="4201" spans="1:2" x14ac:dyDescent="0.25">
      <c r="A4201">
        <v>419.8</v>
      </c>
      <c r="B4201">
        <v>19.190830459594721</v>
      </c>
    </row>
    <row r="4202" spans="1:2" x14ac:dyDescent="0.25">
      <c r="A4202">
        <v>419.9</v>
      </c>
      <c r="B4202">
        <v>19.14795963287353</v>
      </c>
    </row>
    <row r="4203" spans="1:2" x14ac:dyDescent="0.25">
      <c r="A4203">
        <v>420</v>
      </c>
      <c r="B4203">
        <v>19.105088806152349</v>
      </c>
    </row>
    <row r="4204" spans="1:2" x14ac:dyDescent="0.25">
      <c r="A4204">
        <v>420.1</v>
      </c>
      <c r="B4204">
        <v>18.961794662475558</v>
      </c>
    </row>
    <row r="4205" spans="1:2" x14ac:dyDescent="0.25">
      <c r="A4205">
        <v>420.2</v>
      </c>
      <c r="B4205">
        <v>18.818500518798771</v>
      </c>
    </row>
    <row r="4206" spans="1:2" x14ac:dyDescent="0.25">
      <c r="A4206">
        <v>420.3</v>
      </c>
      <c r="B4206">
        <v>18.675206375122059</v>
      </c>
    </row>
    <row r="4207" spans="1:2" x14ac:dyDescent="0.25">
      <c r="A4207">
        <v>420.4</v>
      </c>
      <c r="B4207">
        <v>18.531912231445268</v>
      </c>
    </row>
    <row r="4208" spans="1:2" x14ac:dyDescent="0.25">
      <c r="A4208">
        <v>420.5</v>
      </c>
      <c r="B4208">
        <v>18.38861808776856</v>
      </c>
    </row>
    <row r="4209" spans="1:2" x14ac:dyDescent="0.25">
      <c r="A4209">
        <v>420.6</v>
      </c>
      <c r="B4209">
        <v>18.245323944091769</v>
      </c>
    </row>
    <row r="4210" spans="1:2" x14ac:dyDescent="0.25">
      <c r="A4210">
        <v>420.7</v>
      </c>
      <c r="B4210">
        <v>18.102029800414979</v>
      </c>
    </row>
    <row r="4211" spans="1:2" x14ac:dyDescent="0.25">
      <c r="A4211">
        <v>420.8</v>
      </c>
      <c r="B4211">
        <v>17.95873565673827</v>
      </c>
    </row>
    <row r="4212" spans="1:2" x14ac:dyDescent="0.25">
      <c r="A4212">
        <v>420.9</v>
      </c>
      <c r="B4212">
        <v>17.815441513061479</v>
      </c>
    </row>
    <row r="4213" spans="1:2" x14ac:dyDescent="0.25">
      <c r="A4213">
        <v>421</v>
      </c>
      <c r="B4213">
        <v>17.672147369384771</v>
      </c>
    </row>
    <row r="4214" spans="1:2" x14ac:dyDescent="0.25">
      <c r="A4214">
        <v>421.1</v>
      </c>
      <c r="B4214">
        <v>17.575122489929178</v>
      </c>
    </row>
    <row r="4215" spans="1:2" x14ac:dyDescent="0.25">
      <c r="A4215">
        <v>421.2</v>
      </c>
      <c r="B4215">
        <v>17.47809761047359</v>
      </c>
    </row>
    <row r="4216" spans="1:2" x14ac:dyDescent="0.25">
      <c r="A4216">
        <v>421.3</v>
      </c>
      <c r="B4216">
        <v>17.381072731018062</v>
      </c>
    </row>
    <row r="4217" spans="1:2" x14ac:dyDescent="0.25">
      <c r="A4217">
        <v>421.4</v>
      </c>
      <c r="B4217">
        <v>17.28404785156247</v>
      </c>
    </row>
    <row r="4218" spans="1:2" x14ac:dyDescent="0.25">
      <c r="A4218">
        <v>421.5</v>
      </c>
      <c r="B4218">
        <v>17.187022972106941</v>
      </c>
    </row>
    <row r="4219" spans="1:2" x14ac:dyDescent="0.25">
      <c r="A4219">
        <v>421.6</v>
      </c>
      <c r="B4219">
        <v>17.089998092651349</v>
      </c>
    </row>
    <row r="4220" spans="1:2" x14ac:dyDescent="0.25">
      <c r="A4220">
        <v>421.7</v>
      </c>
      <c r="B4220">
        <v>16.992973213195761</v>
      </c>
    </row>
    <row r="4221" spans="1:2" x14ac:dyDescent="0.25">
      <c r="A4221">
        <v>421.8</v>
      </c>
      <c r="B4221">
        <v>16.895948333740229</v>
      </c>
    </row>
    <row r="4222" spans="1:2" x14ac:dyDescent="0.25">
      <c r="A4222">
        <v>421.9</v>
      </c>
      <c r="B4222">
        <v>16.79892345428464</v>
      </c>
    </row>
    <row r="4223" spans="1:2" x14ac:dyDescent="0.25">
      <c r="A4223">
        <v>422</v>
      </c>
      <c r="B4223">
        <v>16.701898574829102</v>
      </c>
    </row>
    <row r="4224" spans="1:2" x14ac:dyDescent="0.25">
      <c r="A4224">
        <v>422.1</v>
      </c>
      <c r="B4224">
        <v>16.68585599899292</v>
      </c>
    </row>
    <row r="4225" spans="1:2" x14ac:dyDescent="0.25">
      <c r="A4225">
        <v>422.2</v>
      </c>
      <c r="B4225">
        <v>16.669813423156729</v>
      </c>
    </row>
    <row r="4226" spans="1:2" x14ac:dyDescent="0.25">
      <c r="A4226">
        <v>422.3</v>
      </c>
      <c r="B4226">
        <v>16.653770847320551</v>
      </c>
    </row>
    <row r="4227" spans="1:2" x14ac:dyDescent="0.25">
      <c r="A4227">
        <v>422.4</v>
      </c>
      <c r="B4227">
        <v>16.63772827148437</v>
      </c>
    </row>
    <row r="4228" spans="1:2" x14ac:dyDescent="0.25">
      <c r="A4228">
        <v>422.5</v>
      </c>
      <c r="B4228">
        <v>16.621685695648189</v>
      </c>
    </row>
    <row r="4229" spans="1:2" x14ac:dyDescent="0.25">
      <c r="A4229">
        <v>422.6</v>
      </c>
      <c r="B4229">
        <v>16.605643119812001</v>
      </c>
    </row>
    <row r="4230" spans="1:2" x14ac:dyDescent="0.25">
      <c r="A4230">
        <v>422.7</v>
      </c>
      <c r="B4230">
        <v>16.58960054397582</v>
      </c>
    </row>
    <row r="4231" spans="1:2" x14ac:dyDescent="0.25">
      <c r="A4231">
        <v>422.8</v>
      </c>
      <c r="B4231">
        <v>16.573557968139639</v>
      </c>
    </row>
    <row r="4232" spans="1:2" x14ac:dyDescent="0.25">
      <c r="A4232">
        <v>422.9</v>
      </c>
      <c r="B4232">
        <v>16.557515392303461</v>
      </c>
    </row>
    <row r="4233" spans="1:2" x14ac:dyDescent="0.25">
      <c r="A4233">
        <v>423</v>
      </c>
      <c r="B4233">
        <v>16.54147281646728</v>
      </c>
    </row>
    <row r="4234" spans="1:2" x14ac:dyDescent="0.25">
      <c r="A4234">
        <v>423.1</v>
      </c>
      <c r="B4234">
        <v>16.5596757888794</v>
      </c>
    </row>
    <row r="4235" spans="1:2" x14ac:dyDescent="0.25">
      <c r="A4235">
        <v>423.2</v>
      </c>
      <c r="B4235">
        <v>16.577878761291512</v>
      </c>
    </row>
    <row r="4236" spans="1:2" x14ac:dyDescent="0.25">
      <c r="A4236">
        <v>423.3</v>
      </c>
      <c r="B4236">
        <v>16.59608173370361</v>
      </c>
    </row>
    <row r="4237" spans="1:2" x14ac:dyDescent="0.25">
      <c r="A4237">
        <v>423.4</v>
      </c>
      <c r="B4237">
        <v>16.614284706115729</v>
      </c>
    </row>
    <row r="4238" spans="1:2" x14ac:dyDescent="0.25">
      <c r="A4238">
        <v>423.5</v>
      </c>
      <c r="B4238">
        <v>16.632487678527831</v>
      </c>
    </row>
    <row r="4239" spans="1:2" x14ac:dyDescent="0.25">
      <c r="A4239">
        <v>423.6</v>
      </c>
      <c r="B4239">
        <v>16.65069065093995</v>
      </c>
    </row>
    <row r="4240" spans="1:2" x14ac:dyDescent="0.25">
      <c r="A4240">
        <v>423.7</v>
      </c>
      <c r="B4240">
        <v>16.668893623352059</v>
      </c>
    </row>
    <row r="4241" spans="1:2" x14ac:dyDescent="0.25">
      <c r="A4241">
        <v>423.8</v>
      </c>
      <c r="B4241">
        <v>16.68709659576416</v>
      </c>
    </row>
    <row r="4242" spans="1:2" x14ac:dyDescent="0.25">
      <c r="A4242">
        <v>423.9</v>
      </c>
      <c r="B4242">
        <v>16.705299568176279</v>
      </c>
    </row>
    <row r="4243" spans="1:2" x14ac:dyDescent="0.25">
      <c r="A4243">
        <v>424</v>
      </c>
      <c r="B4243">
        <v>16.723502540588381</v>
      </c>
    </row>
    <row r="4244" spans="1:2" x14ac:dyDescent="0.25">
      <c r="A4244">
        <v>424.1</v>
      </c>
      <c r="B4244">
        <v>16.872808074951209</v>
      </c>
    </row>
    <row r="4245" spans="1:2" x14ac:dyDescent="0.25">
      <c r="A4245">
        <v>424.2</v>
      </c>
      <c r="B4245">
        <v>17.02211360931404</v>
      </c>
    </row>
    <row r="4246" spans="1:2" x14ac:dyDescent="0.25">
      <c r="A4246">
        <v>424.3</v>
      </c>
      <c r="B4246">
        <v>17.171419143676779</v>
      </c>
    </row>
    <row r="4247" spans="1:2" x14ac:dyDescent="0.25">
      <c r="A4247">
        <v>424.4</v>
      </c>
      <c r="B4247">
        <v>17.3207246780396</v>
      </c>
    </row>
    <row r="4248" spans="1:2" x14ac:dyDescent="0.25">
      <c r="A4248">
        <v>424.5</v>
      </c>
      <c r="B4248">
        <v>17.470030212402349</v>
      </c>
    </row>
    <row r="4249" spans="1:2" x14ac:dyDescent="0.25">
      <c r="A4249">
        <v>424.6</v>
      </c>
      <c r="B4249">
        <v>17.61933574676517</v>
      </c>
    </row>
    <row r="4250" spans="1:2" x14ac:dyDescent="0.25">
      <c r="A4250">
        <v>424.7</v>
      </c>
      <c r="B4250">
        <v>17.768641281128001</v>
      </c>
    </row>
    <row r="4251" spans="1:2" x14ac:dyDescent="0.25">
      <c r="A4251">
        <v>424.8</v>
      </c>
      <c r="B4251">
        <v>17.91794681549074</v>
      </c>
    </row>
    <row r="4252" spans="1:2" x14ac:dyDescent="0.25">
      <c r="A4252">
        <v>424.9</v>
      </c>
      <c r="B4252">
        <v>18.067252349853572</v>
      </c>
    </row>
    <row r="4253" spans="1:2" x14ac:dyDescent="0.25">
      <c r="A4253">
        <v>425</v>
      </c>
      <c r="B4253">
        <v>18.216557884216311</v>
      </c>
    </row>
    <row r="4254" spans="1:2" x14ac:dyDescent="0.25">
      <c r="A4254">
        <v>425.1</v>
      </c>
      <c r="B4254">
        <v>18.49948745727546</v>
      </c>
    </row>
    <row r="4255" spans="1:2" x14ac:dyDescent="0.25">
      <c r="A4255">
        <v>425.2</v>
      </c>
      <c r="B4255">
        <v>18.782417030334599</v>
      </c>
    </row>
    <row r="4256" spans="1:2" x14ac:dyDescent="0.25">
      <c r="A4256">
        <v>425.3</v>
      </c>
      <c r="B4256">
        <v>19.065346603393589</v>
      </c>
    </row>
    <row r="4257" spans="1:2" x14ac:dyDescent="0.25">
      <c r="A4257">
        <v>425.4</v>
      </c>
      <c r="B4257">
        <v>19.348276176452739</v>
      </c>
    </row>
    <row r="4258" spans="1:2" x14ac:dyDescent="0.25">
      <c r="A4258">
        <v>425.5</v>
      </c>
      <c r="B4258">
        <v>19.631205749511722</v>
      </c>
    </row>
    <row r="4259" spans="1:2" x14ac:dyDescent="0.25">
      <c r="A4259">
        <v>425.6</v>
      </c>
      <c r="B4259">
        <v>19.914135322570861</v>
      </c>
    </row>
    <row r="4260" spans="1:2" x14ac:dyDescent="0.25">
      <c r="A4260">
        <v>425.7</v>
      </c>
      <c r="B4260">
        <v>20.19706489563001</v>
      </c>
    </row>
    <row r="4261" spans="1:2" x14ac:dyDescent="0.25">
      <c r="A4261">
        <v>425.8</v>
      </c>
      <c r="B4261">
        <v>20.479994468689</v>
      </c>
    </row>
    <row r="4262" spans="1:2" x14ac:dyDescent="0.25">
      <c r="A4262">
        <v>425.9</v>
      </c>
      <c r="B4262">
        <v>20.762924041748139</v>
      </c>
    </row>
    <row r="4263" spans="1:2" x14ac:dyDescent="0.25">
      <c r="A4263">
        <v>426</v>
      </c>
      <c r="B4263">
        <v>21.045853614807129</v>
      </c>
    </row>
    <row r="4264" spans="1:2" x14ac:dyDescent="0.25">
      <c r="A4264">
        <v>426.1</v>
      </c>
      <c r="B4264">
        <v>21.507283611297709</v>
      </c>
    </row>
    <row r="4265" spans="1:2" x14ac:dyDescent="0.25">
      <c r="A4265">
        <v>426.2</v>
      </c>
      <c r="B4265">
        <v>21.968713607788299</v>
      </c>
    </row>
    <row r="4266" spans="1:2" x14ac:dyDescent="0.25">
      <c r="A4266">
        <v>426.3</v>
      </c>
      <c r="B4266">
        <v>22.430143604278619</v>
      </c>
    </row>
    <row r="4267" spans="1:2" x14ac:dyDescent="0.25">
      <c r="A4267">
        <v>426.4</v>
      </c>
      <c r="B4267">
        <v>22.891573600769199</v>
      </c>
    </row>
    <row r="4268" spans="1:2" x14ac:dyDescent="0.25">
      <c r="A4268">
        <v>426.5</v>
      </c>
      <c r="B4268">
        <v>23.353003597259519</v>
      </c>
    </row>
    <row r="4269" spans="1:2" x14ac:dyDescent="0.25">
      <c r="A4269">
        <v>426.6</v>
      </c>
      <c r="B4269">
        <v>23.814433593750099</v>
      </c>
    </row>
    <row r="4270" spans="1:2" x14ac:dyDescent="0.25">
      <c r="A4270">
        <v>426.7</v>
      </c>
      <c r="B4270">
        <v>24.275863590240689</v>
      </c>
    </row>
    <row r="4271" spans="1:2" x14ac:dyDescent="0.25">
      <c r="A4271">
        <v>426.8</v>
      </c>
      <c r="B4271">
        <v>24.73729358673101</v>
      </c>
    </row>
    <row r="4272" spans="1:2" x14ac:dyDescent="0.25">
      <c r="A4272">
        <v>426.9</v>
      </c>
      <c r="B4272">
        <v>25.198723583221589</v>
      </c>
    </row>
    <row r="4273" spans="1:2" x14ac:dyDescent="0.25">
      <c r="A4273">
        <v>427</v>
      </c>
      <c r="B4273">
        <v>25.66015357971191</v>
      </c>
    </row>
    <row r="4274" spans="1:2" x14ac:dyDescent="0.25">
      <c r="A4274">
        <v>427.1</v>
      </c>
      <c r="B4274">
        <v>26.139720954895129</v>
      </c>
    </row>
    <row r="4275" spans="1:2" x14ac:dyDescent="0.25">
      <c r="A4275">
        <v>427.2</v>
      </c>
      <c r="B4275">
        <v>26.619288330078341</v>
      </c>
    </row>
    <row r="4276" spans="1:2" x14ac:dyDescent="0.25">
      <c r="A4276">
        <v>427.3</v>
      </c>
      <c r="B4276">
        <v>27.098855705261279</v>
      </c>
    </row>
    <row r="4277" spans="1:2" x14ac:dyDescent="0.25">
      <c r="A4277">
        <v>427.4</v>
      </c>
      <c r="B4277">
        <v>27.578423080444502</v>
      </c>
    </row>
    <row r="4278" spans="1:2" x14ac:dyDescent="0.25">
      <c r="A4278">
        <v>427.5</v>
      </c>
      <c r="B4278">
        <v>28.05799045562744</v>
      </c>
    </row>
    <row r="4279" spans="1:2" x14ac:dyDescent="0.25">
      <c r="A4279">
        <v>427.6</v>
      </c>
      <c r="B4279">
        <v>28.537557830810659</v>
      </c>
    </row>
    <row r="4280" spans="1:2" x14ac:dyDescent="0.25">
      <c r="A4280">
        <v>427.7</v>
      </c>
      <c r="B4280">
        <v>29.017125205993871</v>
      </c>
    </row>
    <row r="4281" spans="1:2" x14ac:dyDescent="0.25">
      <c r="A4281">
        <v>427.8</v>
      </c>
      <c r="B4281">
        <v>29.496692581176809</v>
      </c>
    </row>
    <row r="4282" spans="1:2" x14ac:dyDescent="0.25">
      <c r="A4282">
        <v>427.9</v>
      </c>
      <c r="B4282">
        <v>29.976259956360028</v>
      </c>
    </row>
    <row r="4283" spans="1:2" x14ac:dyDescent="0.25">
      <c r="A4283">
        <v>428</v>
      </c>
      <c r="B4283">
        <v>30.45582733154297</v>
      </c>
    </row>
    <row r="4284" spans="1:2" x14ac:dyDescent="0.25">
      <c r="A4284">
        <v>428.1</v>
      </c>
      <c r="B4284">
        <v>30.606696586608919</v>
      </c>
    </row>
    <row r="4285" spans="1:2" x14ac:dyDescent="0.25">
      <c r="A4285">
        <v>428.2</v>
      </c>
      <c r="B4285">
        <v>30.757565841674879</v>
      </c>
    </row>
    <row r="4286" spans="1:2" x14ac:dyDescent="0.25">
      <c r="A4286">
        <v>428.3</v>
      </c>
      <c r="B4286">
        <v>30.908435096740739</v>
      </c>
    </row>
    <row r="4287" spans="1:2" x14ac:dyDescent="0.25">
      <c r="A4287">
        <v>428.4</v>
      </c>
      <c r="B4287">
        <v>31.059304351806691</v>
      </c>
    </row>
    <row r="4288" spans="1:2" x14ac:dyDescent="0.25">
      <c r="A4288">
        <v>428.5</v>
      </c>
      <c r="B4288">
        <v>31.210173606872559</v>
      </c>
    </row>
    <row r="4289" spans="1:2" x14ac:dyDescent="0.25">
      <c r="A4289">
        <v>428.6</v>
      </c>
      <c r="B4289">
        <v>31.361042861938511</v>
      </c>
    </row>
    <row r="4290" spans="1:2" x14ac:dyDescent="0.25">
      <c r="A4290">
        <v>428.7</v>
      </c>
      <c r="B4290">
        <v>31.51191211700446</v>
      </c>
    </row>
    <row r="4291" spans="1:2" x14ac:dyDescent="0.25">
      <c r="A4291">
        <v>428.8</v>
      </c>
      <c r="B4291">
        <v>31.662781372070331</v>
      </c>
    </row>
    <row r="4292" spans="1:2" x14ac:dyDescent="0.25">
      <c r="A4292">
        <v>428.9</v>
      </c>
      <c r="B4292">
        <v>31.81365062713628</v>
      </c>
    </row>
    <row r="4293" spans="1:2" x14ac:dyDescent="0.25">
      <c r="A4293">
        <v>429</v>
      </c>
      <c r="B4293">
        <v>31.964519882202151</v>
      </c>
    </row>
    <row r="4294" spans="1:2" x14ac:dyDescent="0.25">
      <c r="A4294">
        <v>429.1</v>
      </c>
      <c r="B4294">
        <v>32.092946968078643</v>
      </c>
    </row>
    <row r="4295" spans="1:2" x14ac:dyDescent="0.25">
      <c r="A4295">
        <v>429.2</v>
      </c>
      <c r="B4295">
        <v>32.221374053955138</v>
      </c>
    </row>
    <row r="4296" spans="1:2" x14ac:dyDescent="0.25">
      <c r="A4296">
        <v>429.3</v>
      </c>
      <c r="B4296">
        <v>32.349801139831563</v>
      </c>
    </row>
    <row r="4297" spans="1:2" x14ac:dyDescent="0.25">
      <c r="A4297">
        <v>429.4</v>
      </c>
      <c r="B4297">
        <v>32.478228225708051</v>
      </c>
    </row>
    <row r="4298" spans="1:2" x14ac:dyDescent="0.25">
      <c r="A4298">
        <v>429.5</v>
      </c>
      <c r="B4298">
        <v>32.606655311584483</v>
      </c>
    </row>
    <row r="4299" spans="1:2" x14ac:dyDescent="0.25">
      <c r="A4299">
        <v>429.6</v>
      </c>
      <c r="B4299">
        <v>32.735082397460971</v>
      </c>
    </row>
    <row r="4300" spans="1:2" x14ac:dyDescent="0.25">
      <c r="A4300">
        <v>429.7</v>
      </c>
      <c r="B4300">
        <v>32.863509483337459</v>
      </c>
    </row>
    <row r="4301" spans="1:2" x14ac:dyDescent="0.25">
      <c r="A4301">
        <v>429.8</v>
      </c>
      <c r="B4301">
        <v>32.991936569213877</v>
      </c>
    </row>
    <row r="4302" spans="1:2" x14ac:dyDescent="0.25">
      <c r="A4302">
        <v>429.9</v>
      </c>
      <c r="B4302">
        <v>33.120363655090372</v>
      </c>
    </row>
    <row r="4303" spans="1:2" x14ac:dyDescent="0.25">
      <c r="A4303">
        <v>430</v>
      </c>
      <c r="B4303">
        <v>33.248790740966797</v>
      </c>
    </row>
    <row r="4304" spans="1:2" x14ac:dyDescent="0.25">
      <c r="A4304">
        <v>430.1</v>
      </c>
      <c r="B4304">
        <v>33.277315177917487</v>
      </c>
    </row>
    <row r="4305" spans="1:2" x14ac:dyDescent="0.25">
      <c r="A4305">
        <v>430.2</v>
      </c>
      <c r="B4305">
        <v>33.305839614868177</v>
      </c>
    </row>
    <row r="4306" spans="1:2" x14ac:dyDescent="0.25">
      <c r="A4306">
        <v>430.3</v>
      </c>
      <c r="B4306">
        <v>33.334364051818852</v>
      </c>
    </row>
    <row r="4307" spans="1:2" x14ac:dyDescent="0.25">
      <c r="A4307">
        <v>430.4</v>
      </c>
      <c r="B4307">
        <v>33.362888488769542</v>
      </c>
    </row>
    <row r="4308" spans="1:2" x14ac:dyDescent="0.25">
      <c r="A4308">
        <v>430.5</v>
      </c>
      <c r="B4308">
        <v>33.391412925720218</v>
      </c>
    </row>
    <row r="4309" spans="1:2" x14ac:dyDescent="0.25">
      <c r="A4309">
        <v>430.6</v>
      </c>
      <c r="B4309">
        <v>33.419937362670908</v>
      </c>
    </row>
    <row r="4310" spans="1:2" x14ac:dyDescent="0.25">
      <c r="A4310">
        <v>430.7</v>
      </c>
      <c r="B4310">
        <v>33.448461799621597</v>
      </c>
    </row>
    <row r="4311" spans="1:2" x14ac:dyDescent="0.25">
      <c r="A4311">
        <v>430.8</v>
      </c>
      <c r="B4311">
        <v>33.476986236572273</v>
      </c>
    </row>
    <row r="4312" spans="1:2" x14ac:dyDescent="0.25">
      <c r="A4312">
        <v>430.9</v>
      </c>
      <c r="B4312">
        <v>33.505510673522963</v>
      </c>
    </row>
    <row r="4313" spans="1:2" x14ac:dyDescent="0.25">
      <c r="A4313">
        <v>431</v>
      </c>
      <c r="B4313">
        <v>33.534035110473631</v>
      </c>
    </row>
    <row r="4314" spans="1:2" x14ac:dyDescent="0.25">
      <c r="A4314">
        <v>431.1</v>
      </c>
      <c r="B4314">
        <v>33.443015251159643</v>
      </c>
    </row>
    <row r="4315" spans="1:2" x14ac:dyDescent="0.25">
      <c r="A4315">
        <v>431.2</v>
      </c>
      <c r="B4315">
        <v>33.351995391845662</v>
      </c>
    </row>
    <row r="4316" spans="1:2" x14ac:dyDescent="0.25">
      <c r="A4316">
        <v>431.3</v>
      </c>
      <c r="B4316">
        <v>33.260975532531717</v>
      </c>
    </row>
    <row r="4317" spans="1:2" x14ac:dyDescent="0.25">
      <c r="A4317">
        <v>431.4</v>
      </c>
      <c r="B4317">
        <v>33.169955673217743</v>
      </c>
    </row>
    <row r="4318" spans="1:2" x14ac:dyDescent="0.25">
      <c r="A4318">
        <v>431.5</v>
      </c>
      <c r="B4318">
        <v>33.078935813903797</v>
      </c>
    </row>
    <row r="4319" spans="1:2" x14ac:dyDescent="0.25">
      <c r="A4319">
        <v>431.6</v>
      </c>
      <c r="B4319">
        <v>32.987915954589823</v>
      </c>
    </row>
    <row r="4320" spans="1:2" x14ac:dyDescent="0.25">
      <c r="A4320">
        <v>431.7</v>
      </c>
      <c r="B4320">
        <v>32.896896095275842</v>
      </c>
    </row>
    <row r="4321" spans="1:2" x14ac:dyDescent="0.25">
      <c r="A4321">
        <v>431.8</v>
      </c>
      <c r="B4321">
        <v>32.805876235961897</v>
      </c>
    </row>
    <row r="4322" spans="1:2" x14ac:dyDescent="0.25">
      <c r="A4322">
        <v>431.9</v>
      </c>
      <c r="B4322">
        <v>32.714856376647909</v>
      </c>
    </row>
    <row r="4323" spans="1:2" x14ac:dyDescent="0.25">
      <c r="A4323">
        <v>432</v>
      </c>
      <c r="B4323">
        <v>32.623836517333977</v>
      </c>
    </row>
    <row r="4324" spans="1:2" x14ac:dyDescent="0.25">
      <c r="A4324">
        <v>432.1</v>
      </c>
      <c r="B4324">
        <v>32.541248855590787</v>
      </c>
    </row>
    <row r="4325" spans="1:2" x14ac:dyDescent="0.25">
      <c r="A4325">
        <v>432.2</v>
      </c>
      <c r="B4325">
        <v>32.458661193847611</v>
      </c>
    </row>
    <row r="4326" spans="1:2" x14ac:dyDescent="0.25">
      <c r="A4326">
        <v>432.3</v>
      </c>
      <c r="B4326">
        <v>32.376073532104478</v>
      </c>
    </row>
    <row r="4327" spans="1:2" x14ac:dyDescent="0.25">
      <c r="A4327">
        <v>432.4</v>
      </c>
      <c r="B4327">
        <v>32.293485870361287</v>
      </c>
    </row>
    <row r="4328" spans="1:2" x14ac:dyDescent="0.25">
      <c r="A4328">
        <v>432.5</v>
      </c>
      <c r="B4328">
        <v>32.210898208618161</v>
      </c>
    </row>
    <row r="4329" spans="1:2" x14ac:dyDescent="0.25">
      <c r="A4329">
        <v>432.6</v>
      </c>
      <c r="B4329">
        <v>32.128310546874978</v>
      </c>
    </row>
    <row r="4330" spans="1:2" x14ac:dyDescent="0.25">
      <c r="A4330">
        <v>432.7</v>
      </c>
      <c r="B4330">
        <v>32.045722885131802</v>
      </c>
    </row>
    <row r="4331" spans="1:2" x14ac:dyDescent="0.25">
      <c r="A4331">
        <v>432.8</v>
      </c>
      <c r="B4331">
        <v>31.963135223388669</v>
      </c>
    </row>
    <row r="4332" spans="1:2" x14ac:dyDescent="0.25">
      <c r="A4332">
        <v>432.9</v>
      </c>
      <c r="B4332">
        <v>31.880547561645479</v>
      </c>
    </row>
    <row r="4333" spans="1:2" x14ac:dyDescent="0.25">
      <c r="A4333">
        <v>433</v>
      </c>
      <c r="B4333">
        <v>31.797959899902349</v>
      </c>
    </row>
    <row r="4334" spans="1:2" x14ac:dyDescent="0.25">
      <c r="A4334">
        <v>433.1</v>
      </c>
      <c r="B4334">
        <v>31.767516727447511</v>
      </c>
    </row>
    <row r="4335" spans="1:2" x14ac:dyDescent="0.25">
      <c r="A4335">
        <v>433.2</v>
      </c>
      <c r="B4335">
        <v>31.737073554992669</v>
      </c>
    </row>
    <row r="4336" spans="1:2" x14ac:dyDescent="0.25">
      <c r="A4336">
        <v>433.3</v>
      </c>
      <c r="B4336">
        <v>31.706630382537838</v>
      </c>
    </row>
    <row r="4337" spans="1:2" x14ac:dyDescent="0.25">
      <c r="A4337">
        <v>433.4</v>
      </c>
      <c r="B4337">
        <v>31.676187210083</v>
      </c>
    </row>
    <row r="4338" spans="1:2" x14ac:dyDescent="0.25">
      <c r="A4338">
        <v>433.5</v>
      </c>
      <c r="B4338">
        <v>31.64574403762818</v>
      </c>
    </row>
    <row r="4339" spans="1:2" x14ac:dyDescent="0.25">
      <c r="A4339">
        <v>433.6</v>
      </c>
      <c r="B4339">
        <v>31.615300865173332</v>
      </c>
    </row>
    <row r="4340" spans="1:2" x14ac:dyDescent="0.25">
      <c r="A4340">
        <v>433.7</v>
      </c>
      <c r="B4340">
        <v>31.58485769271849</v>
      </c>
    </row>
    <row r="4341" spans="1:2" x14ac:dyDescent="0.25">
      <c r="A4341">
        <v>433.8</v>
      </c>
      <c r="B4341">
        <v>31.55441452026367</v>
      </c>
    </row>
    <row r="4342" spans="1:2" x14ac:dyDescent="0.25">
      <c r="A4342">
        <v>433.9</v>
      </c>
      <c r="B4342">
        <v>31.523971347808821</v>
      </c>
    </row>
    <row r="4343" spans="1:2" x14ac:dyDescent="0.25">
      <c r="A4343">
        <v>434</v>
      </c>
      <c r="B4343">
        <v>31.493528175354001</v>
      </c>
    </row>
    <row r="4344" spans="1:2" x14ac:dyDescent="0.25">
      <c r="A4344">
        <v>434.1</v>
      </c>
      <c r="B4344">
        <v>31.50048793792725</v>
      </c>
    </row>
    <row r="4345" spans="1:2" x14ac:dyDescent="0.25">
      <c r="A4345">
        <v>434.2</v>
      </c>
      <c r="B4345">
        <v>31.507447700500489</v>
      </c>
    </row>
    <row r="4346" spans="1:2" x14ac:dyDescent="0.25">
      <c r="A4346">
        <v>434.3</v>
      </c>
      <c r="B4346">
        <v>31.514407463073731</v>
      </c>
    </row>
    <row r="4347" spans="1:2" x14ac:dyDescent="0.25">
      <c r="A4347">
        <v>434.4</v>
      </c>
      <c r="B4347">
        <v>31.521367225646969</v>
      </c>
    </row>
    <row r="4348" spans="1:2" x14ac:dyDescent="0.25">
      <c r="A4348">
        <v>434.5</v>
      </c>
      <c r="B4348">
        <v>31.528326988220211</v>
      </c>
    </row>
    <row r="4349" spans="1:2" x14ac:dyDescent="0.25">
      <c r="A4349">
        <v>434.6</v>
      </c>
      <c r="B4349">
        <v>31.53528675079346</v>
      </c>
    </row>
    <row r="4350" spans="1:2" x14ac:dyDescent="0.25">
      <c r="A4350">
        <v>434.7</v>
      </c>
      <c r="B4350">
        <v>31.542246513366699</v>
      </c>
    </row>
    <row r="4351" spans="1:2" x14ac:dyDescent="0.25">
      <c r="A4351">
        <v>434.8</v>
      </c>
      <c r="B4351">
        <v>31.549206275939941</v>
      </c>
    </row>
    <row r="4352" spans="1:2" x14ac:dyDescent="0.25">
      <c r="A4352">
        <v>434.9</v>
      </c>
      <c r="B4352">
        <v>31.55616603851319</v>
      </c>
    </row>
    <row r="4353" spans="1:2" x14ac:dyDescent="0.25">
      <c r="A4353">
        <v>435</v>
      </c>
      <c r="B4353">
        <v>31.563125801086429</v>
      </c>
    </row>
    <row r="4354" spans="1:2" x14ac:dyDescent="0.25">
      <c r="A4354">
        <v>435.1</v>
      </c>
      <c r="B4354">
        <v>31.521532707214352</v>
      </c>
    </row>
    <row r="4355" spans="1:2" x14ac:dyDescent="0.25">
      <c r="A4355">
        <v>435.2</v>
      </c>
      <c r="B4355">
        <v>31.479939613342271</v>
      </c>
    </row>
    <row r="4356" spans="1:2" x14ac:dyDescent="0.25">
      <c r="A4356">
        <v>435.3</v>
      </c>
      <c r="B4356">
        <v>31.438346519470208</v>
      </c>
    </row>
    <row r="4357" spans="1:2" x14ac:dyDescent="0.25">
      <c r="A4357">
        <v>435.4</v>
      </c>
      <c r="B4357">
        <v>31.396753425598131</v>
      </c>
    </row>
    <row r="4358" spans="1:2" x14ac:dyDescent="0.25">
      <c r="A4358">
        <v>435.5</v>
      </c>
      <c r="B4358">
        <v>31.355160331726079</v>
      </c>
    </row>
    <row r="4359" spans="1:2" x14ac:dyDescent="0.25">
      <c r="A4359">
        <v>435.6</v>
      </c>
      <c r="B4359">
        <v>31.313567237853999</v>
      </c>
    </row>
    <row r="4360" spans="1:2" x14ac:dyDescent="0.25">
      <c r="A4360">
        <v>435.7</v>
      </c>
      <c r="B4360">
        <v>31.271974143981911</v>
      </c>
    </row>
    <row r="4361" spans="1:2" x14ac:dyDescent="0.25">
      <c r="A4361">
        <v>435.8</v>
      </c>
      <c r="B4361">
        <v>31.230381050109859</v>
      </c>
    </row>
    <row r="4362" spans="1:2" x14ac:dyDescent="0.25">
      <c r="A4362">
        <v>435.9</v>
      </c>
      <c r="B4362">
        <v>31.188787956237771</v>
      </c>
    </row>
    <row r="4363" spans="1:2" x14ac:dyDescent="0.25">
      <c r="A4363">
        <v>436</v>
      </c>
      <c r="B4363">
        <v>31.147194862365719</v>
      </c>
    </row>
    <row r="4364" spans="1:2" x14ac:dyDescent="0.25">
      <c r="A4364">
        <v>436.1</v>
      </c>
      <c r="B4364">
        <v>30.936861648559521</v>
      </c>
    </row>
    <row r="4365" spans="1:2" x14ac:dyDescent="0.25">
      <c r="A4365">
        <v>436.2</v>
      </c>
      <c r="B4365">
        <v>30.72652843475332</v>
      </c>
    </row>
    <row r="4366" spans="1:2" x14ac:dyDescent="0.25">
      <c r="A4366">
        <v>436.3</v>
      </c>
      <c r="B4366">
        <v>30.516195220947239</v>
      </c>
    </row>
    <row r="4367" spans="1:2" x14ac:dyDescent="0.25">
      <c r="A4367">
        <v>436.4</v>
      </c>
      <c r="B4367">
        <v>30.305862007141041</v>
      </c>
    </row>
    <row r="4368" spans="1:2" x14ac:dyDescent="0.25">
      <c r="A4368">
        <v>436.5</v>
      </c>
      <c r="B4368">
        <v>30.09552879333496</v>
      </c>
    </row>
    <row r="4369" spans="1:2" x14ac:dyDescent="0.25">
      <c r="A4369">
        <v>436.6</v>
      </c>
      <c r="B4369">
        <v>29.885195579528759</v>
      </c>
    </row>
    <row r="4370" spans="1:2" x14ac:dyDescent="0.25">
      <c r="A4370">
        <v>436.7</v>
      </c>
      <c r="B4370">
        <v>29.674862365722561</v>
      </c>
    </row>
    <row r="4371" spans="1:2" x14ac:dyDescent="0.25">
      <c r="A4371">
        <v>436.8</v>
      </c>
      <c r="B4371">
        <v>29.46452915191648</v>
      </c>
    </row>
    <row r="4372" spans="1:2" x14ac:dyDescent="0.25">
      <c r="A4372">
        <v>436.9</v>
      </c>
      <c r="B4372">
        <v>29.254195938110279</v>
      </c>
    </row>
    <row r="4373" spans="1:2" x14ac:dyDescent="0.25">
      <c r="A4373">
        <v>437</v>
      </c>
      <c r="B4373">
        <v>29.043862724304201</v>
      </c>
    </row>
    <row r="4374" spans="1:2" x14ac:dyDescent="0.25">
      <c r="A4374">
        <v>437.1</v>
      </c>
      <c r="B4374">
        <v>28.821723785400341</v>
      </c>
    </row>
    <row r="4375" spans="1:2" x14ac:dyDescent="0.25">
      <c r="A4375">
        <v>437.2</v>
      </c>
      <c r="B4375">
        <v>28.59958484649648</v>
      </c>
    </row>
    <row r="4376" spans="1:2" x14ac:dyDescent="0.25">
      <c r="A4376">
        <v>437.3</v>
      </c>
      <c r="B4376">
        <v>28.377445907592751</v>
      </c>
    </row>
    <row r="4377" spans="1:2" x14ac:dyDescent="0.25">
      <c r="A4377">
        <v>437.4</v>
      </c>
      <c r="B4377">
        <v>28.15530696868889</v>
      </c>
    </row>
    <row r="4378" spans="1:2" x14ac:dyDescent="0.25">
      <c r="A4378">
        <v>437.5</v>
      </c>
      <c r="B4378">
        <v>27.933168029785161</v>
      </c>
    </row>
    <row r="4379" spans="1:2" x14ac:dyDescent="0.25">
      <c r="A4379">
        <v>437.6</v>
      </c>
      <c r="B4379">
        <v>27.711029090881301</v>
      </c>
    </row>
    <row r="4380" spans="1:2" x14ac:dyDescent="0.25">
      <c r="A4380">
        <v>437.7</v>
      </c>
      <c r="B4380">
        <v>27.48889015197744</v>
      </c>
    </row>
    <row r="4381" spans="1:2" x14ac:dyDescent="0.25">
      <c r="A4381">
        <v>437.8</v>
      </c>
      <c r="B4381">
        <v>27.2667512130737</v>
      </c>
    </row>
    <row r="4382" spans="1:2" x14ac:dyDescent="0.25">
      <c r="A4382">
        <v>437.9</v>
      </c>
      <c r="B4382">
        <v>27.04461227416984</v>
      </c>
    </row>
    <row r="4383" spans="1:2" x14ac:dyDescent="0.25">
      <c r="A4383">
        <v>438</v>
      </c>
      <c r="B4383">
        <v>26.82247333526611</v>
      </c>
    </row>
    <row r="4384" spans="1:2" x14ac:dyDescent="0.25">
      <c r="A4384">
        <v>438.1</v>
      </c>
      <c r="B4384">
        <v>26.368404312133681</v>
      </c>
    </row>
    <row r="4385" spans="1:2" x14ac:dyDescent="0.25">
      <c r="A4385">
        <v>438.2</v>
      </c>
      <c r="B4385">
        <v>25.914335289001251</v>
      </c>
    </row>
    <row r="4386" spans="1:2" x14ac:dyDescent="0.25">
      <c r="A4386">
        <v>438.3</v>
      </c>
      <c r="B4386">
        <v>25.460266265869091</v>
      </c>
    </row>
    <row r="4387" spans="1:2" x14ac:dyDescent="0.25">
      <c r="A4387">
        <v>438.4</v>
      </c>
      <c r="B4387">
        <v>25.006197242736661</v>
      </c>
    </row>
    <row r="4388" spans="1:2" x14ac:dyDescent="0.25">
      <c r="A4388">
        <v>438.5</v>
      </c>
      <c r="B4388">
        <v>24.552128219604491</v>
      </c>
    </row>
    <row r="4389" spans="1:2" x14ac:dyDescent="0.25">
      <c r="A4389">
        <v>438.6</v>
      </c>
      <c r="B4389">
        <v>24.098059196472061</v>
      </c>
    </row>
    <row r="4390" spans="1:2" x14ac:dyDescent="0.25">
      <c r="A4390">
        <v>438.7</v>
      </c>
      <c r="B4390">
        <v>23.643990173339638</v>
      </c>
    </row>
    <row r="4391" spans="1:2" x14ac:dyDescent="0.25">
      <c r="A4391">
        <v>438.8</v>
      </c>
      <c r="B4391">
        <v>23.189921150207471</v>
      </c>
    </row>
    <row r="4392" spans="1:2" x14ac:dyDescent="0.25">
      <c r="A4392">
        <v>438.9</v>
      </c>
      <c r="B4392">
        <v>22.735852127075042</v>
      </c>
    </row>
    <row r="4393" spans="1:2" x14ac:dyDescent="0.25">
      <c r="A4393">
        <v>439</v>
      </c>
      <c r="B4393">
        <v>22.281783103942871</v>
      </c>
    </row>
    <row r="4394" spans="1:2" x14ac:dyDescent="0.25">
      <c r="A4394">
        <v>439.1</v>
      </c>
      <c r="B4394">
        <v>21.80175406455983</v>
      </c>
    </row>
    <row r="4395" spans="1:2" x14ac:dyDescent="0.25">
      <c r="A4395">
        <v>439.2</v>
      </c>
      <c r="B4395">
        <v>21.321725025176779</v>
      </c>
    </row>
    <row r="4396" spans="1:2" x14ac:dyDescent="0.25">
      <c r="A4396">
        <v>439.3</v>
      </c>
      <c r="B4396">
        <v>20.841695985794011</v>
      </c>
    </row>
    <row r="4397" spans="1:2" x14ac:dyDescent="0.25">
      <c r="A4397">
        <v>439.4</v>
      </c>
      <c r="B4397">
        <v>20.361666946410971</v>
      </c>
    </row>
    <row r="4398" spans="1:2" x14ac:dyDescent="0.25">
      <c r="A4398">
        <v>439.5</v>
      </c>
      <c r="B4398">
        <v>19.8816379070282</v>
      </c>
    </row>
    <row r="4399" spans="1:2" x14ac:dyDescent="0.25">
      <c r="A4399">
        <v>439.6</v>
      </c>
      <c r="B4399">
        <v>19.401608867645152</v>
      </c>
    </row>
    <row r="4400" spans="1:2" x14ac:dyDescent="0.25">
      <c r="A4400">
        <v>439.7</v>
      </c>
      <c r="B4400">
        <v>18.921579828262111</v>
      </c>
    </row>
    <row r="4401" spans="1:2" x14ac:dyDescent="0.25">
      <c r="A4401">
        <v>439.8</v>
      </c>
      <c r="B4401">
        <v>18.44155078887934</v>
      </c>
    </row>
    <row r="4402" spans="1:2" x14ac:dyDescent="0.25">
      <c r="A4402">
        <v>439.9</v>
      </c>
      <c r="B4402">
        <v>17.961521749496288</v>
      </c>
    </row>
    <row r="4403" spans="1:2" x14ac:dyDescent="0.25">
      <c r="A4403">
        <v>440</v>
      </c>
      <c r="B4403">
        <v>17.481492710113521</v>
      </c>
    </row>
    <row r="4404" spans="1:2" x14ac:dyDescent="0.25">
      <c r="A4404">
        <v>440.1</v>
      </c>
      <c r="B4404">
        <v>16.961967315673711</v>
      </c>
    </row>
    <row r="4405" spans="1:2" x14ac:dyDescent="0.25">
      <c r="A4405">
        <v>440.2</v>
      </c>
      <c r="B4405">
        <v>16.44244192123389</v>
      </c>
    </row>
    <row r="4406" spans="1:2" x14ac:dyDescent="0.25">
      <c r="A4406">
        <v>440.3</v>
      </c>
      <c r="B4406">
        <v>15.922916526794371</v>
      </c>
    </row>
    <row r="4407" spans="1:2" x14ac:dyDescent="0.25">
      <c r="A4407">
        <v>440.4</v>
      </c>
      <c r="B4407">
        <v>15.40339113235456</v>
      </c>
    </row>
    <row r="4408" spans="1:2" x14ac:dyDescent="0.25">
      <c r="A4408">
        <v>440.5</v>
      </c>
      <c r="B4408">
        <v>14.883865737915039</v>
      </c>
    </row>
    <row r="4409" spans="1:2" x14ac:dyDescent="0.25">
      <c r="A4409">
        <v>440.6</v>
      </c>
      <c r="B4409">
        <v>14.36434034347522</v>
      </c>
    </row>
    <row r="4410" spans="1:2" x14ac:dyDescent="0.25">
      <c r="A4410">
        <v>440.7</v>
      </c>
      <c r="B4410">
        <v>13.84481494903541</v>
      </c>
    </row>
    <row r="4411" spans="1:2" x14ac:dyDescent="0.25">
      <c r="A4411">
        <v>440.8</v>
      </c>
      <c r="B4411">
        <v>13.325289554595891</v>
      </c>
    </row>
    <row r="4412" spans="1:2" x14ac:dyDescent="0.25">
      <c r="A4412">
        <v>440.9</v>
      </c>
      <c r="B4412">
        <v>12.80576416015607</v>
      </c>
    </row>
    <row r="4413" spans="1:2" x14ac:dyDescent="0.25">
      <c r="A4413">
        <v>441</v>
      </c>
      <c r="B4413">
        <v>12.286238765716551</v>
      </c>
    </row>
    <row r="4414" spans="1:2" x14ac:dyDescent="0.25">
      <c r="A4414">
        <v>441.1</v>
      </c>
      <c r="B4414">
        <v>11.79104686737049</v>
      </c>
    </row>
    <row r="4415" spans="1:2" x14ac:dyDescent="0.25">
      <c r="A4415">
        <v>441.2</v>
      </c>
      <c r="B4415">
        <v>11.295854969024431</v>
      </c>
    </row>
    <row r="4416" spans="1:2" x14ac:dyDescent="0.25">
      <c r="A4416">
        <v>441.3</v>
      </c>
      <c r="B4416">
        <v>10.800663070678651</v>
      </c>
    </row>
    <row r="4417" spans="1:2" x14ac:dyDescent="0.25">
      <c r="A4417">
        <v>441.4</v>
      </c>
      <c r="B4417">
        <v>10.30547117233259</v>
      </c>
    </row>
    <row r="4418" spans="1:2" x14ac:dyDescent="0.25">
      <c r="A4418">
        <v>441.5</v>
      </c>
      <c r="B4418">
        <v>9.810279273986815</v>
      </c>
    </row>
    <row r="4419" spans="1:2" x14ac:dyDescent="0.25">
      <c r="A4419">
        <v>441.6</v>
      </c>
      <c r="B4419">
        <v>9.315087375640756</v>
      </c>
    </row>
    <row r="4420" spans="1:2" x14ac:dyDescent="0.25">
      <c r="A4420">
        <v>441.7</v>
      </c>
      <c r="B4420">
        <v>8.8198954772946969</v>
      </c>
    </row>
    <row r="4421" spans="1:2" x14ac:dyDescent="0.25">
      <c r="A4421">
        <v>441.8</v>
      </c>
      <c r="B4421">
        <v>8.3247035789489185</v>
      </c>
    </row>
    <row r="4422" spans="1:2" x14ac:dyDescent="0.25">
      <c r="A4422">
        <v>441.9</v>
      </c>
      <c r="B4422">
        <v>7.8295116806028586</v>
      </c>
    </row>
    <row r="4423" spans="1:2" x14ac:dyDescent="0.25">
      <c r="A4423">
        <v>442</v>
      </c>
      <c r="B4423">
        <v>7.3343197822570803</v>
      </c>
    </row>
    <row r="4424" spans="1:2" x14ac:dyDescent="0.25">
      <c r="A4424">
        <v>442.1</v>
      </c>
      <c r="B4424">
        <v>6.9200051891802801</v>
      </c>
    </row>
    <row r="4425" spans="1:2" x14ac:dyDescent="0.25">
      <c r="A4425">
        <v>442.2</v>
      </c>
      <c r="B4425">
        <v>6.5056905961034799</v>
      </c>
    </row>
    <row r="4426" spans="1:2" x14ac:dyDescent="0.25">
      <c r="A4426">
        <v>442.3</v>
      </c>
      <c r="B4426">
        <v>6.091376003026916</v>
      </c>
    </row>
    <row r="4427" spans="1:2" x14ac:dyDescent="0.25">
      <c r="A4427">
        <v>442.4</v>
      </c>
      <c r="B4427">
        <v>5.6770614099501158</v>
      </c>
    </row>
    <row r="4428" spans="1:2" x14ac:dyDescent="0.25">
      <c r="A4428">
        <v>442.5</v>
      </c>
      <c r="B4428">
        <v>5.2627468168735509</v>
      </c>
    </row>
    <row r="4429" spans="1:2" x14ac:dyDescent="0.25">
      <c r="A4429">
        <v>442.6</v>
      </c>
      <c r="B4429">
        <v>4.8484322237967508</v>
      </c>
    </row>
    <row r="4430" spans="1:2" x14ac:dyDescent="0.25">
      <c r="A4430">
        <v>442.7</v>
      </c>
      <c r="B4430">
        <v>4.4341176307199506</v>
      </c>
    </row>
    <row r="4431" spans="1:2" x14ac:dyDescent="0.25">
      <c r="A4431">
        <v>442.8</v>
      </c>
      <c r="B4431">
        <v>4.0198030376433866</v>
      </c>
    </row>
    <row r="4432" spans="1:2" x14ac:dyDescent="0.25">
      <c r="A4432">
        <v>442.9</v>
      </c>
      <c r="B4432">
        <v>3.605488444566586</v>
      </c>
    </row>
    <row r="4433" spans="1:2" x14ac:dyDescent="0.25">
      <c r="A4433">
        <v>443</v>
      </c>
      <c r="B4433">
        <v>3.1911738514900212</v>
      </c>
    </row>
    <row r="4434" spans="1:2" x14ac:dyDescent="0.25">
      <c r="A4434">
        <v>443.1</v>
      </c>
      <c r="B4434">
        <v>2.960139872878738</v>
      </c>
    </row>
    <row r="4435" spans="1:2" x14ac:dyDescent="0.25">
      <c r="A4435">
        <v>443.2</v>
      </c>
      <c r="B4435">
        <v>2.729105894267454</v>
      </c>
    </row>
    <row r="4436" spans="1:2" x14ac:dyDescent="0.25">
      <c r="A4436">
        <v>443.3</v>
      </c>
      <c r="B4436">
        <v>2.4980719156563018</v>
      </c>
    </row>
    <row r="4437" spans="1:2" x14ac:dyDescent="0.25">
      <c r="A4437">
        <v>443.4</v>
      </c>
      <c r="B4437">
        <v>2.2670379370450191</v>
      </c>
    </row>
    <row r="4438" spans="1:2" x14ac:dyDescent="0.25">
      <c r="A4438">
        <v>443.5</v>
      </c>
      <c r="B4438">
        <v>2.0360039584338669</v>
      </c>
    </row>
    <row r="4439" spans="1:2" x14ac:dyDescent="0.25">
      <c r="A4439">
        <v>443.6</v>
      </c>
      <c r="B4439">
        <v>1.8049699798225829</v>
      </c>
    </row>
    <row r="4440" spans="1:2" x14ac:dyDescent="0.25">
      <c r="A4440">
        <v>443.7</v>
      </c>
      <c r="B4440">
        <v>1.5739360012113</v>
      </c>
    </row>
    <row r="4441" spans="1:2" x14ac:dyDescent="0.25">
      <c r="A4441">
        <v>443.8</v>
      </c>
      <c r="B4441">
        <v>1.342902022600148</v>
      </c>
    </row>
    <row r="4442" spans="1:2" x14ac:dyDescent="0.25">
      <c r="A4442">
        <v>443.9</v>
      </c>
      <c r="B4442">
        <v>1.111868043988864</v>
      </c>
    </row>
    <row r="4443" spans="1:2" x14ac:dyDescent="0.25">
      <c r="A4443">
        <v>444</v>
      </c>
      <c r="B4443">
        <v>0.88083406537771225</v>
      </c>
    </row>
    <row r="4444" spans="1:2" x14ac:dyDescent="0.25">
      <c r="A4444">
        <v>444.1</v>
      </c>
      <c r="B4444">
        <v>0.7996166986040586</v>
      </c>
    </row>
    <row r="4445" spans="1:2" x14ac:dyDescent="0.25">
      <c r="A4445">
        <v>444.2</v>
      </c>
      <c r="B4445">
        <v>0.71839933183040505</v>
      </c>
    </row>
    <row r="4446" spans="1:2" x14ac:dyDescent="0.25">
      <c r="A4446">
        <v>444.3</v>
      </c>
      <c r="B4446">
        <v>0.63718196505679758</v>
      </c>
    </row>
    <row r="4447" spans="1:2" x14ac:dyDescent="0.25">
      <c r="A4447">
        <v>444.4</v>
      </c>
      <c r="B4447">
        <v>0.55596459828314404</v>
      </c>
    </row>
    <row r="4448" spans="1:2" x14ac:dyDescent="0.25">
      <c r="A4448">
        <v>444.5</v>
      </c>
      <c r="B4448">
        <v>0.47474723150953652</v>
      </c>
    </row>
    <row r="4449" spans="1:2" x14ac:dyDescent="0.25">
      <c r="A4449">
        <v>444.6</v>
      </c>
      <c r="B4449">
        <v>0.39352986473588292</v>
      </c>
    </row>
    <row r="4450" spans="1:2" x14ac:dyDescent="0.25">
      <c r="A4450">
        <v>444.7</v>
      </c>
      <c r="B4450">
        <v>0.31231249796222932</v>
      </c>
    </row>
    <row r="4451" spans="1:2" x14ac:dyDescent="0.25">
      <c r="A4451">
        <v>444.8</v>
      </c>
      <c r="B4451">
        <v>0.23109513118862179</v>
      </c>
    </row>
    <row r="4452" spans="1:2" x14ac:dyDescent="0.25">
      <c r="A4452">
        <v>444.9</v>
      </c>
      <c r="B4452">
        <v>0.14987776441496831</v>
      </c>
    </row>
    <row r="4453" spans="1:2" x14ac:dyDescent="0.25">
      <c r="A4453">
        <v>445</v>
      </c>
      <c r="B4453">
        <v>6.8660397641360754E-2</v>
      </c>
    </row>
    <row r="4454" spans="1:2" x14ac:dyDescent="0.25">
      <c r="A4454">
        <v>445.1</v>
      </c>
      <c r="B4454">
        <v>6.2625552395182679E-2</v>
      </c>
    </row>
    <row r="4455" spans="1:2" x14ac:dyDescent="0.25">
      <c r="A4455">
        <v>445.2</v>
      </c>
      <c r="B4455">
        <v>5.6590707149004611E-2</v>
      </c>
    </row>
    <row r="4456" spans="1:2" x14ac:dyDescent="0.25">
      <c r="A4456">
        <v>445.3</v>
      </c>
      <c r="B4456">
        <v>5.0555861902829971E-2</v>
      </c>
    </row>
    <row r="4457" spans="1:2" x14ac:dyDescent="0.25">
      <c r="A4457">
        <v>445.4</v>
      </c>
      <c r="B4457">
        <v>4.4521016656651903E-2</v>
      </c>
    </row>
    <row r="4458" spans="1:2" x14ac:dyDescent="0.25">
      <c r="A4458">
        <v>445.5</v>
      </c>
      <c r="B4458">
        <v>3.8486171410477249E-2</v>
      </c>
    </row>
    <row r="4459" spans="1:2" x14ac:dyDescent="0.25">
      <c r="A4459">
        <v>445.6</v>
      </c>
      <c r="B4459">
        <v>3.2451326164299181E-2</v>
      </c>
    </row>
    <row r="4460" spans="1:2" x14ac:dyDescent="0.25">
      <c r="A4460">
        <v>445.7</v>
      </c>
      <c r="B4460">
        <v>2.641648091812111E-2</v>
      </c>
    </row>
    <row r="4461" spans="1:2" x14ac:dyDescent="0.25">
      <c r="A4461">
        <v>445.8</v>
      </c>
      <c r="B4461">
        <v>2.0381635671946469E-2</v>
      </c>
    </row>
    <row r="4462" spans="1:2" x14ac:dyDescent="0.25">
      <c r="A4462">
        <v>445.9</v>
      </c>
      <c r="B4462">
        <v>1.4346790425768389E-2</v>
      </c>
    </row>
    <row r="4463" spans="1:2" x14ac:dyDescent="0.25">
      <c r="A4463">
        <v>446</v>
      </c>
      <c r="B4463">
        <v>8.311945179593749E-3</v>
      </c>
    </row>
    <row r="4464" spans="1:2" x14ac:dyDescent="0.25">
      <c r="A4464">
        <v>446.1</v>
      </c>
      <c r="B4464">
        <v>7.4807506616341854E-3</v>
      </c>
    </row>
    <row r="4465" spans="1:2" x14ac:dyDescent="0.25">
      <c r="A4465">
        <v>446.2</v>
      </c>
      <c r="B4465">
        <v>6.6495561436746217E-3</v>
      </c>
    </row>
    <row r="4466" spans="1:2" x14ac:dyDescent="0.25">
      <c r="A4466">
        <v>446.3</v>
      </c>
      <c r="B4466">
        <v>5.8183616257155299E-3</v>
      </c>
    </row>
    <row r="4467" spans="1:2" x14ac:dyDescent="0.25">
      <c r="A4467">
        <v>446.4</v>
      </c>
      <c r="B4467">
        <v>4.9871671077559663E-3</v>
      </c>
    </row>
    <row r="4468" spans="1:2" x14ac:dyDescent="0.25">
      <c r="A4468">
        <v>446.5</v>
      </c>
      <c r="B4468">
        <v>4.1559725897968736E-3</v>
      </c>
    </row>
    <row r="4469" spans="1:2" x14ac:dyDescent="0.25">
      <c r="A4469">
        <v>446.6</v>
      </c>
      <c r="B4469">
        <v>3.3247780718373109E-3</v>
      </c>
    </row>
    <row r="4470" spans="1:2" x14ac:dyDescent="0.25">
      <c r="A4470">
        <v>446.7</v>
      </c>
      <c r="B4470">
        <v>2.4935835538777459E-3</v>
      </c>
    </row>
    <row r="4471" spans="1:2" x14ac:dyDescent="0.25">
      <c r="A4471">
        <v>446.8</v>
      </c>
      <c r="B4471">
        <v>1.662389035918655E-3</v>
      </c>
    </row>
    <row r="4472" spans="1:2" x14ac:dyDescent="0.25">
      <c r="A4472">
        <v>446.9</v>
      </c>
      <c r="B4472">
        <v>8.3119451795909179E-4</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1.4300130400809921E-3</v>
      </c>
    </row>
    <row r="5115" spans="1:2" x14ac:dyDescent="0.25">
      <c r="A5115">
        <v>511.2</v>
      </c>
      <c r="B5115">
        <v>2.8600260801619841E-3</v>
      </c>
    </row>
    <row r="5116" spans="1:2" x14ac:dyDescent="0.25">
      <c r="A5116">
        <v>511.3</v>
      </c>
      <c r="B5116">
        <v>4.2900391202421633E-3</v>
      </c>
    </row>
    <row r="5117" spans="1:2" x14ac:dyDescent="0.25">
      <c r="A5117">
        <v>511.4</v>
      </c>
      <c r="B5117">
        <v>5.7200521603231556E-3</v>
      </c>
    </row>
    <row r="5118" spans="1:2" x14ac:dyDescent="0.25">
      <c r="A5118">
        <v>511.5</v>
      </c>
      <c r="B5118">
        <v>7.1500652004033351E-3</v>
      </c>
    </row>
    <row r="5119" spans="1:2" x14ac:dyDescent="0.25">
      <c r="A5119">
        <v>511.6</v>
      </c>
      <c r="B5119">
        <v>8.5800782404843266E-3</v>
      </c>
    </row>
    <row r="5120" spans="1:2" x14ac:dyDescent="0.25">
      <c r="A5120">
        <v>511.7</v>
      </c>
      <c r="B5120">
        <v>1.001009128056532E-2</v>
      </c>
    </row>
    <row r="5121" spans="1:2" x14ac:dyDescent="0.25">
      <c r="A5121">
        <v>511.8</v>
      </c>
      <c r="B5121">
        <v>1.1440104320645499E-2</v>
      </c>
    </row>
    <row r="5122" spans="1:2" x14ac:dyDescent="0.25">
      <c r="A5122">
        <v>511.9</v>
      </c>
      <c r="B5122">
        <v>1.2870117360726491E-2</v>
      </c>
    </row>
    <row r="5123" spans="1:2" x14ac:dyDescent="0.25">
      <c r="A5123">
        <v>512</v>
      </c>
      <c r="B5123">
        <v>1.430013040080667E-2</v>
      </c>
    </row>
    <row r="5124" spans="1:2" x14ac:dyDescent="0.25">
      <c r="A5124">
        <v>512.1</v>
      </c>
      <c r="B5124">
        <v>0.13780536347071659</v>
      </c>
    </row>
    <row r="5125" spans="1:2" x14ac:dyDescent="0.25">
      <c r="A5125">
        <v>512.20000000000005</v>
      </c>
      <c r="B5125">
        <v>0.26131059654062649</v>
      </c>
    </row>
    <row r="5126" spans="1:2" x14ac:dyDescent="0.25">
      <c r="A5126">
        <v>512.30000000000007</v>
      </c>
      <c r="B5126">
        <v>0.38481582961053651</v>
      </c>
    </row>
    <row r="5127" spans="1:2" x14ac:dyDescent="0.25">
      <c r="A5127">
        <v>512.4</v>
      </c>
      <c r="B5127">
        <v>0.50832106268030597</v>
      </c>
    </row>
    <row r="5128" spans="1:2" x14ac:dyDescent="0.25">
      <c r="A5128">
        <v>512.5</v>
      </c>
      <c r="B5128">
        <v>0.63182629575021587</v>
      </c>
    </row>
    <row r="5129" spans="1:2" x14ac:dyDescent="0.25">
      <c r="A5129">
        <v>512.6</v>
      </c>
      <c r="B5129">
        <v>0.75533152882012577</v>
      </c>
    </row>
    <row r="5130" spans="1:2" x14ac:dyDescent="0.25">
      <c r="A5130">
        <v>512.70000000000005</v>
      </c>
      <c r="B5130">
        <v>0.87883676189003568</v>
      </c>
    </row>
    <row r="5131" spans="1:2" x14ac:dyDescent="0.25">
      <c r="A5131">
        <v>512.80000000000007</v>
      </c>
      <c r="B5131">
        <v>1.002341994959945</v>
      </c>
    </row>
    <row r="5132" spans="1:2" x14ac:dyDescent="0.25">
      <c r="A5132">
        <v>512.9</v>
      </c>
      <c r="B5132">
        <v>1.1258472280297149</v>
      </c>
    </row>
    <row r="5133" spans="1:2" x14ac:dyDescent="0.25">
      <c r="A5133">
        <v>513</v>
      </c>
      <c r="B5133">
        <v>1.2493524610996249</v>
      </c>
    </row>
    <row r="5134" spans="1:2" x14ac:dyDescent="0.25">
      <c r="A5134">
        <v>513.1</v>
      </c>
      <c r="B5134">
        <v>1.581452398896293</v>
      </c>
    </row>
    <row r="5135" spans="1:2" x14ac:dyDescent="0.25">
      <c r="A5135">
        <v>513.20000000000005</v>
      </c>
      <c r="B5135">
        <v>1.913552336692961</v>
      </c>
    </row>
    <row r="5136" spans="1:2" x14ac:dyDescent="0.25">
      <c r="A5136">
        <v>513.30000000000007</v>
      </c>
      <c r="B5136">
        <v>2.245652274489629</v>
      </c>
    </row>
    <row r="5137" spans="1:2" x14ac:dyDescent="0.25">
      <c r="A5137">
        <v>513.4</v>
      </c>
      <c r="B5137">
        <v>2.5777522122859202</v>
      </c>
    </row>
    <row r="5138" spans="1:2" x14ac:dyDescent="0.25">
      <c r="A5138">
        <v>513.5</v>
      </c>
      <c r="B5138">
        <v>2.909852150082588</v>
      </c>
    </row>
    <row r="5139" spans="1:2" x14ac:dyDescent="0.25">
      <c r="A5139">
        <v>513.6</v>
      </c>
      <c r="B5139">
        <v>3.2419520878792558</v>
      </c>
    </row>
    <row r="5140" spans="1:2" x14ac:dyDescent="0.25">
      <c r="A5140">
        <v>513.70000000000005</v>
      </c>
      <c r="B5140">
        <v>3.5740520256759249</v>
      </c>
    </row>
    <row r="5141" spans="1:2" x14ac:dyDescent="0.25">
      <c r="A5141">
        <v>513.80000000000007</v>
      </c>
      <c r="B5141">
        <v>3.9061519634725932</v>
      </c>
    </row>
    <row r="5142" spans="1:2" x14ac:dyDescent="0.25">
      <c r="A5142">
        <v>513.9</v>
      </c>
      <c r="B5142">
        <v>4.2382519012688844</v>
      </c>
    </row>
    <row r="5143" spans="1:2" x14ac:dyDescent="0.25">
      <c r="A5143">
        <v>514</v>
      </c>
      <c r="B5143">
        <v>4.5703518390655518</v>
      </c>
    </row>
    <row r="5144" spans="1:2" x14ac:dyDescent="0.25">
      <c r="A5144">
        <v>514.1</v>
      </c>
      <c r="B5144">
        <v>5.0013461351395634</v>
      </c>
    </row>
    <row r="5145" spans="1:2" x14ac:dyDescent="0.25">
      <c r="A5145">
        <v>514.20000000000005</v>
      </c>
      <c r="B5145">
        <v>5.432340431213575</v>
      </c>
    </row>
    <row r="5146" spans="1:2" x14ac:dyDescent="0.25">
      <c r="A5146">
        <v>514.30000000000007</v>
      </c>
      <c r="B5146">
        <v>5.8633347272875866</v>
      </c>
    </row>
    <row r="5147" spans="1:2" x14ac:dyDescent="0.25">
      <c r="A5147">
        <v>514.4</v>
      </c>
      <c r="B5147">
        <v>6.294329023361108</v>
      </c>
    </row>
    <row r="5148" spans="1:2" x14ac:dyDescent="0.25">
      <c r="A5148">
        <v>514.5</v>
      </c>
      <c r="B5148">
        <v>6.7253233194351196</v>
      </c>
    </row>
    <row r="5149" spans="1:2" x14ac:dyDescent="0.25">
      <c r="A5149">
        <v>514.6</v>
      </c>
      <c r="B5149">
        <v>7.1563176155091313</v>
      </c>
    </row>
    <row r="5150" spans="1:2" x14ac:dyDescent="0.25">
      <c r="A5150">
        <v>514.70000000000005</v>
      </c>
      <c r="B5150">
        <v>7.5873119115831429</v>
      </c>
    </row>
    <row r="5151" spans="1:2" x14ac:dyDescent="0.25">
      <c r="A5151">
        <v>514.80000000000007</v>
      </c>
      <c r="B5151">
        <v>8.0183062076571545</v>
      </c>
    </row>
    <row r="5152" spans="1:2" x14ac:dyDescent="0.25">
      <c r="A5152">
        <v>514.9</v>
      </c>
      <c r="B5152">
        <v>8.4493005037306759</v>
      </c>
    </row>
    <row r="5153" spans="1:2" x14ac:dyDescent="0.25">
      <c r="A5153">
        <v>515</v>
      </c>
      <c r="B5153">
        <v>8.8802947998046875</v>
      </c>
    </row>
    <row r="5154" spans="1:2" x14ac:dyDescent="0.25">
      <c r="A5154">
        <v>515.1</v>
      </c>
      <c r="B5154">
        <v>9.3622564411164433</v>
      </c>
    </row>
    <row r="5155" spans="1:2" x14ac:dyDescent="0.25">
      <c r="A5155">
        <v>515.20000000000005</v>
      </c>
      <c r="B5155">
        <v>9.8442180824281973</v>
      </c>
    </row>
    <row r="5156" spans="1:2" x14ac:dyDescent="0.25">
      <c r="A5156">
        <v>515.30000000000007</v>
      </c>
      <c r="B5156">
        <v>10.32617972373995</v>
      </c>
    </row>
    <row r="5157" spans="1:2" x14ac:dyDescent="0.25">
      <c r="A5157">
        <v>515.4</v>
      </c>
      <c r="B5157">
        <v>10.80814136505116</v>
      </c>
    </row>
    <row r="5158" spans="1:2" x14ac:dyDescent="0.25">
      <c r="A5158">
        <v>515.5</v>
      </c>
      <c r="B5158">
        <v>11.29010300636291</v>
      </c>
    </row>
    <row r="5159" spans="1:2" x14ac:dyDescent="0.25">
      <c r="A5159">
        <v>515.6</v>
      </c>
      <c r="B5159">
        <v>11.77206464767467</v>
      </c>
    </row>
    <row r="5160" spans="1:2" x14ac:dyDescent="0.25">
      <c r="A5160">
        <v>515.70000000000005</v>
      </c>
      <c r="B5160">
        <v>12.25402628898642</v>
      </c>
    </row>
    <row r="5161" spans="1:2" x14ac:dyDescent="0.25">
      <c r="A5161">
        <v>515.80000000000007</v>
      </c>
      <c r="B5161">
        <v>12.73598793029818</v>
      </c>
    </row>
    <row r="5162" spans="1:2" x14ac:dyDescent="0.25">
      <c r="A5162">
        <v>515.9</v>
      </c>
      <c r="B5162">
        <v>13.217949571609379</v>
      </c>
    </row>
    <row r="5163" spans="1:2" x14ac:dyDescent="0.25">
      <c r="A5163">
        <v>516</v>
      </c>
      <c r="B5163">
        <v>13.69991121292114</v>
      </c>
    </row>
    <row r="5164" spans="1:2" x14ac:dyDescent="0.25">
      <c r="A5164">
        <v>516.1</v>
      </c>
      <c r="B5164">
        <v>14.18079504966747</v>
      </c>
    </row>
    <row r="5165" spans="1:2" x14ac:dyDescent="0.25">
      <c r="A5165">
        <v>516.20000000000005</v>
      </c>
      <c r="B5165">
        <v>14.661678886413791</v>
      </c>
    </row>
    <row r="5166" spans="1:2" x14ac:dyDescent="0.25">
      <c r="A5166">
        <v>516.30000000000007</v>
      </c>
      <c r="B5166">
        <v>15.14256272316012</v>
      </c>
    </row>
    <row r="5167" spans="1:2" x14ac:dyDescent="0.25">
      <c r="A5167">
        <v>516.4</v>
      </c>
      <c r="B5167">
        <v>15.62344655990589</v>
      </c>
    </row>
    <row r="5168" spans="1:2" x14ac:dyDescent="0.25">
      <c r="A5168">
        <v>516.5</v>
      </c>
      <c r="B5168">
        <v>16.10433039665222</v>
      </c>
    </row>
    <row r="5169" spans="1:2" x14ac:dyDescent="0.25">
      <c r="A5169">
        <v>516.6</v>
      </c>
      <c r="B5169">
        <v>16.585214233398549</v>
      </c>
    </row>
    <row r="5170" spans="1:2" x14ac:dyDescent="0.25">
      <c r="A5170">
        <v>516.70000000000005</v>
      </c>
      <c r="B5170">
        <v>17.066098070144871</v>
      </c>
    </row>
    <row r="5171" spans="1:2" x14ac:dyDescent="0.25">
      <c r="A5171">
        <v>516.80000000000007</v>
      </c>
      <c r="B5171">
        <v>17.54698190689119</v>
      </c>
    </row>
    <row r="5172" spans="1:2" x14ac:dyDescent="0.25">
      <c r="A5172">
        <v>516.9</v>
      </c>
      <c r="B5172">
        <v>18.027865743636969</v>
      </c>
    </row>
    <row r="5173" spans="1:2" x14ac:dyDescent="0.25">
      <c r="A5173">
        <v>517</v>
      </c>
      <c r="B5173">
        <v>18.508749580383299</v>
      </c>
    </row>
    <row r="5174" spans="1:2" x14ac:dyDescent="0.25">
      <c r="A5174">
        <v>517.1</v>
      </c>
      <c r="B5174">
        <v>18.72198518753056</v>
      </c>
    </row>
    <row r="5175" spans="1:2" x14ac:dyDescent="0.25">
      <c r="A5175">
        <v>517.20000000000005</v>
      </c>
      <c r="B5175">
        <v>18.935220794677829</v>
      </c>
    </row>
    <row r="5176" spans="1:2" x14ac:dyDescent="0.25">
      <c r="A5176">
        <v>517.30000000000007</v>
      </c>
      <c r="B5176">
        <v>19.14845640182509</v>
      </c>
    </row>
    <row r="5177" spans="1:2" x14ac:dyDescent="0.25">
      <c r="A5177">
        <v>517.4</v>
      </c>
      <c r="B5177">
        <v>19.361692008972121</v>
      </c>
    </row>
    <row r="5178" spans="1:2" x14ac:dyDescent="0.25">
      <c r="A5178">
        <v>517.5</v>
      </c>
      <c r="B5178">
        <v>19.574927616119378</v>
      </c>
    </row>
    <row r="5179" spans="1:2" x14ac:dyDescent="0.25">
      <c r="A5179">
        <v>517.6</v>
      </c>
      <c r="B5179">
        <v>19.78816322326665</v>
      </c>
    </row>
    <row r="5180" spans="1:2" x14ac:dyDescent="0.25">
      <c r="A5180">
        <v>517.70000000000005</v>
      </c>
      <c r="B5180">
        <v>20.001398830413919</v>
      </c>
    </row>
    <row r="5181" spans="1:2" x14ac:dyDescent="0.25">
      <c r="A5181">
        <v>517.80000000000007</v>
      </c>
      <c r="B5181">
        <v>20.21463443756118</v>
      </c>
    </row>
    <row r="5182" spans="1:2" x14ac:dyDescent="0.25">
      <c r="A5182">
        <v>517.9</v>
      </c>
      <c r="B5182">
        <v>20.4278700447082</v>
      </c>
    </row>
    <row r="5183" spans="1:2" x14ac:dyDescent="0.25">
      <c r="A5183">
        <v>518</v>
      </c>
      <c r="B5183">
        <v>20.641105651855469</v>
      </c>
    </row>
    <row r="5184" spans="1:2" x14ac:dyDescent="0.25">
      <c r="A5184">
        <v>518.1</v>
      </c>
      <c r="B5184">
        <v>20.737260055542009</v>
      </c>
    </row>
    <row r="5185" spans="1:2" x14ac:dyDescent="0.25">
      <c r="A5185">
        <v>518.20000000000005</v>
      </c>
      <c r="B5185">
        <v>20.83341445922856</v>
      </c>
    </row>
    <row r="5186" spans="1:2" x14ac:dyDescent="0.25">
      <c r="A5186">
        <v>518.30000000000007</v>
      </c>
      <c r="B5186">
        <v>20.929568862915101</v>
      </c>
    </row>
    <row r="5187" spans="1:2" x14ac:dyDescent="0.25">
      <c r="A5187">
        <v>518.4</v>
      </c>
      <c r="B5187">
        <v>21.025723266601538</v>
      </c>
    </row>
    <row r="5188" spans="1:2" x14ac:dyDescent="0.25">
      <c r="A5188">
        <v>518.5</v>
      </c>
      <c r="B5188">
        <v>21.121877670288089</v>
      </c>
    </row>
    <row r="5189" spans="1:2" x14ac:dyDescent="0.25">
      <c r="A5189">
        <v>518.6</v>
      </c>
      <c r="B5189">
        <v>21.21803207397463</v>
      </c>
    </row>
    <row r="5190" spans="1:2" x14ac:dyDescent="0.25">
      <c r="A5190">
        <v>518.70000000000005</v>
      </c>
      <c r="B5190">
        <v>21.31418647766117</v>
      </c>
    </row>
    <row r="5191" spans="1:2" x14ac:dyDescent="0.25">
      <c r="A5191">
        <v>518.80000000000007</v>
      </c>
      <c r="B5191">
        <v>21.410340881347722</v>
      </c>
    </row>
    <row r="5192" spans="1:2" x14ac:dyDescent="0.25">
      <c r="A5192">
        <v>518.9</v>
      </c>
      <c r="B5192">
        <v>21.506495285034159</v>
      </c>
    </row>
    <row r="5193" spans="1:2" x14ac:dyDescent="0.25">
      <c r="A5193">
        <v>519</v>
      </c>
      <c r="B5193">
        <v>21.6026496887207</v>
      </c>
    </row>
    <row r="5194" spans="1:2" x14ac:dyDescent="0.25">
      <c r="A5194">
        <v>519.1</v>
      </c>
      <c r="B5194">
        <v>21.567903976440419</v>
      </c>
    </row>
    <row r="5195" spans="1:2" x14ac:dyDescent="0.25">
      <c r="A5195">
        <v>519.20000000000005</v>
      </c>
      <c r="B5195">
        <v>21.533158264160139</v>
      </c>
    </row>
    <row r="5196" spans="1:2" x14ac:dyDescent="0.25">
      <c r="A5196">
        <v>519.30000000000007</v>
      </c>
      <c r="B5196">
        <v>21.498412551879859</v>
      </c>
    </row>
    <row r="5197" spans="1:2" x14ac:dyDescent="0.25">
      <c r="A5197">
        <v>519.4</v>
      </c>
      <c r="B5197">
        <v>21.463666839599611</v>
      </c>
    </row>
    <row r="5198" spans="1:2" x14ac:dyDescent="0.25">
      <c r="A5198">
        <v>519.5</v>
      </c>
      <c r="B5198">
        <v>21.428921127319331</v>
      </c>
    </row>
    <row r="5199" spans="1:2" x14ac:dyDescent="0.25">
      <c r="A5199">
        <v>519.6</v>
      </c>
      <c r="B5199">
        <v>21.394175415039051</v>
      </c>
    </row>
    <row r="5200" spans="1:2" x14ac:dyDescent="0.25">
      <c r="A5200">
        <v>519.70000000000005</v>
      </c>
      <c r="B5200">
        <v>21.359429702758771</v>
      </c>
    </row>
    <row r="5201" spans="1:2" x14ac:dyDescent="0.25">
      <c r="A5201">
        <v>519.80000000000007</v>
      </c>
      <c r="B5201">
        <v>21.324683990478491</v>
      </c>
    </row>
    <row r="5202" spans="1:2" x14ac:dyDescent="0.25">
      <c r="A5202">
        <v>519.9</v>
      </c>
      <c r="B5202">
        <v>21.28993827819825</v>
      </c>
    </row>
    <row r="5203" spans="1:2" x14ac:dyDescent="0.25">
      <c r="A5203">
        <v>520</v>
      </c>
      <c r="B5203">
        <v>21.255192565917969</v>
      </c>
    </row>
    <row r="5204" spans="1:2" x14ac:dyDescent="0.25">
      <c r="A5204">
        <v>520.1</v>
      </c>
      <c r="B5204">
        <v>21.197337303161611</v>
      </c>
    </row>
    <row r="5205" spans="1:2" x14ac:dyDescent="0.25">
      <c r="A5205">
        <v>520.20000000000005</v>
      </c>
      <c r="B5205">
        <v>21.139482040405252</v>
      </c>
    </row>
    <row r="5206" spans="1:2" x14ac:dyDescent="0.25">
      <c r="A5206">
        <v>520.30000000000007</v>
      </c>
      <c r="B5206">
        <v>21.081626777648889</v>
      </c>
    </row>
    <row r="5207" spans="1:2" x14ac:dyDescent="0.25">
      <c r="A5207">
        <v>520.4</v>
      </c>
      <c r="B5207">
        <v>21.023771514892591</v>
      </c>
    </row>
    <row r="5208" spans="1:2" x14ac:dyDescent="0.25">
      <c r="A5208">
        <v>520.5</v>
      </c>
      <c r="B5208">
        <v>20.965916252136228</v>
      </c>
    </row>
    <row r="5209" spans="1:2" x14ac:dyDescent="0.25">
      <c r="A5209">
        <v>520.6</v>
      </c>
      <c r="B5209">
        <v>20.908060989379869</v>
      </c>
    </row>
    <row r="5210" spans="1:2" x14ac:dyDescent="0.25">
      <c r="A5210">
        <v>520.70000000000005</v>
      </c>
      <c r="B5210">
        <v>20.850205726623511</v>
      </c>
    </row>
    <row r="5211" spans="1:2" x14ac:dyDescent="0.25">
      <c r="A5211">
        <v>520.80000000000007</v>
      </c>
      <c r="B5211">
        <v>20.792350463867152</v>
      </c>
    </row>
    <row r="5212" spans="1:2" x14ac:dyDescent="0.25">
      <c r="A5212">
        <v>520.9</v>
      </c>
      <c r="B5212">
        <v>20.73449520111085</v>
      </c>
    </row>
    <row r="5213" spans="1:2" x14ac:dyDescent="0.25">
      <c r="A5213">
        <v>521</v>
      </c>
      <c r="B5213">
        <v>20.676639938354491</v>
      </c>
    </row>
    <row r="5214" spans="1:2" x14ac:dyDescent="0.25">
      <c r="A5214">
        <v>521.1</v>
      </c>
      <c r="B5214">
        <v>20.560255813598609</v>
      </c>
    </row>
    <row r="5215" spans="1:2" x14ac:dyDescent="0.25">
      <c r="A5215">
        <v>521.20000000000005</v>
      </c>
      <c r="B5215">
        <v>20.443871688842719</v>
      </c>
    </row>
    <row r="5216" spans="1:2" x14ac:dyDescent="0.25">
      <c r="A5216">
        <v>521.30000000000007</v>
      </c>
      <c r="B5216">
        <v>20.32748756408683</v>
      </c>
    </row>
    <row r="5217" spans="1:2" x14ac:dyDescent="0.25">
      <c r="A5217">
        <v>521.4</v>
      </c>
      <c r="B5217">
        <v>20.21110343933108</v>
      </c>
    </row>
    <row r="5218" spans="1:2" x14ac:dyDescent="0.25">
      <c r="A5218">
        <v>521.5</v>
      </c>
      <c r="B5218">
        <v>20.09471931457519</v>
      </c>
    </row>
    <row r="5219" spans="1:2" x14ac:dyDescent="0.25">
      <c r="A5219">
        <v>521.6</v>
      </c>
      <c r="B5219">
        <v>19.978335189819308</v>
      </c>
    </row>
    <row r="5220" spans="1:2" x14ac:dyDescent="0.25">
      <c r="A5220">
        <v>521.70000000000005</v>
      </c>
      <c r="B5220">
        <v>19.86195106506343</v>
      </c>
    </row>
    <row r="5221" spans="1:2" x14ac:dyDescent="0.25">
      <c r="A5221">
        <v>521.80000000000007</v>
      </c>
      <c r="B5221">
        <v>19.74556694030754</v>
      </c>
    </row>
    <row r="5222" spans="1:2" x14ac:dyDescent="0.25">
      <c r="A5222">
        <v>521.9</v>
      </c>
      <c r="B5222">
        <v>19.62918281555179</v>
      </c>
    </row>
    <row r="5223" spans="1:2" x14ac:dyDescent="0.25">
      <c r="A5223">
        <v>522</v>
      </c>
      <c r="B5223">
        <v>19.512798690795901</v>
      </c>
    </row>
    <row r="5224" spans="1:2" x14ac:dyDescent="0.25">
      <c r="A5224">
        <v>522.1</v>
      </c>
      <c r="B5224">
        <v>19.401918926238992</v>
      </c>
    </row>
    <row r="5225" spans="1:2" x14ac:dyDescent="0.25">
      <c r="A5225">
        <v>522.20000000000005</v>
      </c>
      <c r="B5225">
        <v>19.291039161682079</v>
      </c>
    </row>
    <row r="5226" spans="1:2" x14ac:dyDescent="0.25">
      <c r="A5226">
        <v>522.30000000000007</v>
      </c>
      <c r="B5226">
        <v>19.18015939712517</v>
      </c>
    </row>
    <row r="5227" spans="1:2" x14ac:dyDescent="0.25">
      <c r="A5227">
        <v>522.4</v>
      </c>
      <c r="B5227">
        <v>19.069279632568389</v>
      </c>
    </row>
    <row r="5228" spans="1:2" x14ac:dyDescent="0.25">
      <c r="A5228">
        <v>522.5</v>
      </c>
      <c r="B5228">
        <v>18.95839986801148</v>
      </c>
    </row>
    <row r="5229" spans="1:2" x14ac:dyDescent="0.25">
      <c r="A5229">
        <v>522.6</v>
      </c>
      <c r="B5229">
        <v>18.847520103454571</v>
      </c>
    </row>
    <row r="5230" spans="1:2" x14ac:dyDescent="0.25">
      <c r="A5230">
        <v>522.70000000000005</v>
      </c>
      <c r="B5230">
        <v>18.736640338897651</v>
      </c>
    </row>
    <row r="5231" spans="1:2" x14ac:dyDescent="0.25">
      <c r="A5231">
        <v>522.80000000000007</v>
      </c>
      <c r="B5231">
        <v>18.625760574340749</v>
      </c>
    </row>
    <row r="5232" spans="1:2" x14ac:dyDescent="0.25">
      <c r="A5232">
        <v>522.9</v>
      </c>
      <c r="B5232">
        <v>18.514880809783961</v>
      </c>
    </row>
    <row r="5233" spans="1:2" x14ac:dyDescent="0.25">
      <c r="A5233">
        <v>523</v>
      </c>
      <c r="B5233">
        <v>18.404001045227051</v>
      </c>
    </row>
    <row r="5234" spans="1:2" x14ac:dyDescent="0.25">
      <c r="A5234">
        <v>523.1</v>
      </c>
      <c r="B5234">
        <v>18.300573730468731</v>
      </c>
    </row>
    <row r="5235" spans="1:2" x14ac:dyDescent="0.25">
      <c r="A5235">
        <v>523.20000000000005</v>
      </c>
      <c r="B5235">
        <v>18.197146415710399</v>
      </c>
    </row>
    <row r="5236" spans="1:2" x14ac:dyDescent="0.25">
      <c r="A5236">
        <v>523.30000000000007</v>
      </c>
      <c r="B5236">
        <v>18.093719100952079</v>
      </c>
    </row>
    <row r="5237" spans="1:2" x14ac:dyDescent="0.25">
      <c r="A5237">
        <v>523.4</v>
      </c>
      <c r="B5237">
        <v>17.990291786193868</v>
      </c>
    </row>
    <row r="5238" spans="1:2" x14ac:dyDescent="0.25">
      <c r="A5238">
        <v>523.5</v>
      </c>
      <c r="B5238">
        <v>17.88686447143554</v>
      </c>
    </row>
    <row r="5239" spans="1:2" x14ac:dyDescent="0.25">
      <c r="A5239">
        <v>523.6</v>
      </c>
      <c r="B5239">
        <v>17.78343715667722</v>
      </c>
    </row>
    <row r="5240" spans="1:2" x14ac:dyDescent="0.25">
      <c r="A5240">
        <v>523.70000000000005</v>
      </c>
      <c r="B5240">
        <v>17.680009841918899</v>
      </c>
    </row>
    <row r="5241" spans="1:2" x14ac:dyDescent="0.25">
      <c r="A5241">
        <v>523.80000000000007</v>
      </c>
      <c r="B5241">
        <v>17.576582527160571</v>
      </c>
    </row>
    <row r="5242" spans="1:2" x14ac:dyDescent="0.25">
      <c r="A5242">
        <v>523.9</v>
      </c>
      <c r="B5242">
        <v>17.473155212402361</v>
      </c>
    </row>
    <row r="5243" spans="1:2" x14ac:dyDescent="0.25">
      <c r="A5243">
        <v>524</v>
      </c>
      <c r="B5243">
        <v>17.36972789764404</v>
      </c>
    </row>
    <row r="5244" spans="1:2" x14ac:dyDescent="0.25">
      <c r="A5244">
        <v>524.1</v>
      </c>
      <c r="B5244">
        <v>17.17600215911861</v>
      </c>
    </row>
    <row r="5245" spans="1:2" x14ac:dyDescent="0.25">
      <c r="A5245">
        <v>524.20000000000005</v>
      </c>
      <c r="B5245">
        <v>16.98227642059317</v>
      </c>
    </row>
    <row r="5246" spans="1:2" x14ac:dyDescent="0.25">
      <c r="A5246">
        <v>524.30000000000007</v>
      </c>
      <c r="B5246">
        <v>16.78855068206774</v>
      </c>
    </row>
    <row r="5247" spans="1:2" x14ac:dyDescent="0.25">
      <c r="A5247">
        <v>524.4</v>
      </c>
      <c r="B5247">
        <v>16.59482494354252</v>
      </c>
    </row>
    <row r="5248" spans="1:2" x14ac:dyDescent="0.25">
      <c r="A5248">
        <v>524.5</v>
      </c>
      <c r="B5248">
        <v>16.40109920501709</v>
      </c>
    </row>
    <row r="5249" spans="1:2" x14ac:dyDescent="0.25">
      <c r="A5249">
        <v>524.6</v>
      </c>
      <c r="B5249">
        <v>16.20737346649166</v>
      </c>
    </row>
    <row r="5250" spans="1:2" x14ac:dyDescent="0.25">
      <c r="A5250">
        <v>524.70000000000005</v>
      </c>
      <c r="B5250">
        <v>16.013647727966219</v>
      </c>
    </row>
    <row r="5251" spans="1:2" x14ac:dyDescent="0.25">
      <c r="A5251">
        <v>524.80000000000007</v>
      </c>
      <c r="B5251">
        <v>15.81992198944079</v>
      </c>
    </row>
    <row r="5252" spans="1:2" x14ac:dyDescent="0.25">
      <c r="A5252">
        <v>524.9</v>
      </c>
      <c r="B5252">
        <v>15.626196250915569</v>
      </c>
    </row>
    <row r="5253" spans="1:2" x14ac:dyDescent="0.25">
      <c r="A5253">
        <v>525</v>
      </c>
      <c r="B5253">
        <v>15.43247051239014</v>
      </c>
    </row>
    <row r="5254" spans="1:2" x14ac:dyDescent="0.25">
      <c r="A5254">
        <v>525.1</v>
      </c>
      <c r="B5254">
        <v>15.073714876174851</v>
      </c>
    </row>
    <row r="5255" spans="1:2" x14ac:dyDescent="0.25">
      <c r="A5255">
        <v>525.20000000000005</v>
      </c>
      <c r="B5255">
        <v>14.71495923995956</v>
      </c>
    </row>
    <row r="5256" spans="1:2" x14ac:dyDescent="0.25">
      <c r="A5256">
        <v>525.30000000000007</v>
      </c>
      <c r="B5256">
        <v>14.35620360374427</v>
      </c>
    </row>
    <row r="5257" spans="1:2" x14ac:dyDescent="0.25">
      <c r="A5257">
        <v>525.4</v>
      </c>
      <c r="B5257">
        <v>13.99744796752938</v>
      </c>
    </row>
    <row r="5258" spans="1:2" x14ac:dyDescent="0.25">
      <c r="A5258">
        <v>525.5</v>
      </c>
      <c r="B5258">
        <v>13.63869233131409</v>
      </c>
    </row>
    <row r="5259" spans="1:2" x14ac:dyDescent="0.25">
      <c r="A5259">
        <v>525.6</v>
      </c>
      <c r="B5259">
        <v>13.279936695098799</v>
      </c>
    </row>
    <row r="5260" spans="1:2" x14ac:dyDescent="0.25">
      <c r="A5260">
        <v>525.70000000000005</v>
      </c>
      <c r="B5260">
        <v>12.92118105888351</v>
      </c>
    </row>
    <row r="5261" spans="1:2" x14ac:dyDescent="0.25">
      <c r="A5261">
        <v>525.80000000000007</v>
      </c>
      <c r="B5261">
        <v>12.56242542266822</v>
      </c>
    </row>
    <row r="5262" spans="1:2" x14ac:dyDescent="0.25">
      <c r="A5262">
        <v>525.9</v>
      </c>
      <c r="B5262">
        <v>12.203669786453331</v>
      </c>
    </row>
    <row r="5263" spans="1:2" x14ac:dyDescent="0.25">
      <c r="A5263">
        <v>526</v>
      </c>
      <c r="B5263">
        <v>11.84491415023804</v>
      </c>
    </row>
    <row r="5264" spans="1:2" x14ac:dyDescent="0.25">
      <c r="A5264">
        <v>526.1</v>
      </c>
      <c r="B5264">
        <v>11.422859048843289</v>
      </c>
    </row>
    <row r="5265" spans="1:2" x14ac:dyDescent="0.25">
      <c r="A5265">
        <v>526.20000000000005</v>
      </c>
      <c r="B5265">
        <v>11.00080394744854</v>
      </c>
    </row>
    <row r="5266" spans="1:2" x14ac:dyDescent="0.25">
      <c r="A5266">
        <v>526.30000000000007</v>
      </c>
      <c r="B5266">
        <v>10.57874884605379</v>
      </c>
    </row>
    <row r="5267" spans="1:2" x14ac:dyDescent="0.25">
      <c r="A5267">
        <v>526.4</v>
      </c>
      <c r="B5267">
        <v>10.15669374465952</v>
      </c>
    </row>
    <row r="5268" spans="1:2" x14ac:dyDescent="0.25">
      <c r="A5268">
        <v>526.5</v>
      </c>
      <c r="B5268">
        <v>9.7346386432647716</v>
      </c>
    </row>
    <row r="5269" spans="1:2" x14ac:dyDescent="0.25">
      <c r="A5269">
        <v>526.6</v>
      </c>
      <c r="B5269">
        <v>9.3125835418700227</v>
      </c>
    </row>
    <row r="5270" spans="1:2" x14ac:dyDescent="0.25">
      <c r="A5270">
        <v>526.70000000000005</v>
      </c>
      <c r="B5270">
        <v>8.890528440475272</v>
      </c>
    </row>
    <row r="5271" spans="1:2" x14ac:dyDescent="0.25">
      <c r="A5271">
        <v>526.80000000000007</v>
      </c>
      <c r="B5271">
        <v>8.4684733390805231</v>
      </c>
    </row>
    <row r="5272" spans="1:2" x14ac:dyDescent="0.25">
      <c r="A5272">
        <v>526.9</v>
      </c>
      <c r="B5272">
        <v>8.0464182376862539</v>
      </c>
    </row>
    <row r="5273" spans="1:2" x14ac:dyDescent="0.25">
      <c r="A5273">
        <v>527</v>
      </c>
      <c r="B5273">
        <v>7.6243631362915041</v>
      </c>
    </row>
    <row r="5274" spans="1:2" x14ac:dyDescent="0.25">
      <c r="A5274">
        <v>527.1</v>
      </c>
      <c r="B5274">
        <v>7.2311745190619527</v>
      </c>
    </row>
    <row r="5275" spans="1:2" x14ac:dyDescent="0.25">
      <c r="A5275">
        <v>527.20000000000005</v>
      </c>
      <c r="B5275">
        <v>6.8379859018324023</v>
      </c>
    </row>
    <row r="5276" spans="1:2" x14ac:dyDescent="0.25">
      <c r="A5276">
        <v>527.30000000000007</v>
      </c>
      <c r="B5276">
        <v>6.444797284602851</v>
      </c>
    </row>
    <row r="5277" spans="1:2" x14ac:dyDescent="0.25">
      <c r="A5277">
        <v>527.4</v>
      </c>
      <c r="B5277">
        <v>6.0516086673737464</v>
      </c>
    </row>
    <row r="5278" spans="1:2" x14ac:dyDescent="0.25">
      <c r="A5278">
        <v>527.5</v>
      </c>
      <c r="B5278">
        <v>5.6584200501441959</v>
      </c>
    </row>
    <row r="5279" spans="1:2" x14ac:dyDescent="0.25">
      <c r="A5279">
        <v>527.6</v>
      </c>
      <c r="B5279">
        <v>5.2652314329146446</v>
      </c>
    </row>
    <row r="5280" spans="1:2" x14ac:dyDescent="0.25">
      <c r="A5280">
        <v>527.70000000000005</v>
      </c>
      <c r="B5280">
        <v>4.8720428156850932</v>
      </c>
    </row>
    <row r="5281" spans="1:2" x14ac:dyDescent="0.25">
      <c r="A5281">
        <v>527.80000000000007</v>
      </c>
      <c r="B5281">
        <v>4.4788541984555419</v>
      </c>
    </row>
    <row r="5282" spans="1:2" x14ac:dyDescent="0.25">
      <c r="A5282">
        <v>527.9</v>
      </c>
      <c r="B5282">
        <v>4.0856655812264382</v>
      </c>
    </row>
    <row r="5283" spans="1:2" x14ac:dyDescent="0.25">
      <c r="A5283">
        <v>528</v>
      </c>
      <c r="B5283">
        <v>3.6924769639968869</v>
      </c>
    </row>
    <row r="5284" spans="1:2" x14ac:dyDescent="0.25">
      <c r="A5284">
        <v>528.1</v>
      </c>
      <c r="B5284">
        <v>3.4116805566846682</v>
      </c>
    </row>
    <row r="5285" spans="1:2" x14ac:dyDescent="0.25">
      <c r="A5285">
        <v>528.20000000000005</v>
      </c>
      <c r="B5285">
        <v>3.13088414937245</v>
      </c>
    </row>
    <row r="5286" spans="1:2" x14ac:dyDescent="0.25">
      <c r="A5286">
        <v>528.30000000000007</v>
      </c>
      <c r="B5286">
        <v>2.8500877420602309</v>
      </c>
    </row>
    <row r="5287" spans="1:2" x14ac:dyDescent="0.25">
      <c r="A5287">
        <v>528.4</v>
      </c>
      <c r="B5287">
        <v>2.5692913347483319</v>
      </c>
    </row>
    <row r="5288" spans="1:2" x14ac:dyDescent="0.25">
      <c r="A5288">
        <v>528.5</v>
      </c>
      <c r="B5288">
        <v>2.2884949274361128</v>
      </c>
    </row>
    <row r="5289" spans="1:2" x14ac:dyDescent="0.25">
      <c r="A5289">
        <v>528.6</v>
      </c>
      <c r="B5289">
        <v>2.007698520123895</v>
      </c>
    </row>
    <row r="5290" spans="1:2" x14ac:dyDescent="0.25">
      <c r="A5290">
        <v>528.70000000000005</v>
      </c>
      <c r="B5290">
        <v>1.7269021128116759</v>
      </c>
    </row>
    <row r="5291" spans="1:2" x14ac:dyDescent="0.25">
      <c r="A5291">
        <v>528.80000000000007</v>
      </c>
      <c r="B5291">
        <v>1.4461057054994579</v>
      </c>
    </row>
    <row r="5292" spans="1:2" x14ac:dyDescent="0.25">
      <c r="A5292">
        <v>528.9</v>
      </c>
      <c r="B5292">
        <v>1.1653092981875579</v>
      </c>
    </row>
    <row r="5293" spans="1:2" x14ac:dyDescent="0.25">
      <c r="A5293">
        <v>529</v>
      </c>
      <c r="B5293">
        <v>0.88451289087533946</v>
      </c>
    </row>
    <row r="5294" spans="1:2" x14ac:dyDescent="0.25">
      <c r="A5294">
        <v>529.1</v>
      </c>
      <c r="B5294">
        <v>0.80171276860402874</v>
      </c>
    </row>
    <row r="5295" spans="1:2" x14ac:dyDescent="0.25">
      <c r="A5295">
        <v>529.20000000000005</v>
      </c>
      <c r="B5295">
        <v>0.71891264633271801</v>
      </c>
    </row>
    <row r="5296" spans="1:2" x14ac:dyDescent="0.25">
      <c r="A5296">
        <v>529.30000000000007</v>
      </c>
      <c r="B5296">
        <v>0.63611252406140728</v>
      </c>
    </row>
    <row r="5297" spans="1:2" x14ac:dyDescent="0.25">
      <c r="A5297">
        <v>529.4</v>
      </c>
      <c r="B5297">
        <v>0.5533124017901907</v>
      </c>
    </row>
    <row r="5298" spans="1:2" x14ac:dyDescent="0.25">
      <c r="A5298">
        <v>529.5</v>
      </c>
      <c r="B5298">
        <v>0.47051227951887992</v>
      </c>
    </row>
    <row r="5299" spans="1:2" x14ac:dyDescent="0.25">
      <c r="A5299">
        <v>529.6</v>
      </c>
      <c r="B5299">
        <v>0.38771215724756919</v>
      </c>
    </row>
    <row r="5300" spans="1:2" x14ac:dyDescent="0.25">
      <c r="A5300">
        <v>529.70000000000005</v>
      </c>
      <c r="B5300">
        <v>0.30491203497625841</v>
      </c>
    </row>
    <row r="5301" spans="1:2" x14ac:dyDescent="0.25">
      <c r="A5301">
        <v>529.80000000000007</v>
      </c>
      <c r="B5301">
        <v>0.22211191270494771</v>
      </c>
    </row>
    <row r="5302" spans="1:2" x14ac:dyDescent="0.25">
      <c r="A5302">
        <v>529.9</v>
      </c>
      <c r="B5302">
        <v>0.1393117904337311</v>
      </c>
    </row>
    <row r="5303" spans="1:2" x14ac:dyDescent="0.25">
      <c r="A5303">
        <v>530</v>
      </c>
      <c r="B5303">
        <v>5.6511668162420391E-2</v>
      </c>
    </row>
    <row r="5304" spans="1:2" x14ac:dyDescent="0.25">
      <c r="A5304">
        <v>530.1</v>
      </c>
      <c r="B5304">
        <v>5.1631979672237122E-2</v>
      </c>
    </row>
    <row r="5305" spans="1:2" x14ac:dyDescent="0.25">
      <c r="A5305">
        <v>530.20000000000005</v>
      </c>
      <c r="B5305">
        <v>4.6752291182053853E-2</v>
      </c>
    </row>
    <row r="5306" spans="1:2" x14ac:dyDescent="0.25">
      <c r="A5306">
        <v>530.30000000000007</v>
      </c>
      <c r="B5306">
        <v>4.1872602691870577E-2</v>
      </c>
    </row>
    <row r="5307" spans="1:2" x14ac:dyDescent="0.25">
      <c r="A5307">
        <v>530.4</v>
      </c>
      <c r="B5307">
        <v>3.6992914201692859E-2</v>
      </c>
    </row>
    <row r="5308" spans="1:2" x14ac:dyDescent="0.25">
      <c r="A5308">
        <v>530.5</v>
      </c>
      <c r="B5308">
        <v>3.2113225711509583E-2</v>
      </c>
    </row>
    <row r="5309" spans="1:2" x14ac:dyDescent="0.25">
      <c r="A5309">
        <v>530.6</v>
      </c>
      <c r="B5309">
        <v>2.723353722132632E-2</v>
      </c>
    </row>
    <row r="5310" spans="1:2" x14ac:dyDescent="0.25">
      <c r="A5310">
        <v>530.70000000000005</v>
      </c>
      <c r="B5310">
        <v>2.2353848731143041E-2</v>
      </c>
    </row>
    <row r="5311" spans="1:2" x14ac:dyDescent="0.25">
      <c r="A5311">
        <v>530.80000000000007</v>
      </c>
      <c r="B5311">
        <v>1.7474160240959779E-2</v>
      </c>
    </row>
    <row r="5312" spans="1:2" x14ac:dyDescent="0.25">
      <c r="A5312">
        <v>530.9</v>
      </c>
      <c r="B5312">
        <v>1.2594471750782051E-2</v>
      </c>
    </row>
    <row r="5313" spans="1:2" x14ac:dyDescent="0.25">
      <c r="A5313">
        <v>531</v>
      </c>
      <c r="B5313">
        <v>7.7147832605987789E-3</v>
      </c>
    </row>
    <row r="5314" spans="1:2" x14ac:dyDescent="0.25">
      <c r="A5314">
        <v>531.1</v>
      </c>
      <c r="B5314">
        <v>6.9433049345387259E-3</v>
      </c>
    </row>
    <row r="5315" spans="1:2" x14ac:dyDescent="0.25">
      <c r="A5315">
        <v>531.20000000000005</v>
      </c>
      <c r="B5315">
        <v>6.171826608478672E-3</v>
      </c>
    </row>
    <row r="5316" spans="1:2" x14ac:dyDescent="0.25">
      <c r="A5316">
        <v>531.30000000000007</v>
      </c>
      <c r="B5316">
        <v>5.400348282418619E-3</v>
      </c>
    </row>
    <row r="5317" spans="1:2" x14ac:dyDescent="0.25">
      <c r="A5317">
        <v>531.4</v>
      </c>
      <c r="B5317">
        <v>4.6288699563594429E-3</v>
      </c>
    </row>
    <row r="5318" spans="1:2" x14ac:dyDescent="0.25">
      <c r="A5318">
        <v>531.5</v>
      </c>
      <c r="B5318">
        <v>3.857391630299389E-3</v>
      </c>
    </row>
    <row r="5319" spans="1:2" x14ac:dyDescent="0.25">
      <c r="A5319">
        <v>531.6</v>
      </c>
      <c r="B5319">
        <v>3.085913304239336E-3</v>
      </c>
    </row>
    <row r="5320" spans="1:2" x14ac:dyDescent="0.25">
      <c r="A5320">
        <v>531.70000000000005</v>
      </c>
      <c r="B5320">
        <v>2.314434978179283E-3</v>
      </c>
    </row>
    <row r="5321" spans="1:2" x14ac:dyDescent="0.25">
      <c r="A5321">
        <v>531.80000000000007</v>
      </c>
      <c r="B5321">
        <v>1.5429566521192289E-3</v>
      </c>
    </row>
    <row r="5322" spans="1:2" x14ac:dyDescent="0.25">
      <c r="A5322">
        <v>531.9</v>
      </c>
      <c r="B5322">
        <v>7.7147832606005301E-4</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3.4184009409517373E-2</v>
      </c>
    </row>
    <row r="5335" spans="1:2" x14ac:dyDescent="0.25">
      <c r="A5335">
        <v>533.20000000000005</v>
      </c>
      <c r="B5335">
        <v>6.8368018819034745E-2</v>
      </c>
    </row>
    <row r="5336" spans="1:2" x14ac:dyDescent="0.25">
      <c r="A5336">
        <v>533.30000000000007</v>
      </c>
      <c r="B5336">
        <v>0.1025520282285521</v>
      </c>
    </row>
    <row r="5337" spans="1:2" x14ac:dyDescent="0.25">
      <c r="A5337">
        <v>533.4</v>
      </c>
      <c r="B5337">
        <v>0.13673603763803061</v>
      </c>
    </row>
    <row r="5338" spans="1:2" x14ac:dyDescent="0.25">
      <c r="A5338">
        <v>533.5</v>
      </c>
      <c r="B5338">
        <v>0.17092004704754801</v>
      </c>
    </row>
    <row r="5339" spans="1:2" x14ac:dyDescent="0.25">
      <c r="A5339">
        <v>533.6</v>
      </c>
      <c r="B5339">
        <v>0.20510405645706539</v>
      </c>
    </row>
    <row r="5340" spans="1:2" x14ac:dyDescent="0.25">
      <c r="A5340">
        <v>533.70000000000005</v>
      </c>
      <c r="B5340">
        <v>0.2392880658665828</v>
      </c>
    </row>
    <row r="5341" spans="1:2" x14ac:dyDescent="0.25">
      <c r="A5341">
        <v>533.80000000000007</v>
      </c>
      <c r="B5341">
        <v>0.27347207527610012</v>
      </c>
    </row>
    <row r="5342" spans="1:2" x14ac:dyDescent="0.25">
      <c r="A5342">
        <v>533.9</v>
      </c>
      <c r="B5342">
        <v>0.30765608468557859</v>
      </c>
    </row>
    <row r="5343" spans="1:2" x14ac:dyDescent="0.25">
      <c r="A5343">
        <v>534</v>
      </c>
      <c r="B5343">
        <v>0.34184009409509603</v>
      </c>
    </row>
    <row r="5344" spans="1:2" x14ac:dyDescent="0.25">
      <c r="A5344">
        <v>534.1</v>
      </c>
      <c r="B5344">
        <v>0.55272557535679212</v>
      </c>
    </row>
    <row r="5345" spans="1:2" x14ac:dyDescent="0.25">
      <c r="A5345">
        <v>534.20000000000005</v>
      </c>
      <c r="B5345">
        <v>0.76361105661848838</v>
      </c>
    </row>
    <row r="5346" spans="1:2" x14ac:dyDescent="0.25">
      <c r="A5346">
        <v>534.30000000000007</v>
      </c>
      <c r="B5346">
        <v>0.97449653788018442</v>
      </c>
    </row>
    <row r="5347" spans="1:2" x14ac:dyDescent="0.25">
      <c r="A5347">
        <v>534.4</v>
      </c>
      <c r="B5347">
        <v>1.1853820191416411</v>
      </c>
    </row>
    <row r="5348" spans="1:2" x14ac:dyDescent="0.25">
      <c r="A5348">
        <v>534.5</v>
      </c>
      <c r="B5348">
        <v>1.3962675004033369</v>
      </c>
    </row>
    <row r="5349" spans="1:2" x14ac:dyDescent="0.25">
      <c r="A5349">
        <v>534.6</v>
      </c>
      <c r="B5349">
        <v>1.607152981665033</v>
      </c>
    </row>
    <row r="5350" spans="1:2" x14ac:dyDescent="0.25">
      <c r="A5350">
        <v>534.70000000000005</v>
      </c>
      <c r="B5350">
        <v>1.818038462926729</v>
      </c>
    </row>
    <row r="5351" spans="1:2" x14ac:dyDescent="0.25">
      <c r="A5351">
        <v>534.80000000000007</v>
      </c>
      <c r="B5351">
        <v>2.028923944188425</v>
      </c>
    </row>
    <row r="5352" spans="1:2" x14ac:dyDescent="0.25">
      <c r="A5352">
        <v>534.9</v>
      </c>
      <c r="B5352">
        <v>2.2398094254498822</v>
      </c>
    </row>
    <row r="5353" spans="1:2" x14ac:dyDescent="0.25">
      <c r="A5353">
        <v>535</v>
      </c>
      <c r="B5353">
        <v>2.4506949067115782</v>
      </c>
    </row>
    <row r="5354" spans="1:2" x14ac:dyDescent="0.25">
      <c r="A5354">
        <v>535.1</v>
      </c>
      <c r="B5354">
        <v>2.5935000693798389</v>
      </c>
    </row>
    <row r="5355" spans="1:2" x14ac:dyDescent="0.25">
      <c r="A5355">
        <v>535.20000000000005</v>
      </c>
      <c r="B5355">
        <v>2.7363052320481001</v>
      </c>
    </row>
    <row r="5356" spans="1:2" x14ac:dyDescent="0.25">
      <c r="A5356">
        <v>535.30000000000007</v>
      </c>
      <c r="B5356">
        <v>2.8791103947163599</v>
      </c>
    </row>
    <row r="5357" spans="1:2" x14ac:dyDescent="0.25">
      <c r="A5357">
        <v>535.4</v>
      </c>
      <c r="B5357">
        <v>3.0219155573844581</v>
      </c>
    </row>
    <row r="5358" spans="1:2" x14ac:dyDescent="0.25">
      <c r="A5358">
        <v>535.5</v>
      </c>
      <c r="B5358">
        <v>3.1647207200527192</v>
      </c>
    </row>
    <row r="5359" spans="1:2" x14ac:dyDescent="0.25">
      <c r="A5359">
        <v>535.6</v>
      </c>
      <c r="B5359">
        <v>3.3075258827209799</v>
      </c>
    </row>
    <row r="5360" spans="1:2" x14ac:dyDescent="0.25">
      <c r="A5360">
        <v>535.70000000000005</v>
      </c>
      <c r="B5360">
        <v>3.4503310453892411</v>
      </c>
    </row>
    <row r="5361" spans="1:2" x14ac:dyDescent="0.25">
      <c r="A5361">
        <v>535.80000000000007</v>
      </c>
      <c r="B5361">
        <v>3.5931362080575009</v>
      </c>
    </row>
    <row r="5362" spans="1:2" x14ac:dyDescent="0.25">
      <c r="A5362">
        <v>535.9</v>
      </c>
      <c r="B5362">
        <v>3.7359413707256</v>
      </c>
    </row>
    <row r="5363" spans="1:2" x14ac:dyDescent="0.25">
      <c r="A5363">
        <v>536</v>
      </c>
      <c r="B5363">
        <v>3.8787465333938602</v>
      </c>
    </row>
    <row r="5364" spans="1:2" x14ac:dyDescent="0.25">
      <c r="A5364">
        <v>536.1</v>
      </c>
      <c r="B5364">
        <v>4.1245719552040656</v>
      </c>
    </row>
    <row r="5365" spans="1:2" x14ac:dyDescent="0.25">
      <c r="A5365">
        <v>536.20000000000005</v>
      </c>
      <c r="B5365">
        <v>4.3703973770142719</v>
      </c>
    </row>
    <row r="5366" spans="1:2" x14ac:dyDescent="0.25">
      <c r="A5366">
        <v>536.30000000000007</v>
      </c>
      <c r="B5366">
        <v>4.6162227988244782</v>
      </c>
    </row>
    <row r="5367" spans="1:2" x14ac:dyDescent="0.25">
      <c r="A5367">
        <v>536.4</v>
      </c>
      <c r="B5367">
        <v>4.8620482206344047</v>
      </c>
    </row>
    <row r="5368" spans="1:2" x14ac:dyDescent="0.25">
      <c r="A5368">
        <v>536.5</v>
      </c>
      <c r="B5368">
        <v>5.107873642444611</v>
      </c>
    </row>
    <row r="5369" spans="1:2" x14ac:dyDescent="0.25">
      <c r="A5369">
        <v>536.6</v>
      </c>
      <c r="B5369">
        <v>5.3536990642548172</v>
      </c>
    </row>
    <row r="5370" spans="1:2" x14ac:dyDescent="0.25">
      <c r="A5370">
        <v>536.70000000000005</v>
      </c>
      <c r="B5370">
        <v>5.5995244860650244</v>
      </c>
    </row>
    <row r="5371" spans="1:2" x14ac:dyDescent="0.25">
      <c r="A5371">
        <v>536.80000000000007</v>
      </c>
      <c r="B5371">
        <v>5.8453499078752289</v>
      </c>
    </row>
    <row r="5372" spans="1:2" x14ac:dyDescent="0.25">
      <c r="A5372">
        <v>536.9</v>
      </c>
      <c r="B5372">
        <v>6.0911753296851554</v>
      </c>
    </row>
    <row r="5373" spans="1:2" x14ac:dyDescent="0.25">
      <c r="A5373">
        <v>537</v>
      </c>
      <c r="B5373">
        <v>6.3370007514953617</v>
      </c>
    </row>
    <row r="5374" spans="1:2" x14ac:dyDescent="0.25">
      <c r="A5374">
        <v>537.1</v>
      </c>
      <c r="B5374">
        <v>6.70568777084359</v>
      </c>
    </row>
    <row r="5375" spans="1:2" x14ac:dyDescent="0.25">
      <c r="A5375">
        <v>537.20000000000005</v>
      </c>
      <c r="B5375">
        <v>7.0743747901918193</v>
      </c>
    </row>
    <row r="5376" spans="1:2" x14ac:dyDescent="0.25">
      <c r="A5376">
        <v>537.30000000000007</v>
      </c>
      <c r="B5376">
        <v>7.4430618095400476</v>
      </c>
    </row>
    <row r="5377" spans="1:2" x14ac:dyDescent="0.25">
      <c r="A5377">
        <v>537.4</v>
      </c>
      <c r="B5377">
        <v>7.8117488288878576</v>
      </c>
    </row>
    <row r="5378" spans="1:2" x14ac:dyDescent="0.25">
      <c r="A5378">
        <v>537.5</v>
      </c>
      <c r="B5378">
        <v>8.1804358482360868</v>
      </c>
    </row>
    <row r="5379" spans="1:2" x14ac:dyDescent="0.25">
      <c r="A5379">
        <v>537.6</v>
      </c>
      <c r="B5379">
        <v>8.5491228675843143</v>
      </c>
    </row>
    <row r="5380" spans="1:2" x14ac:dyDescent="0.25">
      <c r="A5380">
        <v>537.70000000000005</v>
      </c>
      <c r="B5380">
        <v>8.9178098869325435</v>
      </c>
    </row>
    <row r="5381" spans="1:2" x14ac:dyDescent="0.25">
      <c r="A5381">
        <v>537.80000000000007</v>
      </c>
      <c r="B5381">
        <v>9.286496906280771</v>
      </c>
    </row>
    <row r="5382" spans="1:2" x14ac:dyDescent="0.25">
      <c r="A5382">
        <v>537.9</v>
      </c>
      <c r="B5382">
        <v>9.655183925628581</v>
      </c>
    </row>
    <row r="5383" spans="1:2" x14ac:dyDescent="0.25">
      <c r="A5383">
        <v>538</v>
      </c>
      <c r="B5383">
        <v>10.02387094497681</v>
      </c>
    </row>
    <row r="5384" spans="1:2" x14ac:dyDescent="0.25">
      <c r="A5384">
        <v>538.1</v>
      </c>
      <c r="B5384">
        <v>10.5300083923341</v>
      </c>
    </row>
    <row r="5385" spans="1:2" x14ac:dyDescent="0.25">
      <c r="A5385">
        <v>538.20000000000005</v>
      </c>
      <c r="B5385">
        <v>11.03614583969139</v>
      </c>
    </row>
    <row r="5386" spans="1:2" x14ac:dyDescent="0.25">
      <c r="A5386">
        <v>538.30000000000007</v>
      </c>
      <c r="B5386">
        <v>11.54228328704869</v>
      </c>
    </row>
    <row r="5387" spans="1:2" x14ac:dyDescent="0.25">
      <c r="A5387">
        <v>538.4</v>
      </c>
      <c r="B5387">
        <v>12.048420734405401</v>
      </c>
    </row>
    <row r="5388" spans="1:2" x14ac:dyDescent="0.25">
      <c r="A5388">
        <v>538.5</v>
      </c>
      <c r="B5388">
        <v>12.55455818176269</v>
      </c>
    </row>
    <row r="5389" spans="1:2" x14ac:dyDescent="0.25">
      <c r="A5389">
        <v>538.6</v>
      </c>
      <c r="B5389">
        <v>13.060695629119991</v>
      </c>
    </row>
    <row r="5390" spans="1:2" x14ac:dyDescent="0.25">
      <c r="A5390">
        <v>538.70000000000005</v>
      </c>
      <c r="B5390">
        <v>13.56683307647728</v>
      </c>
    </row>
    <row r="5391" spans="1:2" x14ac:dyDescent="0.25">
      <c r="A5391">
        <v>538.80000000000007</v>
      </c>
      <c r="B5391">
        <v>14.07297052383457</v>
      </c>
    </row>
    <row r="5392" spans="1:2" x14ac:dyDescent="0.25">
      <c r="A5392">
        <v>538.9</v>
      </c>
      <c r="B5392">
        <v>14.57910797119129</v>
      </c>
    </row>
    <row r="5393" spans="1:2" x14ac:dyDescent="0.25">
      <c r="A5393">
        <v>539</v>
      </c>
      <c r="B5393">
        <v>15.085245418548579</v>
      </c>
    </row>
    <row r="5394" spans="1:2" x14ac:dyDescent="0.25">
      <c r="A5394">
        <v>539.1</v>
      </c>
      <c r="B5394">
        <v>15.44986636161812</v>
      </c>
    </row>
    <row r="5395" spans="1:2" x14ac:dyDescent="0.25">
      <c r="A5395">
        <v>539.20000000000005</v>
      </c>
      <c r="B5395">
        <v>15.81448730468766</v>
      </c>
    </row>
    <row r="5396" spans="1:2" x14ac:dyDescent="0.25">
      <c r="A5396">
        <v>539.30000000000007</v>
      </c>
      <c r="B5396">
        <v>16.179108247757199</v>
      </c>
    </row>
    <row r="5397" spans="1:2" x14ac:dyDescent="0.25">
      <c r="A5397">
        <v>539.4</v>
      </c>
      <c r="B5397">
        <v>16.54372919082633</v>
      </c>
    </row>
    <row r="5398" spans="1:2" x14ac:dyDescent="0.25">
      <c r="A5398">
        <v>539.5</v>
      </c>
      <c r="B5398">
        <v>16.908350133895869</v>
      </c>
    </row>
    <row r="5399" spans="1:2" x14ac:dyDescent="0.25">
      <c r="A5399">
        <v>539.6</v>
      </c>
      <c r="B5399">
        <v>17.272971076965408</v>
      </c>
    </row>
    <row r="5400" spans="1:2" x14ac:dyDescent="0.25">
      <c r="A5400">
        <v>539.70000000000005</v>
      </c>
      <c r="B5400">
        <v>17.637592020034951</v>
      </c>
    </row>
    <row r="5401" spans="1:2" x14ac:dyDescent="0.25">
      <c r="A5401">
        <v>539.80000000000007</v>
      </c>
      <c r="B5401">
        <v>18.00221296310449</v>
      </c>
    </row>
    <row r="5402" spans="1:2" x14ac:dyDescent="0.25">
      <c r="A5402">
        <v>539.9</v>
      </c>
      <c r="B5402">
        <v>18.366833906173621</v>
      </c>
    </row>
    <row r="5403" spans="1:2" x14ac:dyDescent="0.25">
      <c r="A5403">
        <v>540</v>
      </c>
      <c r="B5403">
        <v>18.731454849243161</v>
      </c>
    </row>
    <row r="5404" spans="1:2" x14ac:dyDescent="0.25">
      <c r="A5404">
        <v>540.1</v>
      </c>
      <c r="B5404">
        <v>19.166165370941261</v>
      </c>
    </row>
    <row r="5405" spans="1:2" x14ac:dyDescent="0.25">
      <c r="A5405">
        <v>540.20000000000005</v>
      </c>
      <c r="B5405">
        <v>19.600875892639351</v>
      </c>
    </row>
    <row r="5406" spans="1:2" x14ac:dyDescent="0.25">
      <c r="A5406">
        <v>540.30000000000007</v>
      </c>
      <c r="B5406">
        <v>20.035586414337448</v>
      </c>
    </row>
    <row r="5407" spans="1:2" x14ac:dyDescent="0.25">
      <c r="A5407">
        <v>540.4</v>
      </c>
      <c r="B5407">
        <v>20.470296936035059</v>
      </c>
    </row>
    <row r="5408" spans="1:2" x14ac:dyDescent="0.25">
      <c r="A5408">
        <v>540.5</v>
      </c>
      <c r="B5408">
        <v>20.905007457733149</v>
      </c>
    </row>
    <row r="5409" spans="1:2" x14ac:dyDescent="0.25">
      <c r="A5409">
        <v>540.6</v>
      </c>
      <c r="B5409">
        <v>21.339717979431249</v>
      </c>
    </row>
    <row r="5410" spans="1:2" x14ac:dyDescent="0.25">
      <c r="A5410">
        <v>540.70000000000005</v>
      </c>
      <c r="B5410">
        <v>21.774428501129339</v>
      </c>
    </row>
    <row r="5411" spans="1:2" x14ac:dyDescent="0.25">
      <c r="A5411">
        <v>540.80000000000007</v>
      </c>
      <c r="B5411">
        <v>22.20913902282744</v>
      </c>
    </row>
    <row r="5412" spans="1:2" x14ac:dyDescent="0.25">
      <c r="A5412">
        <v>540.9</v>
      </c>
      <c r="B5412">
        <v>22.64384954452504</v>
      </c>
    </row>
    <row r="5413" spans="1:2" x14ac:dyDescent="0.25">
      <c r="A5413">
        <v>541</v>
      </c>
      <c r="B5413">
        <v>23.07856006622314</v>
      </c>
    </row>
    <row r="5414" spans="1:2" x14ac:dyDescent="0.25">
      <c r="A5414">
        <v>541.1</v>
      </c>
      <c r="B5414">
        <v>23.178392257690451</v>
      </c>
    </row>
    <row r="5415" spans="1:2" x14ac:dyDescent="0.25">
      <c r="A5415">
        <v>541.20000000000005</v>
      </c>
      <c r="B5415">
        <v>23.278224449157761</v>
      </c>
    </row>
    <row r="5416" spans="1:2" x14ac:dyDescent="0.25">
      <c r="A5416">
        <v>541.30000000000007</v>
      </c>
      <c r="B5416">
        <v>23.378056640625061</v>
      </c>
    </row>
    <row r="5417" spans="1:2" x14ac:dyDescent="0.25">
      <c r="A5417">
        <v>541.4</v>
      </c>
      <c r="B5417">
        <v>23.477888832092258</v>
      </c>
    </row>
    <row r="5418" spans="1:2" x14ac:dyDescent="0.25">
      <c r="A5418">
        <v>541.5</v>
      </c>
      <c r="B5418">
        <v>23.577721023559569</v>
      </c>
    </row>
    <row r="5419" spans="1:2" x14ac:dyDescent="0.25">
      <c r="A5419">
        <v>541.6</v>
      </c>
      <c r="B5419">
        <v>23.677553215026879</v>
      </c>
    </row>
    <row r="5420" spans="1:2" x14ac:dyDescent="0.25">
      <c r="A5420">
        <v>541.70000000000005</v>
      </c>
      <c r="B5420">
        <v>23.77738540649419</v>
      </c>
    </row>
    <row r="5421" spans="1:2" x14ac:dyDescent="0.25">
      <c r="A5421">
        <v>541.80000000000007</v>
      </c>
      <c r="B5421">
        <v>23.877217597961501</v>
      </c>
    </row>
    <row r="5422" spans="1:2" x14ac:dyDescent="0.25">
      <c r="A5422">
        <v>541.9</v>
      </c>
      <c r="B5422">
        <v>23.97704978942869</v>
      </c>
    </row>
    <row r="5423" spans="1:2" x14ac:dyDescent="0.25">
      <c r="A5423">
        <v>542</v>
      </c>
      <c r="B5423">
        <v>24.076881980896001</v>
      </c>
    </row>
    <row r="5424" spans="1:2" x14ac:dyDescent="0.25">
      <c r="A5424">
        <v>542.1</v>
      </c>
      <c r="B5424">
        <v>24.12913501739504</v>
      </c>
    </row>
    <row r="5425" spans="1:2" x14ac:dyDescent="0.25">
      <c r="A5425">
        <v>542.20000000000005</v>
      </c>
      <c r="B5425">
        <v>24.181388053894072</v>
      </c>
    </row>
    <row r="5426" spans="1:2" x14ac:dyDescent="0.25">
      <c r="A5426">
        <v>542.30000000000007</v>
      </c>
      <c r="B5426">
        <v>24.23364109039311</v>
      </c>
    </row>
    <row r="5427" spans="1:2" x14ac:dyDescent="0.25">
      <c r="A5427">
        <v>542.4</v>
      </c>
      <c r="B5427">
        <v>24.285894126892082</v>
      </c>
    </row>
    <row r="5428" spans="1:2" x14ac:dyDescent="0.25">
      <c r="A5428">
        <v>542.5</v>
      </c>
      <c r="B5428">
        <v>24.33814716339111</v>
      </c>
    </row>
    <row r="5429" spans="1:2" x14ac:dyDescent="0.25">
      <c r="A5429">
        <v>542.6</v>
      </c>
      <c r="B5429">
        <v>24.390400199890149</v>
      </c>
    </row>
    <row r="5430" spans="1:2" x14ac:dyDescent="0.25">
      <c r="A5430">
        <v>542.70000000000005</v>
      </c>
      <c r="B5430">
        <v>24.44265323638918</v>
      </c>
    </row>
    <row r="5431" spans="1:2" x14ac:dyDescent="0.25">
      <c r="A5431">
        <v>542.80000000000007</v>
      </c>
      <c r="B5431">
        <v>24.494906272888219</v>
      </c>
    </row>
    <row r="5432" spans="1:2" x14ac:dyDescent="0.25">
      <c r="A5432">
        <v>542.9</v>
      </c>
      <c r="B5432">
        <v>24.54715930938719</v>
      </c>
    </row>
    <row r="5433" spans="1:2" x14ac:dyDescent="0.25">
      <c r="A5433">
        <v>543</v>
      </c>
      <c r="B5433">
        <v>24.599412345886229</v>
      </c>
    </row>
    <row r="5434" spans="1:2" x14ac:dyDescent="0.25">
      <c r="A5434">
        <v>543.1</v>
      </c>
      <c r="B5434">
        <v>24.545066623687731</v>
      </c>
    </row>
    <row r="5435" spans="1:2" x14ac:dyDescent="0.25">
      <c r="A5435">
        <v>543.20000000000005</v>
      </c>
      <c r="B5435">
        <v>24.49072090148923</v>
      </c>
    </row>
    <row r="5436" spans="1:2" x14ac:dyDescent="0.25">
      <c r="A5436">
        <v>543.30000000000007</v>
      </c>
      <c r="B5436">
        <v>24.436375179290739</v>
      </c>
    </row>
    <row r="5437" spans="1:2" x14ac:dyDescent="0.25">
      <c r="A5437">
        <v>543.4</v>
      </c>
      <c r="B5437">
        <v>24.382029457092301</v>
      </c>
    </row>
    <row r="5438" spans="1:2" x14ac:dyDescent="0.25">
      <c r="A5438">
        <v>543.5</v>
      </c>
      <c r="B5438">
        <v>24.3276837348938</v>
      </c>
    </row>
    <row r="5439" spans="1:2" x14ac:dyDescent="0.25">
      <c r="A5439">
        <v>543.6</v>
      </c>
      <c r="B5439">
        <v>24.273338012695302</v>
      </c>
    </row>
    <row r="5440" spans="1:2" x14ac:dyDescent="0.25">
      <c r="A5440">
        <v>543.70000000000005</v>
      </c>
      <c r="B5440">
        <v>24.2189922904968</v>
      </c>
    </row>
    <row r="5441" spans="1:2" x14ac:dyDescent="0.25">
      <c r="A5441">
        <v>543.80000000000007</v>
      </c>
      <c r="B5441">
        <v>24.164646568298309</v>
      </c>
    </row>
    <row r="5442" spans="1:2" x14ac:dyDescent="0.25">
      <c r="A5442">
        <v>543.9</v>
      </c>
      <c r="B5442">
        <v>24.110300846099872</v>
      </c>
    </row>
    <row r="5443" spans="1:2" x14ac:dyDescent="0.25">
      <c r="A5443">
        <v>544</v>
      </c>
      <c r="B5443">
        <v>24.05595512390137</v>
      </c>
    </row>
    <row r="5444" spans="1:2" x14ac:dyDescent="0.25">
      <c r="A5444">
        <v>544.1</v>
      </c>
      <c r="B5444">
        <v>23.923918666839569</v>
      </c>
    </row>
    <row r="5445" spans="1:2" x14ac:dyDescent="0.25">
      <c r="A5445">
        <v>544.20000000000005</v>
      </c>
      <c r="B5445">
        <v>23.791882209777771</v>
      </c>
    </row>
    <row r="5446" spans="1:2" x14ac:dyDescent="0.25">
      <c r="A5446">
        <v>544.30000000000007</v>
      </c>
      <c r="B5446">
        <v>23.659845752715981</v>
      </c>
    </row>
    <row r="5447" spans="1:2" x14ac:dyDescent="0.25">
      <c r="A5447">
        <v>544.4</v>
      </c>
      <c r="B5447">
        <v>23.527809295654329</v>
      </c>
    </row>
    <row r="5448" spans="1:2" x14ac:dyDescent="0.25">
      <c r="A5448">
        <v>544.5</v>
      </c>
      <c r="B5448">
        <v>23.395772838592531</v>
      </c>
    </row>
    <row r="5449" spans="1:2" x14ac:dyDescent="0.25">
      <c r="A5449">
        <v>544.6</v>
      </c>
      <c r="B5449">
        <v>23.26373638153073</v>
      </c>
    </row>
    <row r="5450" spans="1:2" x14ac:dyDescent="0.25">
      <c r="A5450">
        <v>544.70000000000005</v>
      </c>
      <c r="B5450">
        <v>23.131699924468929</v>
      </c>
    </row>
    <row r="5451" spans="1:2" x14ac:dyDescent="0.25">
      <c r="A5451">
        <v>544.80000000000007</v>
      </c>
      <c r="B5451">
        <v>22.999663467407139</v>
      </c>
    </row>
    <row r="5452" spans="1:2" x14ac:dyDescent="0.25">
      <c r="A5452">
        <v>544.9</v>
      </c>
      <c r="B5452">
        <v>22.86762701034549</v>
      </c>
    </row>
    <row r="5453" spans="1:2" x14ac:dyDescent="0.25">
      <c r="A5453">
        <v>545</v>
      </c>
      <c r="B5453">
        <v>22.735590553283689</v>
      </c>
    </row>
    <row r="5454" spans="1:2" x14ac:dyDescent="0.25">
      <c r="A5454">
        <v>545.1</v>
      </c>
      <c r="B5454">
        <v>22.572804336547811</v>
      </c>
    </row>
    <row r="5455" spans="1:2" x14ac:dyDescent="0.25">
      <c r="A5455">
        <v>545.20000000000005</v>
      </c>
      <c r="B5455">
        <v>22.410018119811941</v>
      </c>
    </row>
    <row r="5456" spans="1:2" x14ac:dyDescent="0.25">
      <c r="A5456">
        <v>545.30000000000007</v>
      </c>
      <c r="B5456">
        <v>22.247231903076059</v>
      </c>
    </row>
    <row r="5457" spans="1:2" x14ac:dyDescent="0.25">
      <c r="A5457">
        <v>545.4</v>
      </c>
      <c r="B5457">
        <v>22.08444568634037</v>
      </c>
    </row>
    <row r="5458" spans="1:2" x14ac:dyDescent="0.25">
      <c r="A5458">
        <v>545.5</v>
      </c>
      <c r="B5458">
        <v>21.921659469604489</v>
      </c>
    </row>
    <row r="5459" spans="1:2" x14ac:dyDescent="0.25">
      <c r="A5459">
        <v>545.6</v>
      </c>
      <c r="B5459">
        <v>21.758873252868611</v>
      </c>
    </row>
    <row r="5460" spans="1:2" x14ac:dyDescent="0.25">
      <c r="A5460">
        <v>545.70000000000005</v>
      </c>
      <c r="B5460">
        <v>21.59608703613274</v>
      </c>
    </row>
    <row r="5461" spans="1:2" x14ac:dyDescent="0.25">
      <c r="A5461">
        <v>545.80000000000007</v>
      </c>
      <c r="B5461">
        <v>21.433300819396859</v>
      </c>
    </row>
    <row r="5462" spans="1:2" x14ac:dyDescent="0.25">
      <c r="A5462">
        <v>545.9</v>
      </c>
      <c r="B5462">
        <v>21.270514602661169</v>
      </c>
    </row>
    <row r="5463" spans="1:2" x14ac:dyDescent="0.25">
      <c r="A5463">
        <v>546</v>
      </c>
      <c r="B5463">
        <v>21.107728385925292</v>
      </c>
    </row>
    <row r="5464" spans="1:2" x14ac:dyDescent="0.25">
      <c r="A5464">
        <v>546.1</v>
      </c>
      <c r="B5464">
        <v>20.949953880310019</v>
      </c>
    </row>
    <row r="5465" spans="1:2" x14ac:dyDescent="0.25">
      <c r="A5465">
        <v>546.20000000000005</v>
      </c>
      <c r="B5465">
        <v>20.792179374694751</v>
      </c>
    </row>
    <row r="5466" spans="1:2" x14ac:dyDescent="0.25">
      <c r="A5466">
        <v>546.30000000000007</v>
      </c>
      <c r="B5466">
        <v>20.634404869079479</v>
      </c>
    </row>
    <row r="5467" spans="1:2" x14ac:dyDescent="0.25">
      <c r="A5467">
        <v>546.4</v>
      </c>
      <c r="B5467">
        <v>20.476630363464391</v>
      </c>
    </row>
    <row r="5468" spans="1:2" x14ac:dyDescent="0.25">
      <c r="A5468">
        <v>546.5</v>
      </c>
      <c r="B5468">
        <v>20.318855857849119</v>
      </c>
    </row>
    <row r="5469" spans="1:2" x14ac:dyDescent="0.25">
      <c r="A5469">
        <v>546.6</v>
      </c>
      <c r="B5469">
        <v>20.16108135223385</v>
      </c>
    </row>
    <row r="5470" spans="1:2" x14ac:dyDescent="0.25">
      <c r="A5470">
        <v>546.70000000000005</v>
      </c>
      <c r="B5470">
        <v>20.003306846618582</v>
      </c>
    </row>
    <row r="5471" spans="1:2" x14ac:dyDescent="0.25">
      <c r="A5471">
        <v>546.80000000000007</v>
      </c>
      <c r="B5471">
        <v>19.84553234100331</v>
      </c>
    </row>
    <row r="5472" spans="1:2" x14ac:dyDescent="0.25">
      <c r="A5472">
        <v>546.9</v>
      </c>
      <c r="B5472">
        <v>19.687757835388219</v>
      </c>
    </row>
    <row r="5473" spans="1:2" x14ac:dyDescent="0.25">
      <c r="A5473">
        <v>547</v>
      </c>
      <c r="B5473">
        <v>19.52998332977295</v>
      </c>
    </row>
    <row r="5474" spans="1:2" x14ac:dyDescent="0.25">
      <c r="A5474">
        <v>547.1</v>
      </c>
      <c r="B5474">
        <v>19.37175966262814</v>
      </c>
    </row>
    <row r="5475" spans="1:2" x14ac:dyDescent="0.25">
      <c r="A5475">
        <v>547.20000000000005</v>
      </c>
      <c r="B5475">
        <v>19.21353599548333</v>
      </c>
    </row>
    <row r="5476" spans="1:2" x14ac:dyDescent="0.25">
      <c r="A5476">
        <v>547.30000000000007</v>
      </c>
      <c r="B5476">
        <v>19.055312328338509</v>
      </c>
    </row>
    <row r="5477" spans="1:2" x14ac:dyDescent="0.25">
      <c r="A5477">
        <v>547.4</v>
      </c>
      <c r="B5477">
        <v>18.89708866119388</v>
      </c>
    </row>
    <row r="5478" spans="1:2" x14ac:dyDescent="0.25">
      <c r="A5478">
        <v>547.5</v>
      </c>
      <c r="B5478">
        <v>18.73886499404907</v>
      </c>
    </row>
    <row r="5479" spans="1:2" x14ac:dyDescent="0.25">
      <c r="A5479">
        <v>547.6</v>
      </c>
      <c r="B5479">
        <v>18.58064132690426</v>
      </c>
    </row>
    <row r="5480" spans="1:2" x14ac:dyDescent="0.25">
      <c r="A5480">
        <v>547.70000000000005</v>
      </c>
      <c r="B5480">
        <v>18.42241765975945</v>
      </c>
    </row>
    <row r="5481" spans="1:2" x14ac:dyDescent="0.25">
      <c r="A5481">
        <v>547.80000000000007</v>
      </c>
      <c r="B5481">
        <v>18.264193992614629</v>
      </c>
    </row>
    <row r="5482" spans="1:2" x14ac:dyDescent="0.25">
      <c r="A5482">
        <v>547.9</v>
      </c>
      <c r="B5482">
        <v>18.10597032547</v>
      </c>
    </row>
    <row r="5483" spans="1:2" x14ac:dyDescent="0.25">
      <c r="A5483">
        <v>548</v>
      </c>
      <c r="B5483">
        <v>17.94774665832519</v>
      </c>
    </row>
    <row r="5484" spans="1:2" x14ac:dyDescent="0.25">
      <c r="A5484">
        <v>548.1</v>
      </c>
      <c r="B5484">
        <v>17.79694587707516</v>
      </c>
    </row>
    <row r="5485" spans="1:2" x14ac:dyDescent="0.25">
      <c r="A5485">
        <v>548.20000000000005</v>
      </c>
      <c r="B5485">
        <v>17.646145095825119</v>
      </c>
    </row>
    <row r="5486" spans="1:2" x14ac:dyDescent="0.25">
      <c r="A5486">
        <v>548.30000000000007</v>
      </c>
      <c r="B5486">
        <v>17.495344314575089</v>
      </c>
    </row>
    <row r="5487" spans="1:2" x14ac:dyDescent="0.25">
      <c r="A5487">
        <v>548.4</v>
      </c>
      <c r="B5487">
        <v>17.344543533325229</v>
      </c>
    </row>
    <row r="5488" spans="1:2" x14ac:dyDescent="0.25">
      <c r="A5488">
        <v>548.5</v>
      </c>
      <c r="B5488">
        <v>17.193742752075199</v>
      </c>
    </row>
    <row r="5489" spans="1:2" x14ac:dyDescent="0.25">
      <c r="A5489">
        <v>548.6</v>
      </c>
      <c r="B5489">
        <v>17.042941970825161</v>
      </c>
    </row>
    <row r="5490" spans="1:2" x14ac:dyDescent="0.25">
      <c r="A5490">
        <v>548.70000000000005</v>
      </c>
      <c r="B5490">
        <v>16.892141189575131</v>
      </c>
    </row>
    <row r="5491" spans="1:2" x14ac:dyDescent="0.25">
      <c r="A5491">
        <v>548.80000000000007</v>
      </c>
      <c r="B5491">
        <v>16.74134040832509</v>
      </c>
    </row>
    <row r="5492" spans="1:2" x14ac:dyDescent="0.25">
      <c r="A5492">
        <v>548.9</v>
      </c>
      <c r="B5492">
        <v>16.590539627075231</v>
      </c>
    </row>
    <row r="5493" spans="1:2" x14ac:dyDescent="0.25">
      <c r="A5493">
        <v>549</v>
      </c>
      <c r="B5493">
        <v>16.4397388458252</v>
      </c>
    </row>
    <row r="5494" spans="1:2" x14ac:dyDescent="0.25">
      <c r="A5494">
        <v>549.1</v>
      </c>
      <c r="B5494">
        <v>16.342811164855942</v>
      </c>
    </row>
    <row r="5495" spans="1:2" x14ac:dyDescent="0.25">
      <c r="A5495">
        <v>549.20000000000005</v>
      </c>
      <c r="B5495">
        <v>16.245883483886679</v>
      </c>
    </row>
    <row r="5496" spans="1:2" x14ac:dyDescent="0.25">
      <c r="A5496">
        <v>549.30000000000007</v>
      </c>
      <c r="B5496">
        <v>16.14895580291742</v>
      </c>
    </row>
    <row r="5497" spans="1:2" x14ac:dyDescent="0.25">
      <c r="A5497">
        <v>549.4</v>
      </c>
      <c r="B5497">
        <v>16.052028121948261</v>
      </c>
    </row>
    <row r="5498" spans="1:2" x14ac:dyDescent="0.25">
      <c r="A5498">
        <v>549.5</v>
      </c>
      <c r="B5498">
        <v>15.95510044097901</v>
      </c>
    </row>
    <row r="5499" spans="1:2" x14ac:dyDescent="0.25">
      <c r="A5499">
        <v>549.6</v>
      </c>
      <c r="B5499">
        <v>15.85817276000974</v>
      </c>
    </row>
    <row r="5500" spans="1:2" x14ac:dyDescent="0.25">
      <c r="A5500">
        <v>549.70000000000005</v>
      </c>
      <c r="B5500">
        <v>15.76124507904048</v>
      </c>
    </row>
    <row r="5501" spans="1:2" x14ac:dyDescent="0.25">
      <c r="A5501">
        <v>549.80000000000007</v>
      </c>
      <c r="B5501">
        <v>15.664317398071219</v>
      </c>
    </row>
    <row r="5502" spans="1:2" x14ac:dyDescent="0.25">
      <c r="A5502">
        <v>549.9</v>
      </c>
      <c r="B5502">
        <v>15.567389717102071</v>
      </c>
    </row>
    <row r="5503" spans="1:2" x14ac:dyDescent="0.25">
      <c r="A5503">
        <v>550</v>
      </c>
      <c r="B5503">
        <v>15.47046203613281</v>
      </c>
    </row>
    <row r="5504" spans="1:2" x14ac:dyDescent="0.25">
      <c r="A5504">
        <v>550.1</v>
      </c>
      <c r="B5504">
        <v>15.40425189971922</v>
      </c>
    </row>
    <row r="5505" spans="1:2" x14ac:dyDescent="0.25">
      <c r="A5505">
        <v>550.20000000000005</v>
      </c>
      <c r="B5505">
        <v>15.338041763305631</v>
      </c>
    </row>
    <row r="5506" spans="1:2" x14ac:dyDescent="0.25">
      <c r="A5506">
        <v>550.30000000000007</v>
      </c>
      <c r="B5506">
        <v>15.271831626892039</v>
      </c>
    </row>
    <row r="5507" spans="1:2" x14ac:dyDescent="0.25">
      <c r="A5507">
        <v>550.4</v>
      </c>
      <c r="B5507">
        <v>15.20562149047853</v>
      </c>
    </row>
    <row r="5508" spans="1:2" x14ac:dyDescent="0.25">
      <c r="A5508">
        <v>550.5</v>
      </c>
      <c r="B5508">
        <v>15.13941135406494</v>
      </c>
    </row>
    <row r="5509" spans="1:2" x14ac:dyDescent="0.25">
      <c r="A5509">
        <v>550.6</v>
      </c>
      <c r="B5509">
        <v>15.07320121765135</v>
      </c>
    </row>
    <row r="5510" spans="1:2" x14ac:dyDescent="0.25">
      <c r="A5510">
        <v>550.70000000000005</v>
      </c>
      <c r="B5510">
        <v>15.006991081237761</v>
      </c>
    </row>
    <row r="5511" spans="1:2" x14ac:dyDescent="0.25">
      <c r="A5511">
        <v>550.80000000000007</v>
      </c>
      <c r="B5511">
        <v>14.940780944824169</v>
      </c>
    </row>
    <row r="5512" spans="1:2" x14ac:dyDescent="0.25">
      <c r="A5512">
        <v>550.9</v>
      </c>
      <c r="B5512">
        <v>14.87457080841066</v>
      </c>
    </row>
    <row r="5513" spans="1:2" x14ac:dyDescent="0.25">
      <c r="A5513">
        <v>551</v>
      </c>
      <c r="B5513">
        <v>14.80836067199707</v>
      </c>
    </row>
    <row r="5514" spans="1:2" x14ac:dyDescent="0.25">
      <c r="A5514">
        <v>551.1</v>
      </c>
      <c r="B5514">
        <v>14.710136327743511</v>
      </c>
    </row>
    <row r="5515" spans="1:2" x14ac:dyDescent="0.25">
      <c r="A5515">
        <v>551.20000000000005</v>
      </c>
      <c r="B5515">
        <v>14.611911983489939</v>
      </c>
    </row>
    <row r="5516" spans="1:2" x14ac:dyDescent="0.25">
      <c r="A5516">
        <v>551.30000000000007</v>
      </c>
      <c r="B5516">
        <v>14.51368763923638</v>
      </c>
    </row>
    <row r="5517" spans="1:2" x14ac:dyDescent="0.25">
      <c r="A5517">
        <v>551.4</v>
      </c>
      <c r="B5517">
        <v>14.41546329498293</v>
      </c>
    </row>
    <row r="5518" spans="1:2" x14ac:dyDescent="0.25">
      <c r="A5518">
        <v>551.5</v>
      </c>
      <c r="B5518">
        <v>14.31723895072937</v>
      </c>
    </row>
    <row r="5519" spans="1:2" x14ac:dyDescent="0.25">
      <c r="A5519">
        <v>551.6</v>
      </c>
      <c r="B5519">
        <v>14.21901460647581</v>
      </c>
    </row>
    <row r="5520" spans="1:2" x14ac:dyDescent="0.25">
      <c r="A5520">
        <v>551.70000000000005</v>
      </c>
      <c r="B5520">
        <v>14.120790262222251</v>
      </c>
    </row>
    <row r="5521" spans="1:2" x14ac:dyDescent="0.25">
      <c r="A5521">
        <v>551.80000000000007</v>
      </c>
      <c r="B5521">
        <v>14.022565917968681</v>
      </c>
    </row>
    <row r="5522" spans="1:2" x14ac:dyDescent="0.25">
      <c r="A5522">
        <v>551.9</v>
      </c>
      <c r="B5522">
        <v>13.92434157371523</v>
      </c>
    </row>
    <row r="5523" spans="1:2" x14ac:dyDescent="0.25">
      <c r="A5523">
        <v>552</v>
      </c>
      <c r="B5523">
        <v>13.826117229461669</v>
      </c>
    </row>
    <row r="5524" spans="1:2" x14ac:dyDescent="0.25">
      <c r="A5524">
        <v>552.1</v>
      </c>
      <c r="B5524">
        <v>13.794603013992299</v>
      </c>
    </row>
    <row r="5525" spans="1:2" x14ac:dyDescent="0.25">
      <c r="A5525">
        <v>552.20000000000005</v>
      </c>
      <c r="B5525">
        <v>13.763088798522929</v>
      </c>
    </row>
    <row r="5526" spans="1:2" x14ac:dyDescent="0.25">
      <c r="A5526">
        <v>552.30000000000007</v>
      </c>
      <c r="B5526">
        <v>13.73157458305357</v>
      </c>
    </row>
    <row r="5527" spans="1:2" x14ac:dyDescent="0.25">
      <c r="A5527">
        <v>552.4</v>
      </c>
      <c r="B5527">
        <v>13.700060367584239</v>
      </c>
    </row>
    <row r="5528" spans="1:2" x14ac:dyDescent="0.25">
      <c r="A5528">
        <v>552.5</v>
      </c>
      <c r="B5528">
        <v>13.668546152114869</v>
      </c>
    </row>
    <row r="5529" spans="1:2" x14ac:dyDescent="0.25">
      <c r="A5529">
        <v>552.6</v>
      </c>
      <c r="B5529">
        <v>13.637031936645499</v>
      </c>
    </row>
    <row r="5530" spans="1:2" x14ac:dyDescent="0.25">
      <c r="A5530">
        <v>552.70000000000005</v>
      </c>
      <c r="B5530">
        <v>13.605517721176129</v>
      </c>
    </row>
    <row r="5531" spans="1:2" x14ac:dyDescent="0.25">
      <c r="A5531">
        <v>552.80000000000007</v>
      </c>
      <c r="B5531">
        <v>13.57400350570677</v>
      </c>
    </row>
    <row r="5532" spans="1:2" x14ac:dyDescent="0.25">
      <c r="A5532">
        <v>552.9</v>
      </c>
      <c r="B5532">
        <v>13.542489290237439</v>
      </c>
    </row>
    <row r="5533" spans="1:2" x14ac:dyDescent="0.25">
      <c r="A5533">
        <v>553</v>
      </c>
      <c r="B5533">
        <v>13.510975074768069</v>
      </c>
    </row>
    <row r="5534" spans="1:2" x14ac:dyDescent="0.25">
      <c r="A5534">
        <v>553.1</v>
      </c>
      <c r="B5534">
        <v>13.521492061615</v>
      </c>
    </row>
    <row r="5535" spans="1:2" x14ac:dyDescent="0.25">
      <c r="A5535">
        <v>553.20000000000005</v>
      </c>
      <c r="B5535">
        <v>13.532009048461919</v>
      </c>
    </row>
    <row r="5536" spans="1:2" x14ac:dyDescent="0.25">
      <c r="A5536">
        <v>553.30000000000007</v>
      </c>
      <c r="B5536">
        <v>13.54252603530885</v>
      </c>
    </row>
    <row r="5537" spans="1:2" x14ac:dyDescent="0.25">
      <c r="A5537">
        <v>553.4</v>
      </c>
      <c r="B5537">
        <v>13.553043022155761</v>
      </c>
    </row>
    <row r="5538" spans="1:2" x14ac:dyDescent="0.25">
      <c r="A5538">
        <v>553.5</v>
      </c>
      <c r="B5538">
        <v>13.563560009002691</v>
      </c>
    </row>
    <row r="5539" spans="1:2" x14ac:dyDescent="0.25">
      <c r="A5539">
        <v>553.6</v>
      </c>
      <c r="B5539">
        <v>13.574076995849619</v>
      </c>
    </row>
    <row r="5540" spans="1:2" x14ac:dyDescent="0.25">
      <c r="A5540">
        <v>553.70000000000005</v>
      </c>
      <c r="B5540">
        <v>13.584593982696539</v>
      </c>
    </row>
    <row r="5541" spans="1:2" x14ac:dyDescent="0.25">
      <c r="A5541">
        <v>553.80000000000007</v>
      </c>
      <c r="B5541">
        <v>13.59511096954347</v>
      </c>
    </row>
    <row r="5542" spans="1:2" x14ac:dyDescent="0.25">
      <c r="A5542">
        <v>553.9</v>
      </c>
      <c r="B5542">
        <v>13.60562795639038</v>
      </c>
    </row>
    <row r="5543" spans="1:2" x14ac:dyDescent="0.25">
      <c r="A5543">
        <v>554</v>
      </c>
      <c r="B5543">
        <v>13.616144943237311</v>
      </c>
    </row>
    <row r="5544" spans="1:2" x14ac:dyDescent="0.25">
      <c r="A5544">
        <v>554.1</v>
      </c>
      <c r="B5544">
        <v>13.61281995773316</v>
      </c>
    </row>
    <row r="5545" spans="1:2" x14ac:dyDescent="0.25">
      <c r="A5545">
        <v>554.20000000000005</v>
      </c>
      <c r="B5545">
        <v>13.60949497222901</v>
      </c>
    </row>
    <row r="5546" spans="1:2" x14ac:dyDescent="0.25">
      <c r="A5546">
        <v>554.30000000000007</v>
      </c>
      <c r="B5546">
        <v>13.60616998672486</v>
      </c>
    </row>
    <row r="5547" spans="1:2" x14ac:dyDescent="0.25">
      <c r="A5547">
        <v>554.4</v>
      </c>
      <c r="B5547">
        <v>13.602845001220709</v>
      </c>
    </row>
    <row r="5548" spans="1:2" x14ac:dyDescent="0.25">
      <c r="A5548">
        <v>554.5</v>
      </c>
      <c r="B5548">
        <v>13.599520015716561</v>
      </c>
    </row>
    <row r="5549" spans="1:2" x14ac:dyDescent="0.25">
      <c r="A5549">
        <v>554.6</v>
      </c>
      <c r="B5549">
        <v>13.5961950302124</v>
      </c>
    </row>
    <row r="5550" spans="1:2" x14ac:dyDescent="0.25">
      <c r="A5550">
        <v>554.70000000000005</v>
      </c>
      <c r="B5550">
        <v>13.592870044708251</v>
      </c>
    </row>
    <row r="5551" spans="1:2" x14ac:dyDescent="0.25">
      <c r="A5551">
        <v>554.80000000000007</v>
      </c>
      <c r="B5551">
        <v>13.5895450592041</v>
      </c>
    </row>
    <row r="5552" spans="1:2" x14ac:dyDescent="0.25">
      <c r="A5552">
        <v>554.9</v>
      </c>
      <c r="B5552">
        <v>13.58622007369995</v>
      </c>
    </row>
    <row r="5553" spans="1:2" x14ac:dyDescent="0.25">
      <c r="A5553">
        <v>555</v>
      </c>
      <c r="B5553">
        <v>13.5828950881958</v>
      </c>
    </row>
    <row r="5554" spans="1:2" x14ac:dyDescent="0.25">
      <c r="A5554">
        <v>555.1</v>
      </c>
      <c r="B5554">
        <v>13.5796014213562</v>
      </c>
    </row>
    <row r="5555" spans="1:2" x14ac:dyDescent="0.25">
      <c r="A5555">
        <v>555.20000000000005</v>
      </c>
      <c r="B5555">
        <v>13.5763077545166</v>
      </c>
    </row>
    <row r="5556" spans="1:2" x14ac:dyDescent="0.25">
      <c r="A5556">
        <v>555.30000000000007</v>
      </c>
      <c r="B5556">
        <v>13.573014087677</v>
      </c>
    </row>
    <row r="5557" spans="1:2" x14ac:dyDescent="0.25">
      <c r="A5557">
        <v>555.4</v>
      </c>
      <c r="B5557">
        <v>13.569720420837401</v>
      </c>
    </row>
    <row r="5558" spans="1:2" x14ac:dyDescent="0.25">
      <c r="A5558">
        <v>555.5</v>
      </c>
      <c r="B5558">
        <v>13.566426753997799</v>
      </c>
    </row>
    <row r="5559" spans="1:2" x14ac:dyDescent="0.25">
      <c r="A5559">
        <v>555.6</v>
      </c>
      <c r="B5559">
        <v>13.563133087158199</v>
      </c>
    </row>
    <row r="5560" spans="1:2" x14ac:dyDescent="0.25">
      <c r="A5560">
        <v>555.70000000000005</v>
      </c>
      <c r="B5560">
        <v>13.5598394203186</v>
      </c>
    </row>
    <row r="5561" spans="1:2" x14ac:dyDescent="0.25">
      <c r="A5561">
        <v>555.80000000000007</v>
      </c>
      <c r="B5561">
        <v>13.556545753479</v>
      </c>
    </row>
    <row r="5562" spans="1:2" x14ac:dyDescent="0.25">
      <c r="A5562">
        <v>555.9</v>
      </c>
      <c r="B5562">
        <v>13.5532520866394</v>
      </c>
    </row>
    <row r="5563" spans="1:2" x14ac:dyDescent="0.25">
      <c r="A5563">
        <v>556</v>
      </c>
      <c r="B5563">
        <v>13.5499584197998</v>
      </c>
    </row>
    <row r="5564" spans="1:2" x14ac:dyDescent="0.25">
      <c r="A5564">
        <v>556.1</v>
      </c>
      <c r="B5564">
        <v>13.52124261856078</v>
      </c>
    </row>
    <row r="5565" spans="1:2" x14ac:dyDescent="0.25">
      <c r="A5565">
        <v>556.20000000000005</v>
      </c>
      <c r="B5565">
        <v>13.49252681732176</v>
      </c>
    </row>
    <row r="5566" spans="1:2" x14ac:dyDescent="0.25">
      <c r="A5566">
        <v>556.30000000000007</v>
      </c>
      <c r="B5566">
        <v>13.46381101608274</v>
      </c>
    </row>
    <row r="5567" spans="1:2" x14ac:dyDescent="0.25">
      <c r="A5567">
        <v>556.4</v>
      </c>
      <c r="B5567">
        <v>13.435095214843759</v>
      </c>
    </row>
    <row r="5568" spans="1:2" x14ac:dyDescent="0.25">
      <c r="A5568">
        <v>556.5</v>
      </c>
      <c r="B5568">
        <v>13.406379413604739</v>
      </c>
    </row>
    <row r="5569" spans="1:2" x14ac:dyDescent="0.25">
      <c r="A5569">
        <v>556.6</v>
      </c>
      <c r="B5569">
        <v>13.377663612365721</v>
      </c>
    </row>
    <row r="5570" spans="1:2" x14ac:dyDescent="0.25">
      <c r="A5570">
        <v>556.70000000000005</v>
      </c>
      <c r="B5570">
        <v>13.348947811126701</v>
      </c>
    </row>
    <row r="5571" spans="1:2" x14ac:dyDescent="0.25">
      <c r="A5571">
        <v>556.80000000000007</v>
      </c>
      <c r="B5571">
        <v>13.320232009887681</v>
      </c>
    </row>
    <row r="5572" spans="1:2" x14ac:dyDescent="0.25">
      <c r="A5572">
        <v>556.9</v>
      </c>
      <c r="B5572">
        <v>13.291516208648691</v>
      </c>
    </row>
    <row r="5573" spans="1:2" x14ac:dyDescent="0.25">
      <c r="A5573">
        <v>557</v>
      </c>
      <c r="B5573">
        <v>13.262800407409671</v>
      </c>
    </row>
    <row r="5574" spans="1:2" x14ac:dyDescent="0.25">
      <c r="A5574">
        <v>557.1</v>
      </c>
      <c r="B5574">
        <v>13.246682891845699</v>
      </c>
    </row>
    <row r="5575" spans="1:2" x14ac:dyDescent="0.25">
      <c r="A5575">
        <v>557.20000000000005</v>
      </c>
      <c r="B5575">
        <v>13.23056537628173</v>
      </c>
    </row>
    <row r="5576" spans="1:2" x14ac:dyDescent="0.25">
      <c r="A5576">
        <v>557.30000000000007</v>
      </c>
      <c r="B5576">
        <v>13.214447860717771</v>
      </c>
    </row>
    <row r="5577" spans="1:2" x14ac:dyDescent="0.25">
      <c r="A5577">
        <v>557.4</v>
      </c>
      <c r="B5577">
        <v>13.19833034515381</v>
      </c>
    </row>
    <row r="5578" spans="1:2" x14ac:dyDescent="0.25">
      <c r="A5578">
        <v>557.5</v>
      </c>
      <c r="B5578">
        <v>13.182212829589851</v>
      </c>
    </row>
    <row r="5579" spans="1:2" x14ac:dyDescent="0.25">
      <c r="A5579">
        <v>557.6</v>
      </c>
      <c r="B5579">
        <v>13.166095314025879</v>
      </c>
    </row>
    <row r="5580" spans="1:2" x14ac:dyDescent="0.25">
      <c r="A5580">
        <v>557.70000000000005</v>
      </c>
      <c r="B5580">
        <v>13.14997779846191</v>
      </c>
    </row>
    <row r="5581" spans="1:2" x14ac:dyDescent="0.25">
      <c r="A5581">
        <v>557.80000000000007</v>
      </c>
      <c r="B5581">
        <v>13.13386028289794</v>
      </c>
    </row>
    <row r="5582" spans="1:2" x14ac:dyDescent="0.25">
      <c r="A5582">
        <v>557.9</v>
      </c>
      <c r="B5582">
        <v>13.11774276733399</v>
      </c>
    </row>
    <row r="5583" spans="1:2" x14ac:dyDescent="0.25">
      <c r="A5583">
        <v>558</v>
      </c>
      <c r="B5583">
        <v>13.10162525177002</v>
      </c>
    </row>
    <row r="5584" spans="1:2" x14ac:dyDescent="0.25">
      <c r="A5584">
        <v>558.1</v>
      </c>
      <c r="B5584">
        <v>13.235583391189611</v>
      </c>
    </row>
    <row r="5585" spans="1:2" x14ac:dyDescent="0.25">
      <c r="A5585">
        <v>558.20000000000005</v>
      </c>
      <c r="B5585">
        <v>13.36954153060919</v>
      </c>
    </row>
    <row r="5586" spans="1:2" x14ac:dyDescent="0.25">
      <c r="A5586">
        <v>558.30000000000007</v>
      </c>
      <c r="B5586">
        <v>13.503499670028781</v>
      </c>
    </row>
    <row r="5587" spans="1:2" x14ac:dyDescent="0.25">
      <c r="A5587">
        <v>558.4</v>
      </c>
      <c r="B5587">
        <v>13.637457809448209</v>
      </c>
    </row>
    <row r="5588" spans="1:2" x14ac:dyDescent="0.25">
      <c r="A5588">
        <v>558.5</v>
      </c>
      <c r="B5588">
        <v>13.7714159488678</v>
      </c>
    </row>
    <row r="5589" spans="1:2" x14ac:dyDescent="0.25">
      <c r="A5589">
        <v>558.6</v>
      </c>
      <c r="B5589">
        <v>13.90537408828739</v>
      </c>
    </row>
    <row r="5590" spans="1:2" x14ac:dyDescent="0.25">
      <c r="A5590">
        <v>558.70000000000005</v>
      </c>
      <c r="B5590">
        <v>14.03933222770697</v>
      </c>
    </row>
    <row r="5591" spans="1:2" x14ac:dyDescent="0.25">
      <c r="A5591">
        <v>558.80000000000007</v>
      </c>
      <c r="B5591">
        <v>14.17329036712656</v>
      </c>
    </row>
    <row r="5592" spans="1:2" x14ac:dyDescent="0.25">
      <c r="A5592">
        <v>558.9</v>
      </c>
      <c r="B5592">
        <v>14.30724850654599</v>
      </c>
    </row>
    <row r="5593" spans="1:2" x14ac:dyDescent="0.25">
      <c r="A5593">
        <v>559</v>
      </c>
      <c r="B5593">
        <v>14.441206645965581</v>
      </c>
    </row>
    <row r="5594" spans="1:2" x14ac:dyDescent="0.25">
      <c r="A5594">
        <v>559.1</v>
      </c>
      <c r="B5594">
        <v>14.587414293289219</v>
      </c>
    </row>
    <row r="5595" spans="1:2" x14ac:dyDescent="0.25">
      <c r="A5595">
        <v>559.20000000000005</v>
      </c>
      <c r="B5595">
        <v>14.73362194061286</v>
      </c>
    </row>
    <row r="5596" spans="1:2" x14ac:dyDescent="0.25">
      <c r="A5596">
        <v>559.30000000000007</v>
      </c>
      <c r="B5596">
        <v>14.8798295879365</v>
      </c>
    </row>
    <row r="5597" spans="1:2" x14ac:dyDescent="0.25">
      <c r="A5597">
        <v>559.4</v>
      </c>
      <c r="B5597">
        <v>15.026037235259979</v>
      </c>
    </row>
    <row r="5598" spans="1:2" x14ac:dyDescent="0.25">
      <c r="A5598">
        <v>559.5</v>
      </c>
      <c r="B5598">
        <v>15.17224488258362</v>
      </c>
    </row>
    <row r="5599" spans="1:2" x14ac:dyDescent="0.25">
      <c r="A5599">
        <v>559.6</v>
      </c>
      <c r="B5599">
        <v>15.31845252990726</v>
      </c>
    </row>
    <row r="5600" spans="1:2" x14ac:dyDescent="0.25">
      <c r="A5600">
        <v>559.70000000000005</v>
      </c>
      <c r="B5600">
        <v>15.4646601772309</v>
      </c>
    </row>
    <row r="5601" spans="1:2" x14ac:dyDescent="0.25">
      <c r="A5601">
        <v>559.80000000000007</v>
      </c>
      <c r="B5601">
        <v>15.610867824554539</v>
      </c>
    </row>
    <row r="5602" spans="1:2" x14ac:dyDescent="0.25">
      <c r="A5602">
        <v>559.9</v>
      </c>
      <c r="B5602">
        <v>15.75707547187802</v>
      </c>
    </row>
    <row r="5603" spans="1:2" x14ac:dyDescent="0.25">
      <c r="A5603">
        <v>560</v>
      </c>
      <c r="B5603">
        <v>15.90328311920166</v>
      </c>
    </row>
    <row r="5604" spans="1:2" x14ac:dyDescent="0.25">
      <c r="A5604">
        <v>560.1</v>
      </c>
      <c r="B5604">
        <v>16.010250129699731</v>
      </c>
    </row>
    <row r="5605" spans="1:2" x14ac:dyDescent="0.25">
      <c r="A5605">
        <v>560.20000000000005</v>
      </c>
      <c r="B5605">
        <v>16.117217140197798</v>
      </c>
    </row>
    <row r="5606" spans="1:2" x14ac:dyDescent="0.25">
      <c r="A5606">
        <v>560.30000000000007</v>
      </c>
      <c r="B5606">
        <v>16.224184150695869</v>
      </c>
    </row>
    <row r="5607" spans="1:2" x14ac:dyDescent="0.25">
      <c r="A5607">
        <v>560.4</v>
      </c>
      <c r="B5607">
        <v>16.331151161193819</v>
      </c>
    </row>
    <row r="5608" spans="1:2" x14ac:dyDescent="0.25">
      <c r="A5608">
        <v>560.5</v>
      </c>
      <c r="B5608">
        <v>16.438118171691901</v>
      </c>
    </row>
    <row r="5609" spans="1:2" x14ac:dyDescent="0.25">
      <c r="A5609">
        <v>560.6</v>
      </c>
      <c r="B5609">
        <v>16.545085182189968</v>
      </c>
    </row>
    <row r="5610" spans="1:2" x14ac:dyDescent="0.25">
      <c r="A5610">
        <v>560.70000000000005</v>
      </c>
      <c r="B5610">
        <v>16.652052192688039</v>
      </c>
    </row>
    <row r="5611" spans="1:2" x14ac:dyDescent="0.25">
      <c r="A5611">
        <v>560.80000000000007</v>
      </c>
      <c r="B5611">
        <v>16.75901920318611</v>
      </c>
    </row>
    <row r="5612" spans="1:2" x14ac:dyDescent="0.25">
      <c r="A5612">
        <v>560.9</v>
      </c>
      <c r="B5612">
        <v>16.86598621368406</v>
      </c>
    </row>
    <row r="5613" spans="1:2" x14ac:dyDescent="0.25">
      <c r="A5613">
        <v>561</v>
      </c>
      <c r="B5613">
        <v>16.972953224182131</v>
      </c>
    </row>
    <row r="5614" spans="1:2" x14ac:dyDescent="0.25">
      <c r="A5614">
        <v>561.1</v>
      </c>
      <c r="B5614">
        <v>17.00591318130494</v>
      </c>
    </row>
    <row r="5615" spans="1:2" x14ac:dyDescent="0.25">
      <c r="A5615">
        <v>561.20000000000005</v>
      </c>
      <c r="B5615">
        <v>17.03887313842775</v>
      </c>
    </row>
    <row r="5616" spans="1:2" x14ac:dyDescent="0.25">
      <c r="A5616">
        <v>561.30000000000007</v>
      </c>
      <c r="B5616">
        <v>17.071833095550559</v>
      </c>
    </row>
    <row r="5617" spans="1:2" x14ac:dyDescent="0.25">
      <c r="A5617">
        <v>561.4</v>
      </c>
      <c r="B5617">
        <v>17.10479305267334</v>
      </c>
    </row>
    <row r="5618" spans="1:2" x14ac:dyDescent="0.25">
      <c r="A5618">
        <v>561.5</v>
      </c>
      <c r="B5618">
        <v>17.13775300979615</v>
      </c>
    </row>
    <row r="5619" spans="1:2" x14ac:dyDescent="0.25">
      <c r="A5619">
        <v>561.6</v>
      </c>
      <c r="B5619">
        <v>17.170712966918959</v>
      </c>
    </row>
    <row r="5620" spans="1:2" x14ac:dyDescent="0.25">
      <c r="A5620">
        <v>561.70000000000005</v>
      </c>
      <c r="B5620">
        <v>17.203672924041769</v>
      </c>
    </row>
    <row r="5621" spans="1:2" x14ac:dyDescent="0.25">
      <c r="A5621">
        <v>561.80000000000007</v>
      </c>
      <c r="B5621">
        <v>17.236632881164581</v>
      </c>
    </row>
    <row r="5622" spans="1:2" x14ac:dyDescent="0.25">
      <c r="A5622">
        <v>561.9</v>
      </c>
      <c r="B5622">
        <v>17.269592838287348</v>
      </c>
    </row>
    <row r="5623" spans="1:2" x14ac:dyDescent="0.25">
      <c r="A5623">
        <v>562</v>
      </c>
      <c r="B5623">
        <v>17.302552795410161</v>
      </c>
    </row>
    <row r="5624" spans="1:2" x14ac:dyDescent="0.25">
      <c r="A5624">
        <v>562.1</v>
      </c>
      <c r="B5624">
        <v>17.274289684295649</v>
      </c>
    </row>
    <row r="5625" spans="1:2" x14ac:dyDescent="0.25">
      <c r="A5625">
        <v>562.20000000000005</v>
      </c>
      <c r="B5625">
        <v>17.24602657318114</v>
      </c>
    </row>
    <row r="5626" spans="1:2" x14ac:dyDescent="0.25">
      <c r="A5626">
        <v>562.30000000000007</v>
      </c>
      <c r="B5626">
        <v>17.217763462066639</v>
      </c>
    </row>
    <row r="5627" spans="1:2" x14ac:dyDescent="0.25">
      <c r="A5627">
        <v>562.4</v>
      </c>
      <c r="B5627">
        <v>17.189500350952159</v>
      </c>
    </row>
    <row r="5628" spans="1:2" x14ac:dyDescent="0.25">
      <c r="A5628">
        <v>562.5</v>
      </c>
      <c r="B5628">
        <v>17.16123723983765</v>
      </c>
    </row>
    <row r="5629" spans="1:2" x14ac:dyDescent="0.25">
      <c r="A5629">
        <v>562.6</v>
      </c>
      <c r="B5629">
        <v>17.132974128723141</v>
      </c>
    </row>
    <row r="5630" spans="1:2" x14ac:dyDescent="0.25">
      <c r="A5630">
        <v>562.70000000000005</v>
      </c>
      <c r="B5630">
        <v>17.104711017608629</v>
      </c>
    </row>
    <row r="5631" spans="1:2" x14ac:dyDescent="0.25">
      <c r="A5631">
        <v>562.80000000000007</v>
      </c>
      <c r="B5631">
        <v>17.076447906494121</v>
      </c>
    </row>
    <row r="5632" spans="1:2" x14ac:dyDescent="0.25">
      <c r="A5632">
        <v>562.9</v>
      </c>
      <c r="B5632">
        <v>17.048184795379651</v>
      </c>
    </row>
    <row r="5633" spans="1:2" x14ac:dyDescent="0.25">
      <c r="A5633">
        <v>563</v>
      </c>
      <c r="B5633">
        <v>17.019921684265139</v>
      </c>
    </row>
    <row r="5634" spans="1:2" x14ac:dyDescent="0.25">
      <c r="A5634">
        <v>563.1</v>
      </c>
      <c r="B5634">
        <v>16.880808973312352</v>
      </c>
    </row>
    <row r="5635" spans="1:2" x14ac:dyDescent="0.25">
      <c r="A5635">
        <v>563.20000000000005</v>
      </c>
      <c r="B5635">
        <v>16.741696262359561</v>
      </c>
    </row>
    <row r="5636" spans="1:2" x14ac:dyDescent="0.25">
      <c r="A5636">
        <v>563.30000000000007</v>
      </c>
      <c r="B5636">
        <v>16.60258355140677</v>
      </c>
    </row>
    <row r="5637" spans="1:2" x14ac:dyDescent="0.25">
      <c r="A5637">
        <v>563.4</v>
      </c>
      <c r="B5637">
        <v>16.463470840454139</v>
      </c>
    </row>
    <row r="5638" spans="1:2" x14ac:dyDescent="0.25">
      <c r="A5638">
        <v>563.5</v>
      </c>
      <c r="B5638">
        <v>16.324358129501341</v>
      </c>
    </row>
    <row r="5639" spans="1:2" x14ac:dyDescent="0.25">
      <c r="A5639">
        <v>563.6</v>
      </c>
      <c r="B5639">
        <v>16.185245418548551</v>
      </c>
    </row>
    <row r="5640" spans="1:2" x14ac:dyDescent="0.25">
      <c r="A5640">
        <v>563.70000000000005</v>
      </c>
      <c r="B5640">
        <v>16.04613270759576</v>
      </c>
    </row>
    <row r="5641" spans="1:2" x14ac:dyDescent="0.25">
      <c r="A5641">
        <v>563.80000000000007</v>
      </c>
      <c r="B5641">
        <v>15.907019996642971</v>
      </c>
    </row>
    <row r="5642" spans="1:2" x14ac:dyDescent="0.25">
      <c r="A5642">
        <v>563.9</v>
      </c>
      <c r="B5642">
        <v>15.76790728569034</v>
      </c>
    </row>
    <row r="5643" spans="1:2" x14ac:dyDescent="0.25">
      <c r="A5643">
        <v>564</v>
      </c>
      <c r="B5643">
        <v>15.628794574737549</v>
      </c>
    </row>
    <row r="5644" spans="1:2" x14ac:dyDescent="0.25">
      <c r="A5644">
        <v>564.1</v>
      </c>
      <c r="B5644">
        <v>15.445615797042811</v>
      </c>
    </row>
    <row r="5645" spans="1:2" x14ac:dyDescent="0.25">
      <c r="A5645">
        <v>564.20000000000005</v>
      </c>
      <c r="B5645">
        <v>15.262437019348059</v>
      </c>
    </row>
    <row r="5646" spans="1:2" x14ac:dyDescent="0.25">
      <c r="A5646">
        <v>564.30000000000007</v>
      </c>
      <c r="B5646">
        <v>15.079258241653321</v>
      </c>
    </row>
    <row r="5647" spans="1:2" x14ac:dyDescent="0.25">
      <c r="A5647">
        <v>564.4</v>
      </c>
      <c r="B5647">
        <v>14.896079463958779</v>
      </c>
    </row>
    <row r="5648" spans="1:2" x14ac:dyDescent="0.25">
      <c r="A5648">
        <v>564.5</v>
      </c>
      <c r="B5648">
        <v>14.712900686264041</v>
      </c>
    </row>
    <row r="5649" spans="1:2" x14ac:dyDescent="0.25">
      <c r="A5649">
        <v>564.6</v>
      </c>
      <c r="B5649">
        <v>14.5297219085693</v>
      </c>
    </row>
    <row r="5650" spans="1:2" x14ac:dyDescent="0.25">
      <c r="A5650">
        <v>564.70000000000005</v>
      </c>
      <c r="B5650">
        <v>14.346543130874551</v>
      </c>
    </row>
    <row r="5651" spans="1:2" x14ac:dyDescent="0.25">
      <c r="A5651">
        <v>564.80000000000007</v>
      </c>
      <c r="B5651">
        <v>14.16336435317981</v>
      </c>
    </row>
    <row r="5652" spans="1:2" x14ac:dyDescent="0.25">
      <c r="A5652">
        <v>564.9</v>
      </c>
      <c r="B5652">
        <v>13.980185575485271</v>
      </c>
    </row>
    <row r="5653" spans="1:2" x14ac:dyDescent="0.25">
      <c r="A5653">
        <v>565</v>
      </c>
      <c r="B5653">
        <v>13.79700679779053</v>
      </c>
    </row>
    <row r="5654" spans="1:2" x14ac:dyDescent="0.25">
      <c r="A5654">
        <v>565.1</v>
      </c>
      <c r="B5654">
        <v>13.365827002525229</v>
      </c>
    </row>
    <row r="5655" spans="1:2" x14ac:dyDescent="0.25">
      <c r="A5655">
        <v>565.20000000000005</v>
      </c>
      <c r="B5655">
        <v>12.934647207259941</v>
      </c>
    </row>
    <row r="5656" spans="1:2" x14ac:dyDescent="0.25">
      <c r="A5656">
        <v>565.30000000000007</v>
      </c>
      <c r="B5656">
        <v>12.50346741199464</v>
      </c>
    </row>
    <row r="5657" spans="1:2" x14ac:dyDescent="0.25">
      <c r="A5657">
        <v>565.4</v>
      </c>
      <c r="B5657">
        <v>12.07228761672984</v>
      </c>
    </row>
    <row r="5658" spans="1:2" x14ac:dyDescent="0.25">
      <c r="A5658">
        <v>565.5</v>
      </c>
      <c r="B5658">
        <v>11.641107821464541</v>
      </c>
    </row>
    <row r="5659" spans="1:2" x14ac:dyDescent="0.25">
      <c r="A5659">
        <v>565.6</v>
      </c>
      <c r="B5659">
        <v>11.20992802619924</v>
      </c>
    </row>
    <row r="5660" spans="1:2" x14ac:dyDescent="0.25">
      <c r="A5660">
        <v>565.70000000000005</v>
      </c>
      <c r="B5660">
        <v>10.77874823093395</v>
      </c>
    </row>
    <row r="5661" spans="1:2" x14ac:dyDescent="0.25">
      <c r="A5661">
        <v>565.80000000000007</v>
      </c>
      <c r="B5661">
        <v>10.34756843566865</v>
      </c>
    </row>
    <row r="5662" spans="1:2" x14ac:dyDescent="0.25">
      <c r="A5662">
        <v>565.9</v>
      </c>
      <c r="B5662">
        <v>9.916388640403845</v>
      </c>
    </row>
    <row r="5663" spans="1:2" x14ac:dyDescent="0.25">
      <c r="A5663">
        <v>566</v>
      </c>
      <c r="B5663">
        <v>9.4852088451385494</v>
      </c>
    </row>
    <row r="5664" spans="1:2" x14ac:dyDescent="0.25">
      <c r="A5664">
        <v>566.1</v>
      </c>
      <c r="B5664">
        <v>8.9288521754740398</v>
      </c>
    </row>
    <row r="5665" spans="1:2" x14ac:dyDescent="0.25">
      <c r="A5665">
        <v>566.20000000000005</v>
      </c>
      <c r="B5665">
        <v>8.3724955058095301</v>
      </c>
    </row>
    <row r="5666" spans="1:2" x14ac:dyDescent="0.25">
      <c r="A5666">
        <v>566.30000000000007</v>
      </c>
      <c r="B5666">
        <v>7.8161388361450213</v>
      </c>
    </row>
    <row r="5667" spans="1:2" x14ac:dyDescent="0.25">
      <c r="A5667">
        <v>566.4</v>
      </c>
      <c r="B5667">
        <v>7.2597821664811439</v>
      </c>
    </row>
    <row r="5668" spans="1:2" x14ac:dyDescent="0.25">
      <c r="A5668">
        <v>566.5</v>
      </c>
      <c r="B5668">
        <v>6.7034254968166351</v>
      </c>
    </row>
    <row r="5669" spans="1:2" x14ac:dyDescent="0.25">
      <c r="A5669">
        <v>566.6</v>
      </c>
      <c r="B5669">
        <v>6.1470688271521254</v>
      </c>
    </row>
    <row r="5670" spans="1:2" x14ac:dyDescent="0.25">
      <c r="A5670">
        <v>566.70000000000005</v>
      </c>
      <c r="B5670">
        <v>5.5907121574876157</v>
      </c>
    </row>
    <row r="5671" spans="1:2" x14ac:dyDescent="0.25">
      <c r="A5671">
        <v>566.80000000000007</v>
      </c>
      <c r="B5671">
        <v>5.034355487823106</v>
      </c>
    </row>
    <row r="5672" spans="1:2" x14ac:dyDescent="0.25">
      <c r="A5672">
        <v>566.9</v>
      </c>
      <c r="B5672">
        <v>4.4779988181592296</v>
      </c>
    </row>
    <row r="5673" spans="1:2" x14ac:dyDescent="0.25">
      <c r="A5673">
        <v>567</v>
      </c>
      <c r="B5673">
        <v>3.9216421484947199</v>
      </c>
    </row>
    <row r="5674" spans="1:2" x14ac:dyDescent="0.25">
      <c r="A5674">
        <v>567.1</v>
      </c>
      <c r="B5674">
        <v>3.5541269652544609</v>
      </c>
    </row>
    <row r="5675" spans="1:2" x14ac:dyDescent="0.25">
      <c r="A5675">
        <v>567.20000000000005</v>
      </c>
      <c r="B5675">
        <v>3.1866117820142019</v>
      </c>
    </row>
    <row r="5676" spans="1:2" x14ac:dyDescent="0.25">
      <c r="A5676">
        <v>567.30000000000007</v>
      </c>
      <c r="B5676">
        <v>2.8190965987739429</v>
      </c>
    </row>
    <row r="5677" spans="1:2" x14ac:dyDescent="0.25">
      <c r="A5677">
        <v>567.4</v>
      </c>
      <c r="B5677">
        <v>2.4515814155341031</v>
      </c>
    </row>
    <row r="5678" spans="1:2" x14ac:dyDescent="0.25">
      <c r="A5678">
        <v>567.5</v>
      </c>
      <c r="B5678">
        <v>2.0840662322938441</v>
      </c>
    </row>
    <row r="5679" spans="1:2" x14ac:dyDescent="0.25">
      <c r="A5679">
        <v>567.6</v>
      </c>
      <c r="B5679">
        <v>1.7165510490535849</v>
      </c>
    </row>
    <row r="5680" spans="1:2" x14ac:dyDescent="0.25">
      <c r="A5680">
        <v>567.70000000000005</v>
      </c>
      <c r="B5680">
        <v>1.349035865813327</v>
      </c>
    </row>
    <row r="5681" spans="1:2" x14ac:dyDescent="0.25">
      <c r="A5681">
        <v>567.80000000000007</v>
      </c>
      <c r="B5681">
        <v>0.98152068257306757</v>
      </c>
    </row>
    <row r="5682" spans="1:2" x14ac:dyDescent="0.25">
      <c r="A5682">
        <v>567.9</v>
      </c>
      <c r="B5682">
        <v>0.61400549933322646</v>
      </c>
    </row>
    <row r="5683" spans="1:2" x14ac:dyDescent="0.25">
      <c r="A5683">
        <v>568</v>
      </c>
      <c r="B5683">
        <v>0.24649031609296801</v>
      </c>
    </row>
    <row r="5684" spans="1:2" x14ac:dyDescent="0.25">
      <c r="A5684">
        <v>568.1</v>
      </c>
      <c r="B5684">
        <v>0.22583479854277799</v>
      </c>
    </row>
    <row r="5685" spans="1:2" x14ac:dyDescent="0.25">
      <c r="A5685">
        <v>568.20000000000005</v>
      </c>
      <c r="B5685">
        <v>0.205179280992588</v>
      </c>
    </row>
    <row r="5686" spans="1:2" x14ac:dyDescent="0.25">
      <c r="A5686">
        <v>568.30000000000007</v>
      </c>
      <c r="B5686">
        <v>0.1845237634423979</v>
      </c>
    </row>
    <row r="5687" spans="1:2" x14ac:dyDescent="0.25">
      <c r="A5687">
        <v>568.4</v>
      </c>
      <c r="B5687">
        <v>0.1638682458922314</v>
      </c>
    </row>
    <row r="5688" spans="1:2" x14ac:dyDescent="0.25">
      <c r="A5688">
        <v>568.5</v>
      </c>
      <c r="B5688">
        <v>0.14321272834204141</v>
      </c>
    </row>
    <row r="5689" spans="1:2" x14ac:dyDescent="0.25">
      <c r="A5689">
        <v>568.6</v>
      </c>
      <c r="B5689">
        <v>0.1225572107918514</v>
      </c>
    </row>
    <row r="5690" spans="1:2" x14ac:dyDescent="0.25">
      <c r="A5690">
        <v>568.70000000000005</v>
      </c>
      <c r="B5690">
        <v>0.1019016932416613</v>
      </c>
    </row>
    <row r="5691" spans="1:2" x14ac:dyDescent="0.25">
      <c r="A5691">
        <v>568.80000000000007</v>
      </c>
      <c r="B5691">
        <v>8.1246175691471301E-2</v>
      </c>
    </row>
    <row r="5692" spans="1:2" x14ac:dyDescent="0.25">
      <c r="A5692">
        <v>568.9</v>
      </c>
      <c r="B5692">
        <v>6.0590658141304772E-2</v>
      </c>
    </row>
    <row r="5693" spans="1:2" x14ac:dyDescent="0.25">
      <c r="A5693">
        <v>569</v>
      </c>
      <c r="B5693">
        <v>3.9935140591114762E-2</v>
      </c>
    </row>
    <row r="5694" spans="1:2" x14ac:dyDescent="0.25">
      <c r="A5694">
        <v>569.1</v>
      </c>
      <c r="B5694">
        <v>3.6257696687243053E-2</v>
      </c>
    </row>
    <row r="5695" spans="1:2" x14ac:dyDescent="0.25">
      <c r="A5695">
        <v>569.20000000000005</v>
      </c>
      <c r="B5695">
        <v>3.258025278337133E-2</v>
      </c>
    </row>
    <row r="5696" spans="1:2" x14ac:dyDescent="0.25">
      <c r="A5696">
        <v>569.30000000000007</v>
      </c>
      <c r="B5696">
        <v>2.8902808879499611E-2</v>
      </c>
    </row>
    <row r="5697" spans="1:2" x14ac:dyDescent="0.25">
      <c r="A5697">
        <v>569.4</v>
      </c>
      <c r="B5697">
        <v>2.5225364975632079E-2</v>
      </c>
    </row>
    <row r="5698" spans="1:2" x14ac:dyDescent="0.25">
      <c r="A5698">
        <v>569.5</v>
      </c>
      <c r="B5698">
        <v>2.1547921071760359E-2</v>
      </c>
    </row>
    <row r="5699" spans="1:2" x14ac:dyDescent="0.25">
      <c r="A5699">
        <v>569.6</v>
      </c>
      <c r="B5699">
        <v>1.787047716788864E-2</v>
      </c>
    </row>
    <row r="5700" spans="1:2" x14ac:dyDescent="0.25">
      <c r="A5700">
        <v>569.70000000000005</v>
      </c>
      <c r="B5700">
        <v>1.4193033264016931E-2</v>
      </c>
    </row>
    <row r="5701" spans="1:2" x14ac:dyDescent="0.25">
      <c r="A5701">
        <v>569.80000000000007</v>
      </c>
      <c r="B5701">
        <v>1.0515589360145209E-2</v>
      </c>
    </row>
    <row r="5702" spans="1:2" x14ac:dyDescent="0.25">
      <c r="A5702">
        <v>569.9</v>
      </c>
      <c r="B5702">
        <v>6.8381454562776722E-3</v>
      </c>
    </row>
    <row r="5703" spans="1:2" x14ac:dyDescent="0.25">
      <c r="A5703">
        <v>570</v>
      </c>
      <c r="B5703">
        <v>3.160701552405954E-3</v>
      </c>
    </row>
    <row r="5704" spans="1:2" x14ac:dyDescent="0.25">
      <c r="A5704">
        <v>570.1</v>
      </c>
      <c r="B5704">
        <v>2.844631397165287E-3</v>
      </c>
    </row>
    <row r="5705" spans="1:2" x14ac:dyDescent="0.25">
      <c r="A5705">
        <v>570.20000000000005</v>
      </c>
      <c r="B5705">
        <v>2.52856124192462E-3</v>
      </c>
    </row>
    <row r="5706" spans="1:2" x14ac:dyDescent="0.25">
      <c r="A5706">
        <v>570.30000000000007</v>
      </c>
      <c r="B5706">
        <v>2.2124910866839521E-3</v>
      </c>
    </row>
    <row r="5707" spans="1:2" x14ac:dyDescent="0.25">
      <c r="A5707">
        <v>570.4</v>
      </c>
      <c r="B5707">
        <v>1.896420931443644E-3</v>
      </c>
    </row>
    <row r="5708" spans="1:2" x14ac:dyDescent="0.25">
      <c r="A5708">
        <v>570.5</v>
      </c>
      <c r="B5708">
        <v>1.580350776202977E-3</v>
      </c>
    </row>
    <row r="5709" spans="1:2" x14ac:dyDescent="0.25">
      <c r="A5709">
        <v>570.6</v>
      </c>
      <c r="B5709">
        <v>1.26428062096231E-3</v>
      </c>
    </row>
    <row r="5710" spans="1:2" x14ac:dyDescent="0.25">
      <c r="A5710">
        <v>570.70000000000005</v>
      </c>
      <c r="B5710">
        <v>9.4821046572164235E-4</v>
      </c>
    </row>
    <row r="5711" spans="1:2" x14ac:dyDescent="0.25">
      <c r="A5711">
        <v>570.80000000000007</v>
      </c>
      <c r="B5711">
        <v>6.3214031048097535E-4</v>
      </c>
    </row>
    <row r="5712" spans="1:2" x14ac:dyDescent="0.25">
      <c r="A5712">
        <v>570.9</v>
      </c>
      <c r="B5712">
        <v>3.1607015524066738E-4</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2.6020130990079011E-2</v>
      </c>
    </row>
    <row r="6015" spans="1:2" x14ac:dyDescent="0.25">
      <c r="A6015">
        <v>601.20000000000005</v>
      </c>
      <c r="B6015">
        <v>5.2040261980158008E-2</v>
      </c>
    </row>
    <row r="6016" spans="1:2" x14ac:dyDescent="0.25">
      <c r="A6016">
        <v>601.30000000000007</v>
      </c>
      <c r="B6016">
        <v>7.8060392970237022E-2</v>
      </c>
    </row>
    <row r="6017" spans="1:2" x14ac:dyDescent="0.25">
      <c r="A6017">
        <v>601.4</v>
      </c>
      <c r="B6017">
        <v>0.1040805239602865</v>
      </c>
    </row>
    <row r="6018" spans="1:2" x14ac:dyDescent="0.25">
      <c r="A6018">
        <v>601.5</v>
      </c>
      <c r="B6018">
        <v>0.13010065495036549</v>
      </c>
    </row>
    <row r="6019" spans="1:2" x14ac:dyDescent="0.25">
      <c r="A6019">
        <v>601.6</v>
      </c>
      <c r="B6019">
        <v>0.15612078594044451</v>
      </c>
    </row>
    <row r="6020" spans="1:2" x14ac:dyDescent="0.25">
      <c r="A6020">
        <v>601.70000000000005</v>
      </c>
      <c r="B6020">
        <v>0.18214091693052351</v>
      </c>
    </row>
    <row r="6021" spans="1:2" x14ac:dyDescent="0.25">
      <c r="A6021">
        <v>601.80000000000007</v>
      </c>
      <c r="B6021">
        <v>0.2081610479206025</v>
      </c>
    </row>
    <row r="6022" spans="1:2" x14ac:dyDescent="0.25">
      <c r="A6022">
        <v>601.9</v>
      </c>
      <c r="B6022">
        <v>0.2341811789106519</v>
      </c>
    </row>
    <row r="6023" spans="1:2" x14ac:dyDescent="0.25">
      <c r="A6023">
        <v>602</v>
      </c>
      <c r="B6023">
        <v>0.26020130990073093</v>
      </c>
    </row>
    <row r="6024" spans="1:2" x14ac:dyDescent="0.25">
      <c r="A6024">
        <v>602.1</v>
      </c>
      <c r="B6024">
        <v>0.37787274728531839</v>
      </c>
    </row>
    <row r="6025" spans="1:2" x14ac:dyDescent="0.25">
      <c r="A6025">
        <v>602.20000000000005</v>
      </c>
      <c r="B6025">
        <v>0.4955441846699058</v>
      </c>
    </row>
    <row r="6026" spans="1:2" x14ac:dyDescent="0.25">
      <c r="A6026">
        <v>602.30000000000007</v>
      </c>
      <c r="B6026">
        <v>0.61321562205449331</v>
      </c>
    </row>
    <row r="6027" spans="1:2" x14ac:dyDescent="0.25">
      <c r="A6027">
        <v>602.4</v>
      </c>
      <c r="B6027">
        <v>0.73088705943894694</v>
      </c>
    </row>
    <row r="6028" spans="1:2" x14ac:dyDescent="0.25">
      <c r="A6028">
        <v>602.5</v>
      </c>
      <c r="B6028">
        <v>0.84855849682353446</v>
      </c>
    </row>
    <row r="6029" spans="1:2" x14ac:dyDescent="0.25">
      <c r="A6029">
        <v>602.6</v>
      </c>
      <c r="B6029">
        <v>0.96622993420812175</v>
      </c>
    </row>
    <row r="6030" spans="1:2" x14ac:dyDescent="0.25">
      <c r="A6030">
        <v>602.70000000000005</v>
      </c>
      <c r="B6030">
        <v>1.0839013715927091</v>
      </c>
    </row>
    <row r="6031" spans="1:2" x14ac:dyDescent="0.25">
      <c r="A6031">
        <v>602.80000000000007</v>
      </c>
      <c r="B6031">
        <v>1.201572808977297</v>
      </c>
    </row>
    <row r="6032" spans="1:2" x14ac:dyDescent="0.25">
      <c r="A6032">
        <v>602.9</v>
      </c>
      <c r="B6032">
        <v>1.31924424636175</v>
      </c>
    </row>
    <row r="6033" spans="1:2" x14ac:dyDescent="0.25">
      <c r="A6033">
        <v>603</v>
      </c>
      <c r="B6033">
        <v>1.4369156837463379</v>
      </c>
    </row>
    <row r="6034" spans="1:2" x14ac:dyDescent="0.25">
      <c r="A6034">
        <v>603.1</v>
      </c>
      <c r="B6034">
        <v>1.7593417525292181</v>
      </c>
    </row>
    <row r="6035" spans="1:2" x14ac:dyDescent="0.25">
      <c r="A6035">
        <v>603.20000000000005</v>
      </c>
      <c r="B6035">
        <v>2.081767821312098</v>
      </c>
    </row>
    <row r="6036" spans="1:2" x14ac:dyDescent="0.25">
      <c r="A6036">
        <v>603.30000000000007</v>
      </c>
      <c r="B6036">
        <v>2.4041938900949771</v>
      </c>
    </row>
    <row r="6037" spans="1:2" x14ac:dyDescent="0.25">
      <c r="A6037">
        <v>603.4</v>
      </c>
      <c r="B6037">
        <v>2.7266199588774902</v>
      </c>
    </row>
    <row r="6038" spans="1:2" x14ac:dyDescent="0.25">
      <c r="A6038">
        <v>603.5</v>
      </c>
      <c r="B6038">
        <v>3.0490460276603701</v>
      </c>
    </row>
    <row r="6039" spans="1:2" x14ac:dyDescent="0.25">
      <c r="A6039">
        <v>603.6</v>
      </c>
      <c r="B6039">
        <v>3.3714720964432501</v>
      </c>
    </row>
    <row r="6040" spans="1:2" x14ac:dyDescent="0.25">
      <c r="A6040">
        <v>603.70000000000005</v>
      </c>
      <c r="B6040">
        <v>3.69389816522613</v>
      </c>
    </row>
    <row r="6041" spans="1:2" x14ac:dyDescent="0.25">
      <c r="A6041">
        <v>603.80000000000007</v>
      </c>
      <c r="B6041">
        <v>4.0163242340090086</v>
      </c>
    </row>
    <row r="6042" spans="1:2" x14ac:dyDescent="0.25">
      <c r="A6042">
        <v>603.9</v>
      </c>
      <c r="B6042">
        <v>4.3387503027915226</v>
      </c>
    </row>
    <row r="6043" spans="1:2" x14ac:dyDescent="0.25">
      <c r="A6043">
        <v>604</v>
      </c>
      <c r="B6043">
        <v>4.6611763715744017</v>
      </c>
    </row>
    <row r="6044" spans="1:2" x14ac:dyDescent="0.25">
      <c r="A6044">
        <v>604.1</v>
      </c>
      <c r="B6044">
        <v>5.0837680172921189</v>
      </c>
    </row>
    <row r="6045" spans="1:2" x14ac:dyDescent="0.25">
      <c r="A6045">
        <v>604.20000000000005</v>
      </c>
      <c r="B6045">
        <v>5.5063596630098353</v>
      </c>
    </row>
    <row r="6046" spans="1:2" x14ac:dyDescent="0.25">
      <c r="A6046">
        <v>604.30000000000007</v>
      </c>
      <c r="B6046">
        <v>5.9289513087275516</v>
      </c>
    </row>
    <row r="6047" spans="1:2" x14ac:dyDescent="0.25">
      <c r="A6047">
        <v>604.4</v>
      </c>
      <c r="B6047">
        <v>6.3515429544447892</v>
      </c>
    </row>
    <row r="6048" spans="1:2" x14ac:dyDescent="0.25">
      <c r="A6048">
        <v>604.5</v>
      </c>
      <c r="B6048">
        <v>6.7741346001625056</v>
      </c>
    </row>
    <row r="6049" spans="1:2" x14ac:dyDescent="0.25">
      <c r="A6049">
        <v>604.6</v>
      </c>
      <c r="B6049">
        <v>7.1967262458802228</v>
      </c>
    </row>
    <row r="6050" spans="1:2" x14ac:dyDescent="0.25">
      <c r="A6050">
        <v>604.70000000000005</v>
      </c>
      <c r="B6050">
        <v>7.61931789159794</v>
      </c>
    </row>
    <row r="6051" spans="1:2" x14ac:dyDescent="0.25">
      <c r="A6051">
        <v>604.80000000000007</v>
      </c>
      <c r="B6051">
        <v>8.0419095373156573</v>
      </c>
    </row>
    <row r="6052" spans="1:2" x14ac:dyDescent="0.25">
      <c r="A6052">
        <v>604.9</v>
      </c>
      <c r="B6052">
        <v>8.464501183032894</v>
      </c>
    </row>
    <row r="6053" spans="1:2" x14ac:dyDescent="0.25">
      <c r="A6053">
        <v>605</v>
      </c>
      <c r="B6053">
        <v>8.8870928287506104</v>
      </c>
    </row>
    <row r="6054" spans="1:2" x14ac:dyDescent="0.25">
      <c r="A6054">
        <v>605.1</v>
      </c>
      <c r="B6054">
        <v>9.3076213598252302</v>
      </c>
    </row>
    <row r="6055" spans="1:2" x14ac:dyDescent="0.25">
      <c r="A6055">
        <v>605.20000000000005</v>
      </c>
      <c r="B6055">
        <v>9.72814989089985</v>
      </c>
    </row>
    <row r="6056" spans="1:2" x14ac:dyDescent="0.25">
      <c r="A6056">
        <v>605.30000000000007</v>
      </c>
      <c r="B6056">
        <v>10.14867842197447</v>
      </c>
    </row>
    <row r="6057" spans="1:2" x14ac:dyDescent="0.25">
      <c r="A6057">
        <v>605.4</v>
      </c>
      <c r="B6057">
        <v>10.56920695304861</v>
      </c>
    </row>
    <row r="6058" spans="1:2" x14ac:dyDescent="0.25">
      <c r="A6058">
        <v>605.5</v>
      </c>
      <c r="B6058">
        <v>10.98973548412323</v>
      </c>
    </row>
    <row r="6059" spans="1:2" x14ac:dyDescent="0.25">
      <c r="A6059">
        <v>605.6</v>
      </c>
      <c r="B6059">
        <v>11.41026401519785</v>
      </c>
    </row>
    <row r="6060" spans="1:2" x14ac:dyDescent="0.25">
      <c r="A6060">
        <v>605.70000000000005</v>
      </c>
      <c r="B6060">
        <v>11.83079254627247</v>
      </c>
    </row>
    <row r="6061" spans="1:2" x14ac:dyDescent="0.25">
      <c r="A6061">
        <v>605.80000000000007</v>
      </c>
      <c r="B6061">
        <v>12.25132107734709</v>
      </c>
    </row>
    <row r="6062" spans="1:2" x14ac:dyDescent="0.25">
      <c r="A6062">
        <v>605.9</v>
      </c>
      <c r="B6062">
        <v>12.67184960842123</v>
      </c>
    </row>
    <row r="6063" spans="1:2" x14ac:dyDescent="0.25">
      <c r="A6063">
        <v>606</v>
      </c>
      <c r="B6063">
        <v>13.09237813949585</v>
      </c>
    </row>
    <row r="6064" spans="1:2" x14ac:dyDescent="0.25">
      <c r="A6064">
        <v>606.1</v>
      </c>
      <c r="B6064">
        <v>13.710650224685811</v>
      </c>
    </row>
    <row r="6065" spans="1:2" x14ac:dyDescent="0.25">
      <c r="A6065">
        <v>606.20000000000005</v>
      </c>
      <c r="B6065">
        <v>14.32892230987577</v>
      </c>
    </row>
    <row r="6066" spans="1:2" x14ac:dyDescent="0.25">
      <c r="A6066">
        <v>606.30000000000007</v>
      </c>
      <c r="B6066">
        <v>14.947194395065731</v>
      </c>
    </row>
    <row r="6067" spans="1:2" x14ac:dyDescent="0.25">
      <c r="A6067">
        <v>606.4</v>
      </c>
      <c r="B6067">
        <v>15.56546648025498</v>
      </c>
    </row>
    <row r="6068" spans="1:2" x14ac:dyDescent="0.25">
      <c r="A6068">
        <v>606.5</v>
      </c>
      <c r="B6068">
        <v>16.183738565444941</v>
      </c>
    </row>
    <row r="6069" spans="1:2" x14ac:dyDescent="0.25">
      <c r="A6069">
        <v>606.6</v>
      </c>
      <c r="B6069">
        <v>16.802010650634909</v>
      </c>
    </row>
    <row r="6070" spans="1:2" x14ac:dyDescent="0.25">
      <c r="A6070">
        <v>606.70000000000005</v>
      </c>
      <c r="B6070">
        <v>17.420282735824859</v>
      </c>
    </row>
    <row r="6071" spans="1:2" x14ac:dyDescent="0.25">
      <c r="A6071">
        <v>606.80000000000007</v>
      </c>
      <c r="B6071">
        <v>18.03855482101482</v>
      </c>
    </row>
    <row r="6072" spans="1:2" x14ac:dyDescent="0.25">
      <c r="A6072">
        <v>606.9</v>
      </c>
      <c r="B6072">
        <v>18.656826906204081</v>
      </c>
    </row>
    <row r="6073" spans="1:2" x14ac:dyDescent="0.25">
      <c r="A6073">
        <v>607</v>
      </c>
      <c r="B6073">
        <v>19.275098991394039</v>
      </c>
    </row>
    <row r="6074" spans="1:2" x14ac:dyDescent="0.25">
      <c r="A6074">
        <v>607.1</v>
      </c>
      <c r="B6074">
        <v>19.707976303100679</v>
      </c>
    </row>
    <row r="6075" spans="1:2" x14ac:dyDescent="0.25">
      <c r="A6075">
        <v>607.20000000000005</v>
      </c>
      <c r="B6075">
        <v>20.14085361480732</v>
      </c>
    </row>
    <row r="6076" spans="1:2" x14ac:dyDescent="0.25">
      <c r="A6076">
        <v>607.30000000000007</v>
      </c>
      <c r="B6076">
        <v>20.57373092651396</v>
      </c>
    </row>
    <row r="6077" spans="1:2" x14ac:dyDescent="0.25">
      <c r="A6077">
        <v>607.4</v>
      </c>
      <c r="B6077">
        <v>21.00660823822011</v>
      </c>
    </row>
    <row r="6078" spans="1:2" x14ac:dyDescent="0.25">
      <c r="A6078">
        <v>607.5</v>
      </c>
      <c r="B6078">
        <v>21.439485549926751</v>
      </c>
    </row>
    <row r="6079" spans="1:2" x14ac:dyDescent="0.25">
      <c r="A6079">
        <v>607.6</v>
      </c>
      <c r="B6079">
        <v>21.872362861633391</v>
      </c>
    </row>
    <row r="6080" spans="1:2" x14ac:dyDescent="0.25">
      <c r="A6080">
        <v>607.70000000000005</v>
      </c>
      <c r="B6080">
        <v>22.305240173340039</v>
      </c>
    </row>
    <row r="6081" spans="1:2" x14ac:dyDescent="0.25">
      <c r="A6081">
        <v>607.80000000000007</v>
      </c>
      <c r="B6081">
        <v>22.738117485046679</v>
      </c>
    </row>
    <row r="6082" spans="1:2" x14ac:dyDescent="0.25">
      <c r="A6082">
        <v>607.9</v>
      </c>
      <c r="B6082">
        <v>23.170994796752829</v>
      </c>
    </row>
    <row r="6083" spans="1:2" x14ac:dyDescent="0.25">
      <c r="A6083">
        <v>608</v>
      </c>
      <c r="B6083">
        <v>23.60387210845947</v>
      </c>
    </row>
    <row r="6084" spans="1:2" x14ac:dyDescent="0.25">
      <c r="A6084">
        <v>608.1</v>
      </c>
      <c r="B6084">
        <v>24.331145877838299</v>
      </c>
    </row>
    <row r="6085" spans="1:2" x14ac:dyDescent="0.25">
      <c r="A6085">
        <v>608.20000000000005</v>
      </c>
      <c r="B6085">
        <v>25.058419647217129</v>
      </c>
    </row>
    <row r="6086" spans="1:2" x14ac:dyDescent="0.25">
      <c r="A6086">
        <v>608.30000000000007</v>
      </c>
      <c r="B6086">
        <v>25.785693416595951</v>
      </c>
    </row>
    <row r="6087" spans="1:2" x14ac:dyDescent="0.25">
      <c r="A6087">
        <v>608.4</v>
      </c>
      <c r="B6087">
        <v>26.512967185973949</v>
      </c>
    </row>
    <row r="6088" spans="1:2" x14ac:dyDescent="0.25">
      <c r="A6088">
        <v>608.5</v>
      </c>
      <c r="B6088">
        <v>27.240240955352778</v>
      </c>
    </row>
    <row r="6089" spans="1:2" x14ac:dyDescent="0.25">
      <c r="A6089">
        <v>608.6</v>
      </c>
      <c r="B6089">
        <v>27.967514724731611</v>
      </c>
    </row>
    <row r="6090" spans="1:2" x14ac:dyDescent="0.25">
      <c r="A6090">
        <v>608.70000000000005</v>
      </c>
      <c r="B6090">
        <v>28.69478849411043</v>
      </c>
    </row>
    <row r="6091" spans="1:2" x14ac:dyDescent="0.25">
      <c r="A6091">
        <v>608.80000000000007</v>
      </c>
      <c r="B6091">
        <v>29.422062263489259</v>
      </c>
    </row>
    <row r="6092" spans="1:2" x14ac:dyDescent="0.25">
      <c r="A6092">
        <v>608.9</v>
      </c>
      <c r="B6092">
        <v>30.149336032867261</v>
      </c>
    </row>
    <row r="6093" spans="1:2" x14ac:dyDescent="0.25">
      <c r="A6093">
        <v>609</v>
      </c>
      <c r="B6093">
        <v>30.87660980224609</v>
      </c>
    </row>
    <row r="6094" spans="1:2" x14ac:dyDescent="0.25">
      <c r="A6094">
        <v>609.1</v>
      </c>
      <c r="B6094">
        <v>31.34108890533458</v>
      </c>
    </row>
    <row r="6095" spans="1:2" x14ac:dyDescent="0.25">
      <c r="A6095">
        <v>609.20000000000005</v>
      </c>
      <c r="B6095">
        <v>31.805568008423059</v>
      </c>
    </row>
    <row r="6096" spans="1:2" x14ac:dyDescent="0.25">
      <c r="A6096">
        <v>609.30000000000007</v>
      </c>
      <c r="B6096">
        <v>32.270047111511538</v>
      </c>
    </row>
    <row r="6097" spans="1:2" x14ac:dyDescent="0.25">
      <c r="A6097">
        <v>609.4</v>
      </c>
      <c r="B6097">
        <v>32.734526214599498</v>
      </c>
    </row>
    <row r="6098" spans="1:2" x14ac:dyDescent="0.25">
      <c r="A6098">
        <v>609.5</v>
      </c>
      <c r="B6098">
        <v>33.199005317687977</v>
      </c>
    </row>
    <row r="6099" spans="1:2" x14ac:dyDescent="0.25">
      <c r="A6099">
        <v>609.6</v>
      </c>
      <c r="B6099">
        <v>33.66348442077647</v>
      </c>
    </row>
    <row r="6100" spans="1:2" x14ac:dyDescent="0.25">
      <c r="A6100">
        <v>609.70000000000005</v>
      </c>
      <c r="B6100">
        <v>34.127963523864963</v>
      </c>
    </row>
    <row r="6101" spans="1:2" x14ac:dyDescent="0.25">
      <c r="A6101">
        <v>609.80000000000007</v>
      </c>
      <c r="B6101">
        <v>34.592442626953442</v>
      </c>
    </row>
    <row r="6102" spans="1:2" x14ac:dyDescent="0.25">
      <c r="A6102">
        <v>609.9</v>
      </c>
      <c r="B6102">
        <v>35.056921730041402</v>
      </c>
    </row>
    <row r="6103" spans="1:2" x14ac:dyDescent="0.25">
      <c r="A6103">
        <v>610</v>
      </c>
      <c r="B6103">
        <v>35.521400833129881</v>
      </c>
    </row>
    <row r="6104" spans="1:2" x14ac:dyDescent="0.25">
      <c r="A6104">
        <v>610.1</v>
      </c>
      <c r="B6104">
        <v>35.816920585632388</v>
      </c>
    </row>
    <row r="6105" spans="1:2" x14ac:dyDescent="0.25">
      <c r="A6105">
        <v>610.20000000000005</v>
      </c>
      <c r="B6105">
        <v>36.112440338134903</v>
      </c>
    </row>
    <row r="6106" spans="1:2" x14ac:dyDescent="0.25">
      <c r="A6106">
        <v>610.30000000000007</v>
      </c>
      <c r="B6106">
        <v>36.40796009063741</v>
      </c>
    </row>
    <row r="6107" spans="1:2" x14ac:dyDescent="0.25">
      <c r="A6107">
        <v>610.4</v>
      </c>
      <c r="B6107">
        <v>36.703479843139583</v>
      </c>
    </row>
    <row r="6108" spans="1:2" x14ac:dyDescent="0.25">
      <c r="A6108">
        <v>610.5</v>
      </c>
      <c r="B6108">
        <v>36.99899959564209</v>
      </c>
    </row>
    <row r="6109" spans="1:2" x14ac:dyDescent="0.25">
      <c r="A6109">
        <v>610.6</v>
      </c>
      <c r="B6109">
        <v>37.294519348144597</v>
      </c>
    </row>
    <row r="6110" spans="1:2" x14ac:dyDescent="0.25">
      <c r="A6110">
        <v>610.70000000000005</v>
      </c>
      <c r="B6110">
        <v>37.590039100647097</v>
      </c>
    </row>
    <row r="6111" spans="1:2" x14ac:dyDescent="0.25">
      <c r="A6111">
        <v>610.80000000000007</v>
      </c>
      <c r="B6111">
        <v>37.885558853149618</v>
      </c>
    </row>
    <row r="6112" spans="1:2" x14ac:dyDescent="0.25">
      <c r="A6112">
        <v>610.9</v>
      </c>
      <c r="B6112">
        <v>38.181078605651791</v>
      </c>
    </row>
    <row r="6113" spans="1:2" x14ac:dyDescent="0.25">
      <c r="A6113">
        <v>611</v>
      </c>
      <c r="B6113">
        <v>38.476598358154298</v>
      </c>
    </row>
    <row r="6114" spans="1:2" x14ac:dyDescent="0.25">
      <c r="A6114">
        <v>611.1</v>
      </c>
      <c r="B6114">
        <v>38.931236648559683</v>
      </c>
    </row>
    <row r="6115" spans="1:2" x14ac:dyDescent="0.25">
      <c r="A6115">
        <v>611.20000000000005</v>
      </c>
      <c r="B6115">
        <v>39.385874938965053</v>
      </c>
    </row>
    <row r="6116" spans="1:2" x14ac:dyDescent="0.25">
      <c r="A6116">
        <v>611.30000000000007</v>
      </c>
      <c r="B6116">
        <v>39.84051322937043</v>
      </c>
    </row>
    <row r="6117" spans="1:2" x14ac:dyDescent="0.25">
      <c r="A6117">
        <v>611.4</v>
      </c>
      <c r="B6117">
        <v>40.295151519775288</v>
      </c>
    </row>
    <row r="6118" spans="1:2" x14ac:dyDescent="0.25">
      <c r="A6118">
        <v>611.5</v>
      </c>
      <c r="B6118">
        <v>40.749789810180673</v>
      </c>
    </row>
    <row r="6119" spans="1:2" x14ac:dyDescent="0.25">
      <c r="A6119">
        <v>611.6</v>
      </c>
      <c r="B6119">
        <v>41.204428100586043</v>
      </c>
    </row>
    <row r="6120" spans="1:2" x14ac:dyDescent="0.25">
      <c r="A6120">
        <v>611.70000000000005</v>
      </c>
      <c r="B6120">
        <v>41.65906639099142</v>
      </c>
    </row>
    <row r="6121" spans="1:2" x14ac:dyDescent="0.25">
      <c r="A6121">
        <v>611.80000000000007</v>
      </c>
      <c r="B6121">
        <v>42.113704681396797</v>
      </c>
    </row>
    <row r="6122" spans="1:2" x14ac:dyDescent="0.25">
      <c r="A6122">
        <v>611.9</v>
      </c>
      <c r="B6122">
        <v>42.568342971801663</v>
      </c>
    </row>
    <row r="6123" spans="1:2" x14ac:dyDescent="0.25">
      <c r="A6123">
        <v>612</v>
      </c>
      <c r="B6123">
        <v>43.022981262207033</v>
      </c>
    </row>
    <row r="6124" spans="1:2" x14ac:dyDescent="0.25">
      <c r="A6124">
        <v>612.1</v>
      </c>
      <c r="B6124">
        <v>43.362210502624592</v>
      </c>
    </row>
    <row r="6125" spans="1:2" x14ac:dyDescent="0.25">
      <c r="A6125">
        <v>612.20000000000005</v>
      </c>
      <c r="B6125">
        <v>43.701439743042151</v>
      </c>
    </row>
    <row r="6126" spans="1:2" x14ac:dyDescent="0.25">
      <c r="A6126">
        <v>612.30000000000007</v>
      </c>
      <c r="B6126">
        <v>44.04066898345971</v>
      </c>
    </row>
    <row r="6127" spans="1:2" x14ac:dyDescent="0.25">
      <c r="A6127">
        <v>612.4</v>
      </c>
      <c r="B6127">
        <v>44.379898223876879</v>
      </c>
    </row>
    <row r="6128" spans="1:2" x14ac:dyDescent="0.25">
      <c r="A6128">
        <v>612.5</v>
      </c>
      <c r="B6128">
        <v>44.719127464294438</v>
      </c>
    </row>
    <row r="6129" spans="1:2" x14ac:dyDescent="0.25">
      <c r="A6129">
        <v>612.6</v>
      </c>
      <c r="B6129">
        <v>45.058356704711997</v>
      </c>
    </row>
    <row r="6130" spans="1:2" x14ac:dyDescent="0.25">
      <c r="A6130">
        <v>612.70000000000005</v>
      </c>
      <c r="B6130">
        <v>45.397585945129563</v>
      </c>
    </row>
    <row r="6131" spans="1:2" x14ac:dyDescent="0.25">
      <c r="A6131">
        <v>612.80000000000007</v>
      </c>
      <c r="B6131">
        <v>45.736815185547123</v>
      </c>
    </row>
    <row r="6132" spans="1:2" x14ac:dyDescent="0.25">
      <c r="A6132">
        <v>612.9</v>
      </c>
      <c r="B6132">
        <v>46.076044425964277</v>
      </c>
    </row>
    <row r="6133" spans="1:2" x14ac:dyDescent="0.25">
      <c r="A6133">
        <v>613</v>
      </c>
      <c r="B6133">
        <v>46.415273666381843</v>
      </c>
    </row>
    <row r="6134" spans="1:2" x14ac:dyDescent="0.25">
      <c r="A6134">
        <v>613.1</v>
      </c>
      <c r="B6134">
        <v>46.555047721862827</v>
      </c>
    </row>
    <row r="6135" spans="1:2" x14ac:dyDescent="0.25">
      <c r="A6135">
        <v>613.20000000000005</v>
      </c>
      <c r="B6135">
        <v>46.694821777343819</v>
      </c>
    </row>
    <row r="6136" spans="1:2" x14ac:dyDescent="0.25">
      <c r="A6136">
        <v>613.30000000000007</v>
      </c>
      <c r="B6136">
        <v>46.83459583282481</v>
      </c>
    </row>
    <row r="6137" spans="1:2" x14ac:dyDescent="0.25">
      <c r="A6137">
        <v>613.4</v>
      </c>
      <c r="B6137">
        <v>46.974369888305638</v>
      </c>
    </row>
    <row r="6138" spans="1:2" x14ac:dyDescent="0.25">
      <c r="A6138">
        <v>613.5</v>
      </c>
      <c r="B6138">
        <v>47.11414394378663</v>
      </c>
    </row>
    <row r="6139" spans="1:2" x14ac:dyDescent="0.25">
      <c r="A6139">
        <v>613.6</v>
      </c>
      <c r="B6139">
        <v>47.253917999267607</v>
      </c>
    </row>
    <row r="6140" spans="1:2" x14ac:dyDescent="0.25">
      <c r="A6140">
        <v>613.70000000000005</v>
      </c>
      <c r="B6140">
        <v>47.393692054748612</v>
      </c>
    </row>
    <row r="6141" spans="1:2" x14ac:dyDescent="0.25">
      <c r="A6141">
        <v>613.80000000000007</v>
      </c>
      <c r="B6141">
        <v>47.53346611022959</v>
      </c>
    </row>
    <row r="6142" spans="1:2" x14ac:dyDescent="0.25">
      <c r="A6142">
        <v>613.9</v>
      </c>
      <c r="B6142">
        <v>47.673240165710418</v>
      </c>
    </row>
    <row r="6143" spans="1:2" x14ac:dyDescent="0.25">
      <c r="A6143">
        <v>614</v>
      </c>
      <c r="B6143">
        <v>47.813014221191409</v>
      </c>
    </row>
    <row r="6144" spans="1:2" x14ac:dyDescent="0.25">
      <c r="A6144">
        <v>614.1</v>
      </c>
      <c r="B6144">
        <v>47.893414955139178</v>
      </c>
    </row>
    <row r="6145" spans="1:2" x14ac:dyDescent="0.25">
      <c r="A6145">
        <v>614.20000000000005</v>
      </c>
      <c r="B6145">
        <v>47.973815689086948</v>
      </c>
    </row>
    <row r="6146" spans="1:2" x14ac:dyDescent="0.25">
      <c r="A6146">
        <v>614.30000000000007</v>
      </c>
      <c r="B6146">
        <v>48.054216423034717</v>
      </c>
    </row>
    <row r="6147" spans="1:2" x14ac:dyDescent="0.25">
      <c r="A6147">
        <v>614.40000000000009</v>
      </c>
      <c r="B6147">
        <v>48.1346171569825</v>
      </c>
    </row>
    <row r="6148" spans="1:2" x14ac:dyDescent="0.25">
      <c r="A6148">
        <v>614.5</v>
      </c>
      <c r="B6148">
        <v>48.215017890930177</v>
      </c>
    </row>
    <row r="6149" spans="1:2" x14ac:dyDescent="0.25">
      <c r="A6149">
        <v>614.6</v>
      </c>
      <c r="B6149">
        <v>48.295418624877946</v>
      </c>
    </row>
    <row r="6150" spans="1:2" x14ac:dyDescent="0.25">
      <c r="A6150">
        <v>614.70000000000005</v>
      </c>
      <c r="B6150">
        <v>48.375819358825723</v>
      </c>
    </row>
    <row r="6151" spans="1:2" x14ac:dyDescent="0.25">
      <c r="A6151">
        <v>614.80000000000007</v>
      </c>
      <c r="B6151">
        <v>48.456220092773499</v>
      </c>
    </row>
    <row r="6152" spans="1:2" x14ac:dyDescent="0.25">
      <c r="A6152">
        <v>614.90000000000009</v>
      </c>
      <c r="B6152">
        <v>48.536620826721268</v>
      </c>
    </row>
    <row r="6153" spans="1:2" x14ac:dyDescent="0.25">
      <c r="A6153">
        <v>615</v>
      </c>
      <c r="B6153">
        <v>48.617021560668952</v>
      </c>
    </row>
    <row r="6154" spans="1:2" x14ac:dyDescent="0.25">
      <c r="A6154">
        <v>615.1</v>
      </c>
      <c r="B6154">
        <v>48.601361427307133</v>
      </c>
    </row>
    <row r="6155" spans="1:2" x14ac:dyDescent="0.25">
      <c r="A6155">
        <v>615.20000000000005</v>
      </c>
      <c r="B6155">
        <v>48.585701293945313</v>
      </c>
    </row>
    <row r="6156" spans="1:2" x14ac:dyDescent="0.25">
      <c r="A6156">
        <v>615.30000000000007</v>
      </c>
      <c r="B6156">
        <v>48.570041160583493</v>
      </c>
    </row>
    <row r="6157" spans="1:2" x14ac:dyDescent="0.25">
      <c r="A6157">
        <v>615.40000000000009</v>
      </c>
      <c r="B6157">
        <v>48.554381027221673</v>
      </c>
    </row>
    <row r="6158" spans="1:2" x14ac:dyDescent="0.25">
      <c r="A6158">
        <v>615.5</v>
      </c>
      <c r="B6158">
        <v>48.538720893859868</v>
      </c>
    </row>
    <row r="6159" spans="1:2" x14ac:dyDescent="0.25">
      <c r="A6159">
        <v>615.6</v>
      </c>
      <c r="B6159">
        <v>48.523060760498048</v>
      </c>
    </row>
    <row r="6160" spans="1:2" x14ac:dyDescent="0.25">
      <c r="A6160">
        <v>615.70000000000005</v>
      </c>
      <c r="B6160">
        <v>48.507400627136228</v>
      </c>
    </row>
    <row r="6161" spans="1:2" x14ac:dyDescent="0.25">
      <c r="A6161">
        <v>615.80000000000007</v>
      </c>
      <c r="B6161">
        <v>48.491740493774408</v>
      </c>
    </row>
    <row r="6162" spans="1:2" x14ac:dyDescent="0.25">
      <c r="A6162">
        <v>615.90000000000009</v>
      </c>
      <c r="B6162">
        <v>48.476080360412588</v>
      </c>
    </row>
    <row r="6163" spans="1:2" x14ac:dyDescent="0.25">
      <c r="A6163">
        <v>616</v>
      </c>
      <c r="B6163">
        <v>48.460420227050783</v>
      </c>
    </row>
    <row r="6164" spans="1:2" x14ac:dyDescent="0.25">
      <c r="A6164">
        <v>616.1</v>
      </c>
      <c r="B6164">
        <v>48.426205406188963</v>
      </c>
    </row>
    <row r="6165" spans="1:2" x14ac:dyDescent="0.25">
      <c r="A6165">
        <v>616.20000000000005</v>
      </c>
      <c r="B6165">
        <v>48.391990585327143</v>
      </c>
    </row>
    <row r="6166" spans="1:2" x14ac:dyDescent="0.25">
      <c r="A6166">
        <v>616.30000000000007</v>
      </c>
      <c r="B6166">
        <v>48.357775764465309</v>
      </c>
    </row>
    <row r="6167" spans="1:2" x14ac:dyDescent="0.25">
      <c r="A6167">
        <v>616.40000000000009</v>
      </c>
      <c r="B6167">
        <v>48.323560943603489</v>
      </c>
    </row>
    <row r="6168" spans="1:2" x14ac:dyDescent="0.25">
      <c r="A6168">
        <v>616.5</v>
      </c>
      <c r="B6168">
        <v>48.289346122741698</v>
      </c>
    </row>
    <row r="6169" spans="1:2" x14ac:dyDescent="0.25">
      <c r="A6169">
        <v>616.6</v>
      </c>
      <c r="B6169">
        <v>48.255131301879878</v>
      </c>
    </row>
    <row r="6170" spans="1:2" x14ac:dyDescent="0.25">
      <c r="A6170">
        <v>616.70000000000005</v>
      </c>
      <c r="B6170">
        <v>48.220916481018051</v>
      </c>
    </row>
    <row r="6171" spans="1:2" x14ac:dyDescent="0.25">
      <c r="A6171">
        <v>616.80000000000007</v>
      </c>
      <c r="B6171">
        <v>48.186701660156231</v>
      </c>
    </row>
    <row r="6172" spans="1:2" x14ac:dyDescent="0.25">
      <c r="A6172">
        <v>616.90000000000009</v>
      </c>
      <c r="B6172">
        <v>48.152486839294397</v>
      </c>
    </row>
    <row r="6173" spans="1:2" x14ac:dyDescent="0.25">
      <c r="A6173">
        <v>617</v>
      </c>
      <c r="B6173">
        <v>48.11827201843262</v>
      </c>
    </row>
    <row r="6174" spans="1:2" x14ac:dyDescent="0.25">
      <c r="A6174">
        <v>617.1</v>
      </c>
      <c r="B6174">
        <v>48.109469337463381</v>
      </c>
    </row>
    <row r="6175" spans="1:2" x14ac:dyDescent="0.25">
      <c r="A6175">
        <v>617.20000000000005</v>
      </c>
      <c r="B6175">
        <v>48.100666656494141</v>
      </c>
    </row>
    <row r="6176" spans="1:2" x14ac:dyDescent="0.25">
      <c r="A6176">
        <v>617.30000000000007</v>
      </c>
      <c r="B6176">
        <v>48.091863975524888</v>
      </c>
    </row>
    <row r="6177" spans="1:2" x14ac:dyDescent="0.25">
      <c r="A6177">
        <v>617.40000000000009</v>
      </c>
      <c r="B6177">
        <v>48.083061294555662</v>
      </c>
    </row>
    <row r="6178" spans="1:2" x14ac:dyDescent="0.25">
      <c r="A6178">
        <v>617.5</v>
      </c>
      <c r="B6178">
        <v>48.074258613586423</v>
      </c>
    </row>
    <row r="6179" spans="1:2" x14ac:dyDescent="0.25">
      <c r="A6179">
        <v>617.6</v>
      </c>
      <c r="B6179">
        <v>48.065455932617184</v>
      </c>
    </row>
    <row r="6180" spans="1:2" x14ac:dyDescent="0.25">
      <c r="A6180">
        <v>617.70000000000005</v>
      </c>
      <c r="B6180">
        <v>48.056653251647937</v>
      </c>
    </row>
    <row r="6181" spans="1:2" x14ac:dyDescent="0.25">
      <c r="A6181">
        <v>617.80000000000007</v>
      </c>
      <c r="B6181">
        <v>48.047850570678698</v>
      </c>
    </row>
    <row r="6182" spans="1:2" x14ac:dyDescent="0.25">
      <c r="A6182">
        <v>617.90000000000009</v>
      </c>
      <c r="B6182">
        <v>48.039047889709472</v>
      </c>
    </row>
    <row r="6183" spans="1:2" x14ac:dyDescent="0.25">
      <c r="A6183">
        <v>618</v>
      </c>
      <c r="B6183">
        <v>48.030245208740233</v>
      </c>
    </row>
    <row r="6184" spans="1:2" x14ac:dyDescent="0.25">
      <c r="A6184">
        <v>618.1</v>
      </c>
      <c r="B6184">
        <v>47.991057510375967</v>
      </c>
    </row>
    <row r="6185" spans="1:2" x14ac:dyDescent="0.25">
      <c r="A6185">
        <v>618.20000000000005</v>
      </c>
      <c r="B6185">
        <v>47.951869812011701</v>
      </c>
    </row>
    <row r="6186" spans="1:2" x14ac:dyDescent="0.25">
      <c r="A6186">
        <v>618.30000000000007</v>
      </c>
      <c r="B6186">
        <v>47.912682113647428</v>
      </c>
    </row>
    <row r="6187" spans="1:2" x14ac:dyDescent="0.25">
      <c r="A6187">
        <v>618.40000000000009</v>
      </c>
      <c r="B6187">
        <v>47.873494415283169</v>
      </c>
    </row>
    <row r="6188" spans="1:2" x14ac:dyDescent="0.25">
      <c r="A6188">
        <v>618.5</v>
      </c>
      <c r="B6188">
        <v>47.834306716918952</v>
      </c>
    </row>
    <row r="6189" spans="1:2" x14ac:dyDescent="0.25">
      <c r="A6189">
        <v>618.6</v>
      </c>
      <c r="B6189">
        <v>47.795119018554679</v>
      </c>
    </row>
    <row r="6190" spans="1:2" x14ac:dyDescent="0.25">
      <c r="A6190">
        <v>618.70000000000005</v>
      </c>
      <c r="B6190">
        <v>47.755931320190413</v>
      </c>
    </row>
    <row r="6191" spans="1:2" x14ac:dyDescent="0.25">
      <c r="A6191">
        <v>618.80000000000007</v>
      </c>
      <c r="B6191">
        <v>47.716743621826147</v>
      </c>
    </row>
    <row r="6192" spans="1:2" x14ac:dyDescent="0.25">
      <c r="A6192">
        <v>618.90000000000009</v>
      </c>
      <c r="B6192">
        <v>47.677555923461881</v>
      </c>
    </row>
    <row r="6193" spans="1:2" x14ac:dyDescent="0.25">
      <c r="A6193">
        <v>619</v>
      </c>
      <c r="B6193">
        <v>47.638368225097658</v>
      </c>
    </row>
    <row r="6194" spans="1:2" x14ac:dyDescent="0.25">
      <c r="A6194">
        <v>619.1</v>
      </c>
      <c r="B6194">
        <v>47.565595474243153</v>
      </c>
    </row>
    <row r="6195" spans="1:2" x14ac:dyDescent="0.25">
      <c r="A6195">
        <v>619.20000000000005</v>
      </c>
      <c r="B6195">
        <v>47.492822723388642</v>
      </c>
    </row>
    <row r="6196" spans="1:2" x14ac:dyDescent="0.25">
      <c r="A6196">
        <v>619.30000000000007</v>
      </c>
      <c r="B6196">
        <v>47.42004997253413</v>
      </c>
    </row>
    <row r="6197" spans="1:2" x14ac:dyDescent="0.25">
      <c r="A6197">
        <v>619.40000000000009</v>
      </c>
      <c r="B6197">
        <v>47.347277221679619</v>
      </c>
    </row>
    <row r="6198" spans="1:2" x14ac:dyDescent="0.25">
      <c r="A6198">
        <v>619.5</v>
      </c>
      <c r="B6198">
        <v>47.274504470825192</v>
      </c>
    </row>
    <row r="6199" spans="1:2" x14ac:dyDescent="0.25">
      <c r="A6199">
        <v>619.6</v>
      </c>
      <c r="B6199">
        <v>47.201731719970681</v>
      </c>
    </row>
    <row r="6200" spans="1:2" x14ac:dyDescent="0.25">
      <c r="A6200">
        <v>619.70000000000005</v>
      </c>
      <c r="B6200">
        <v>47.128958969116177</v>
      </c>
    </row>
    <row r="6201" spans="1:2" x14ac:dyDescent="0.25">
      <c r="A6201">
        <v>619.80000000000007</v>
      </c>
      <c r="B6201">
        <v>47.056186218261672</v>
      </c>
    </row>
    <row r="6202" spans="1:2" x14ac:dyDescent="0.25">
      <c r="A6202">
        <v>619.90000000000009</v>
      </c>
      <c r="B6202">
        <v>46.983413467407154</v>
      </c>
    </row>
    <row r="6203" spans="1:2" x14ac:dyDescent="0.25">
      <c r="A6203">
        <v>620</v>
      </c>
      <c r="B6203">
        <v>46.910640716552727</v>
      </c>
    </row>
    <row r="6204" spans="1:2" x14ac:dyDescent="0.25">
      <c r="A6204">
        <v>620.1</v>
      </c>
      <c r="B6204">
        <v>46.817659721374483</v>
      </c>
    </row>
    <row r="6205" spans="1:2" x14ac:dyDescent="0.25">
      <c r="A6205">
        <v>620.20000000000005</v>
      </c>
      <c r="B6205">
        <v>46.724678726196238</v>
      </c>
    </row>
    <row r="6206" spans="1:2" x14ac:dyDescent="0.25">
      <c r="A6206">
        <v>620.30000000000007</v>
      </c>
      <c r="B6206">
        <v>46.631697731018001</v>
      </c>
    </row>
    <row r="6207" spans="1:2" x14ac:dyDescent="0.25">
      <c r="A6207">
        <v>620.40000000000009</v>
      </c>
      <c r="B6207">
        <v>46.538716735839763</v>
      </c>
    </row>
    <row r="6208" spans="1:2" x14ac:dyDescent="0.25">
      <c r="A6208">
        <v>620.5</v>
      </c>
      <c r="B6208">
        <v>46.445735740661618</v>
      </c>
    </row>
    <row r="6209" spans="1:2" x14ac:dyDescent="0.25">
      <c r="A6209">
        <v>620.6</v>
      </c>
      <c r="B6209">
        <v>46.352754745483367</v>
      </c>
    </row>
    <row r="6210" spans="1:2" x14ac:dyDescent="0.25">
      <c r="A6210">
        <v>620.70000000000005</v>
      </c>
      <c r="B6210">
        <v>46.259773750305129</v>
      </c>
    </row>
    <row r="6211" spans="1:2" x14ac:dyDescent="0.25">
      <c r="A6211">
        <v>620.80000000000007</v>
      </c>
      <c r="B6211">
        <v>46.166792755126892</v>
      </c>
    </row>
    <row r="6212" spans="1:2" x14ac:dyDescent="0.25">
      <c r="A6212">
        <v>620.90000000000009</v>
      </c>
      <c r="B6212">
        <v>46.073811759948647</v>
      </c>
    </row>
    <row r="6213" spans="1:2" x14ac:dyDescent="0.25">
      <c r="A6213">
        <v>621</v>
      </c>
      <c r="B6213">
        <v>45.980830764770509</v>
      </c>
    </row>
    <row r="6214" spans="1:2" x14ac:dyDescent="0.25">
      <c r="A6214">
        <v>621.1</v>
      </c>
      <c r="B6214">
        <v>45.898985252380363</v>
      </c>
    </row>
    <row r="6215" spans="1:2" x14ac:dyDescent="0.25">
      <c r="A6215">
        <v>621.20000000000005</v>
      </c>
      <c r="B6215">
        <v>45.817139739990203</v>
      </c>
    </row>
    <row r="6216" spans="1:2" x14ac:dyDescent="0.25">
      <c r="A6216">
        <v>621.30000000000007</v>
      </c>
      <c r="B6216">
        <v>45.735294227600043</v>
      </c>
    </row>
    <row r="6217" spans="1:2" x14ac:dyDescent="0.25">
      <c r="A6217">
        <v>621.40000000000009</v>
      </c>
      <c r="B6217">
        <v>45.65344871520989</v>
      </c>
    </row>
    <row r="6218" spans="1:2" x14ac:dyDescent="0.25">
      <c r="A6218">
        <v>621.5</v>
      </c>
      <c r="B6218">
        <v>45.57160320281983</v>
      </c>
    </row>
    <row r="6219" spans="1:2" x14ac:dyDescent="0.25">
      <c r="A6219">
        <v>621.6</v>
      </c>
      <c r="B6219">
        <v>45.48975769042967</v>
      </c>
    </row>
    <row r="6220" spans="1:2" x14ac:dyDescent="0.25">
      <c r="A6220">
        <v>621.70000000000005</v>
      </c>
      <c r="B6220">
        <v>45.407912178039517</v>
      </c>
    </row>
    <row r="6221" spans="1:2" x14ac:dyDescent="0.25">
      <c r="A6221">
        <v>621.80000000000007</v>
      </c>
      <c r="B6221">
        <v>45.326066665649357</v>
      </c>
    </row>
    <row r="6222" spans="1:2" x14ac:dyDescent="0.25">
      <c r="A6222">
        <v>621.90000000000009</v>
      </c>
      <c r="B6222">
        <v>45.244221153259197</v>
      </c>
    </row>
    <row r="6223" spans="1:2" x14ac:dyDescent="0.25">
      <c r="A6223">
        <v>622</v>
      </c>
      <c r="B6223">
        <v>45.162375640869143</v>
      </c>
    </row>
    <row r="6224" spans="1:2" x14ac:dyDescent="0.25">
      <c r="A6224">
        <v>622.1</v>
      </c>
      <c r="B6224">
        <v>45.065791282653791</v>
      </c>
    </row>
    <row r="6225" spans="1:2" x14ac:dyDescent="0.25">
      <c r="A6225">
        <v>622.20000000000005</v>
      </c>
      <c r="B6225">
        <v>44.969206924438431</v>
      </c>
    </row>
    <row r="6226" spans="1:2" x14ac:dyDescent="0.25">
      <c r="A6226">
        <v>622.30000000000007</v>
      </c>
      <c r="B6226">
        <v>44.872622566223079</v>
      </c>
    </row>
    <row r="6227" spans="1:2" x14ac:dyDescent="0.25">
      <c r="A6227">
        <v>622.40000000000009</v>
      </c>
      <c r="B6227">
        <v>44.776038208007733</v>
      </c>
    </row>
    <row r="6228" spans="1:2" x14ac:dyDescent="0.25">
      <c r="A6228">
        <v>622.5</v>
      </c>
      <c r="B6228">
        <v>44.67945384979248</v>
      </c>
    </row>
    <row r="6229" spans="1:2" x14ac:dyDescent="0.25">
      <c r="A6229">
        <v>622.6</v>
      </c>
      <c r="B6229">
        <v>44.582869491577128</v>
      </c>
    </row>
    <row r="6230" spans="1:2" x14ac:dyDescent="0.25">
      <c r="A6230">
        <v>622.70000000000005</v>
      </c>
      <c r="B6230">
        <v>44.486285133361768</v>
      </c>
    </row>
    <row r="6231" spans="1:2" x14ac:dyDescent="0.25">
      <c r="A6231">
        <v>622.80000000000007</v>
      </c>
      <c r="B6231">
        <v>44.389700775146423</v>
      </c>
    </row>
    <row r="6232" spans="1:2" x14ac:dyDescent="0.25">
      <c r="A6232">
        <v>622.90000000000009</v>
      </c>
      <c r="B6232">
        <v>44.293116416931063</v>
      </c>
    </row>
    <row r="6233" spans="1:2" x14ac:dyDescent="0.25">
      <c r="A6233">
        <v>623</v>
      </c>
      <c r="B6233">
        <v>44.196532058715817</v>
      </c>
    </row>
    <row r="6234" spans="1:2" x14ac:dyDescent="0.25">
      <c r="A6234">
        <v>623.1</v>
      </c>
      <c r="B6234">
        <v>44.149754905700668</v>
      </c>
    </row>
    <row r="6235" spans="1:2" x14ac:dyDescent="0.25">
      <c r="A6235">
        <v>623.20000000000005</v>
      </c>
      <c r="B6235">
        <v>44.102977752685533</v>
      </c>
    </row>
    <row r="6236" spans="1:2" x14ac:dyDescent="0.25">
      <c r="A6236">
        <v>623.30000000000007</v>
      </c>
      <c r="B6236">
        <v>44.056200599670383</v>
      </c>
    </row>
    <row r="6237" spans="1:2" x14ac:dyDescent="0.25">
      <c r="A6237">
        <v>623.40000000000009</v>
      </c>
      <c r="B6237">
        <v>44.009423446655227</v>
      </c>
    </row>
    <row r="6238" spans="1:2" x14ac:dyDescent="0.25">
      <c r="A6238">
        <v>623.5</v>
      </c>
      <c r="B6238">
        <v>43.962646293640127</v>
      </c>
    </row>
    <row r="6239" spans="1:2" x14ac:dyDescent="0.25">
      <c r="A6239">
        <v>623.6</v>
      </c>
      <c r="B6239">
        <v>43.915869140624977</v>
      </c>
    </row>
    <row r="6240" spans="1:2" x14ac:dyDescent="0.25">
      <c r="A6240">
        <v>623.70000000000005</v>
      </c>
      <c r="B6240">
        <v>43.869091987609842</v>
      </c>
    </row>
    <row r="6241" spans="1:2" x14ac:dyDescent="0.25">
      <c r="A6241">
        <v>623.80000000000007</v>
      </c>
      <c r="B6241">
        <v>43.822314834594692</v>
      </c>
    </row>
    <row r="6242" spans="1:2" x14ac:dyDescent="0.25">
      <c r="A6242">
        <v>623.90000000000009</v>
      </c>
      <c r="B6242">
        <v>43.775537681579543</v>
      </c>
    </row>
    <row r="6243" spans="1:2" x14ac:dyDescent="0.25">
      <c r="A6243">
        <v>624</v>
      </c>
      <c r="B6243">
        <v>43.72876052856445</v>
      </c>
    </row>
    <row r="6244" spans="1:2" x14ac:dyDescent="0.25">
      <c r="A6244">
        <v>624.1</v>
      </c>
      <c r="B6244">
        <v>43.721980247497562</v>
      </c>
    </row>
    <row r="6245" spans="1:2" x14ac:dyDescent="0.25">
      <c r="A6245">
        <v>624.20000000000005</v>
      </c>
      <c r="B6245">
        <v>43.71519996643066</v>
      </c>
    </row>
    <row r="6246" spans="1:2" x14ac:dyDescent="0.25">
      <c r="A6246">
        <v>624.30000000000007</v>
      </c>
      <c r="B6246">
        <v>43.708419685363758</v>
      </c>
    </row>
    <row r="6247" spans="1:2" x14ac:dyDescent="0.25">
      <c r="A6247">
        <v>624.40000000000009</v>
      </c>
      <c r="B6247">
        <v>43.70163940429687</v>
      </c>
    </row>
    <row r="6248" spans="1:2" x14ac:dyDescent="0.25">
      <c r="A6248">
        <v>624.5</v>
      </c>
      <c r="B6248">
        <v>43.694859123229982</v>
      </c>
    </row>
    <row r="6249" spans="1:2" x14ac:dyDescent="0.25">
      <c r="A6249">
        <v>624.6</v>
      </c>
      <c r="B6249">
        <v>43.688078842163087</v>
      </c>
    </row>
    <row r="6250" spans="1:2" x14ac:dyDescent="0.25">
      <c r="A6250">
        <v>624.70000000000005</v>
      </c>
      <c r="B6250">
        <v>43.681298561096192</v>
      </c>
    </row>
    <row r="6251" spans="1:2" x14ac:dyDescent="0.25">
      <c r="A6251">
        <v>624.80000000000007</v>
      </c>
      <c r="B6251">
        <v>43.674518280029297</v>
      </c>
    </row>
    <row r="6252" spans="1:2" x14ac:dyDescent="0.25">
      <c r="A6252">
        <v>624.90000000000009</v>
      </c>
      <c r="B6252">
        <v>43.667737998962401</v>
      </c>
    </row>
    <row r="6253" spans="1:2" x14ac:dyDescent="0.25">
      <c r="A6253">
        <v>625</v>
      </c>
      <c r="B6253">
        <v>43.660957717895513</v>
      </c>
    </row>
    <row r="6254" spans="1:2" x14ac:dyDescent="0.25">
      <c r="A6254">
        <v>625.1</v>
      </c>
      <c r="B6254">
        <v>43.688287811279309</v>
      </c>
    </row>
    <row r="6255" spans="1:2" x14ac:dyDescent="0.25">
      <c r="A6255">
        <v>625.20000000000005</v>
      </c>
      <c r="B6255">
        <v>43.715617904663112</v>
      </c>
    </row>
    <row r="6256" spans="1:2" x14ac:dyDescent="0.25">
      <c r="A6256">
        <v>625.30000000000007</v>
      </c>
      <c r="B6256">
        <v>43.742947998046901</v>
      </c>
    </row>
    <row r="6257" spans="1:2" x14ac:dyDescent="0.25">
      <c r="A6257">
        <v>625.40000000000009</v>
      </c>
      <c r="B6257">
        <v>43.77027809143069</v>
      </c>
    </row>
    <row r="6258" spans="1:2" x14ac:dyDescent="0.25">
      <c r="A6258">
        <v>625.5</v>
      </c>
      <c r="B6258">
        <v>43.797608184814457</v>
      </c>
    </row>
    <row r="6259" spans="1:2" x14ac:dyDescent="0.25">
      <c r="A6259">
        <v>625.6</v>
      </c>
      <c r="B6259">
        <v>43.824938278198253</v>
      </c>
    </row>
    <row r="6260" spans="1:2" x14ac:dyDescent="0.25">
      <c r="A6260">
        <v>625.70000000000005</v>
      </c>
      <c r="B6260">
        <v>43.852268371582049</v>
      </c>
    </row>
    <row r="6261" spans="1:2" x14ac:dyDescent="0.25">
      <c r="A6261">
        <v>625.80000000000007</v>
      </c>
      <c r="B6261">
        <v>43.879598464965852</v>
      </c>
    </row>
    <row r="6262" spans="1:2" x14ac:dyDescent="0.25">
      <c r="A6262">
        <v>625.90000000000009</v>
      </c>
      <c r="B6262">
        <v>43.906928558349627</v>
      </c>
    </row>
    <row r="6263" spans="1:2" x14ac:dyDescent="0.25">
      <c r="A6263">
        <v>626</v>
      </c>
      <c r="B6263">
        <v>43.934258651733401</v>
      </c>
    </row>
    <row r="6264" spans="1:2" x14ac:dyDescent="0.25">
      <c r="A6264">
        <v>626.1</v>
      </c>
      <c r="B6264">
        <v>44.010083961486828</v>
      </c>
    </row>
    <row r="6265" spans="1:2" x14ac:dyDescent="0.25">
      <c r="A6265">
        <v>626.20000000000005</v>
      </c>
      <c r="B6265">
        <v>44.085909271240268</v>
      </c>
    </row>
    <row r="6266" spans="1:2" x14ac:dyDescent="0.25">
      <c r="A6266">
        <v>626.30000000000007</v>
      </c>
      <c r="B6266">
        <v>44.161734580993709</v>
      </c>
    </row>
    <row r="6267" spans="1:2" x14ac:dyDescent="0.25">
      <c r="A6267">
        <v>626.40000000000009</v>
      </c>
      <c r="B6267">
        <v>44.237559890747143</v>
      </c>
    </row>
    <row r="6268" spans="1:2" x14ac:dyDescent="0.25">
      <c r="A6268">
        <v>626.5</v>
      </c>
      <c r="B6268">
        <v>44.313385200500491</v>
      </c>
    </row>
    <row r="6269" spans="1:2" x14ac:dyDescent="0.25">
      <c r="A6269">
        <v>626.6</v>
      </c>
      <c r="B6269">
        <v>44.389210510253918</v>
      </c>
    </row>
    <row r="6270" spans="1:2" x14ac:dyDescent="0.25">
      <c r="A6270">
        <v>626.70000000000005</v>
      </c>
      <c r="B6270">
        <v>44.465035820007358</v>
      </c>
    </row>
    <row r="6271" spans="1:2" x14ac:dyDescent="0.25">
      <c r="A6271">
        <v>626.80000000000007</v>
      </c>
      <c r="B6271">
        <v>44.540861129760799</v>
      </c>
    </row>
    <row r="6272" spans="1:2" x14ac:dyDescent="0.25">
      <c r="A6272">
        <v>626.90000000000009</v>
      </c>
      <c r="B6272">
        <v>44.616686439514233</v>
      </c>
    </row>
    <row r="6273" spans="1:2" x14ac:dyDescent="0.25">
      <c r="A6273">
        <v>627</v>
      </c>
      <c r="B6273">
        <v>44.692511749267581</v>
      </c>
    </row>
    <row r="6274" spans="1:2" x14ac:dyDescent="0.25">
      <c r="A6274">
        <v>627.1</v>
      </c>
      <c r="B6274">
        <v>44.778807334899923</v>
      </c>
    </row>
    <row r="6275" spans="1:2" x14ac:dyDescent="0.25">
      <c r="A6275">
        <v>627.20000000000005</v>
      </c>
      <c r="B6275">
        <v>44.865102920532273</v>
      </c>
    </row>
    <row r="6276" spans="1:2" x14ac:dyDescent="0.25">
      <c r="A6276">
        <v>627.30000000000007</v>
      </c>
      <c r="B6276">
        <v>44.951398506164608</v>
      </c>
    </row>
    <row r="6277" spans="1:2" x14ac:dyDescent="0.25">
      <c r="A6277">
        <v>627.40000000000009</v>
      </c>
      <c r="B6277">
        <v>45.037694091796958</v>
      </c>
    </row>
    <row r="6278" spans="1:2" x14ac:dyDescent="0.25">
      <c r="A6278">
        <v>627.5</v>
      </c>
      <c r="B6278">
        <v>45.123989677429201</v>
      </c>
    </row>
    <row r="6279" spans="1:2" x14ac:dyDescent="0.25">
      <c r="A6279">
        <v>627.6</v>
      </c>
      <c r="B6279">
        <v>45.210285263061543</v>
      </c>
    </row>
    <row r="6280" spans="1:2" x14ac:dyDescent="0.25">
      <c r="A6280">
        <v>627.70000000000005</v>
      </c>
      <c r="B6280">
        <v>45.296580848693893</v>
      </c>
    </row>
    <row r="6281" spans="1:2" x14ac:dyDescent="0.25">
      <c r="A6281">
        <v>627.80000000000007</v>
      </c>
      <c r="B6281">
        <v>45.382876434326228</v>
      </c>
    </row>
    <row r="6282" spans="1:2" x14ac:dyDescent="0.25">
      <c r="A6282">
        <v>627.90000000000009</v>
      </c>
      <c r="B6282">
        <v>45.469172019958577</v>
      </c>
    </row>
    <row r="6283" spans="1:2" x14ac:dyDescent="0.25">
      <c r="A6283">
        <v>628</v>
      </c>
      <c r="B6283">
        <v>45.55546760559082</v>
      </c>
    </row>
    <row r="6284" spans="1:2" x14ac:dyDescent="0.25">
      <c r="A6284">
        <v>628.1</v>
      </c>
      <c r="B6284">
        <v>45.592837982177741</v>
      </c>
    </row>
    <row r="6285" spans="1:2" x14ac:dyDescent="0.25">
      <c r="A6285">
        <v>628.20000000000005</v>
      </c>
      <c r="B6285">
        <v>45.630208358764662</v>
      </c>
    </row>
    <row r="6286" spans="1:2" x14ac:dyDescent="0.25">
      <c r="A6286">
        <v>628.30000000000007</v>
      </c>
      <c r="B6286">
        <v>45.66757873535159</v>
      </c>
    </row>
    <row r="6287" spans="1:2" x14ac:dyDescent="0.25">
      <c r="A6287">
        <v>628.40000000000009</v>
      </c>
      <c r="B6287">
        <v>45.704949111938511</v>
      </c>
    </row>
    <row r="6288" spans="1:2" x14ac:dyDescent="0.25">
      <c r="A6288">
        <v>628.5</v>
      </c>
      <c r="B6288">
        <v>45.742319488525389</v>
      </c>
    </row>
    <row r="6289" spans="1:2" x14ac:dyDescent="0.25">
      <c r="A6289">
        <v>628.6</v>
      </c>
      <c r="B6289">
        <v>45.77968986511231</v>
      </c>
    </row>
    <row r="6290" spans="1:2" x14ac:dyDescent="0.25">
      <c r="A6290">
        <v>628.70000000000005</v>
      </c>
      <c r="B6290">
        <v>45.817060241699231</v>
      </c>
    </row>
    <row r="6291" spans="1:2" x14ac:dyDescent="0.25">
      <c r="A6291">
        <v>628.80000000000007</v>
      </c>
      <c r="B6291">
        <v>45.854430618286159</v>
      </c>
    </row>
    <row r="6292" spans="1:2" x14ac:dyDescent="0.25">
      <c r="A6292">
        <v>628.90000000000009</v>
      </c>
      <c r="B6292">
        <v>45.89180099487308</v>
      </c>
    </row>
    <row r="6293" spans="1:2" x14ac:dyDescent="0.25">
      <c r="A6293">
        <v>629</v>
      </c>
      <c r="B6293">
        <v>45.929171371459958</v>
      </c>
    </row>
    <row r="6294" spans="1:2" x14ac:dyDescent="0.25">
      <c r="A6294">
        <v>629.1</v>
      </c>
      <c r="B6294">
        <v>45.923453788757321</v>
      </c>
    </row>
    <row r="6295" spans="1:2" x14ac:dyDescent="0.25">
      <c r="A6295">
        <v>629.20000000000005</v>
      </c>
      <c r="B6295">
        <v>45.917736206054677</v>
      </c>
    </row>
    <row r="6296" spans="1:2" x14ac:dyDescent="0.25">
      <c r="A6296">
        <v>629.30000000000007</v>
      </c>
      <c r="B6296">
        <v>45.912018623352047</v>
      </c>
    </row>
    <row r="6297" spans="1:2" x14ac:dyDescent="0.25">
      <c r="A6297">
        <v>629.40000000000009</v>
      </c>
      <c r="B6297">
        <v>45.90630104064941</v>
      </c>
    </row>
    <row r="6298" spans="1:2" x14ac:dyDescent="0.25">
      <c r="A6298">
        <v>629.5</v>
      </c>
      <c r="B6298">
        <v>45.90058345794678</v>
      </c>
    </row>
    <row r="6299" spans="1:2" x14ac:dyDescent="0.25">
      <c r="A6299">
        <v>629.6</v>
      </c>
      <c r="B6299">
        <v>45.894865875244143</v>
      </c>
    </row>
    <row r="6300" spans="1:2" x14ac:dyDescent="0.25">
      <c r="A6300">
        <v>629.70000000000005</v>
      </c>
      <c r="B6300">
        <v>45.889148292541513</v>
      </c>
    </row>
    <row r="6301" spans="1:2" x14ac:dyDescent="0.25">
      <c r="A6301">
        <v>629.80000000000007</v>
      </c>
      <c r="B6301">
        <v>45.883430709838869</v>
      </c>
    </row>
    <row r="6302" spans="1:2" x14ac:dyDescent="0.25">
      <c r="A6302">
        <v>629.90000000000009</v>
      </c>
      <c r="B6302">
        <v>45.877713127136232</v>
      </c>
    </row>
    <row r="6303" spans="1:2" x14ac:dyDescent="0.25">
      <c r="A6303">
        <v>630</v>
      </c>
      <c r="B6303">
        <v>45.871995544433602</v>
      </c>
    </row>
    <row r="6304" spans="1:2" x14ac:dyDescent="0.25">
      <c r="A6304">
        <v>630.1</v>
      </c>
      <c r="B6304">
        <v>45.860715026855473</v>
      </c>
    </row>
    <row r="6305" spans="1:2" x14ac:dyDescent="0.25">
      <c r="A6305">
        <v>630.20000000000005</v>
      </c>
      <c r="B6305">
        <v>45.849434509277337</v>
      </c>
    </row>
    <row r="6306" spans="1:2" x14ac:dyDescent="0.25">
      <c r="A6306">
        <v>630.30000000000007</v>
      </c>
      <c r="B6306">
        <v>45.838153991699222</v>
      </c>
    </row>
    <row r="6307" spans="1:2" x14ac:dyDescent="0.25">
      <c r="A6307">
        <v>630.40000000000009</v>
      </c>
      <c r="B6307">
        <v>45.826873474121093</v>
      </c>
    </row>
    <row r="6308" spans="1:2" x14ac:dyDescent="0.25">
      <c r="A6308">
        <v>630.5</v>
      </c>
      <c r="B6308">
        <v>45.815592956542972</v>
      </c>
    </row>
    <row r="6309" spans="1:2" x14ac:dyDescent="0.25">
      <c r="A6309">
        <v>630.6</v>
      </c>
      <c r="B6309">
        <v>45.804312438964843</v>
      </c>
    </row>
    <row r="6310" spans="1:2" x14ac:dyDescent="0.25">
      <c r="A6310">
        <v>630.70000000000005</v>
      </c>
      <c r="B6310">
        <v>45.793031921386707</v>
      </c>
    </row>
    <row r="6311" spans="1:2" x14ac:dyDescent="0.25">
      <c r="A6311">
        <v>630.80000000000007</v>
      </c>
      <c r="B6311">
        <v>45.781751403808578</v>
      </c>
    </row>
    <row r="6312" spans="1:2" x14ac:dyDescent="0.25">
      <c r="A6312">
        <v>630.90000000000009</v>
      </c>
      <c r="B6312">
        <v>45.770470886230463</v>
      </c>
    </row>
    <row r="6313" spans="1:2" x14ac:dyDescent="0.25">
      <c r="A6313">
        <v>631</v>
      </c>
      <c r="B6313">
        <v>45.759190368652341</v>
      </c>
    </row>
    <row r="6314" spans="1:2" x14ac:dyDescent="0.25">
      <c r="A6314">
        <v>631.1</v>
      </c>
      <c r="B6314">
        <v>45.780224266052251</v>
      </c>
    </row>
    <row r="6315" spans="1:2" x14ac:dyDescent="0.25">
      <c r="A6315">
        <v>631.20000000000005</v>
      </c>
      <c r="B6315">
        <v>45.801258163452147</v>
      </c>
    </row>
    <row r="6316" spans="1:2" x14ac:dyDescent="0.25">
      <c r="A6316">
        <v>631.30000000000007</v>
      </c>
      <c r="B6316">
        <v>45.822292060852057</v>
      </c>
    </row>
    <row r="6317" spans="1:2" x14ac:dyDescent="0.25">
      <c r="A6317">
        <v>631.40000000000009</v>
      </c>
      <c r="B6317">
        <v>45.843325958251967</v>
      </c>
    </row>
    <row r="6318" spans="1:2" x14ac:dyDescent="0.25">
      <c r="A6318">
        <v>631.5</v>
      </c>
      <c r="B6318">
        <v>45.864359855651863</v>
      </c>
    </row>
    <row r="6319" spans="1:2" x14ac:dyDescent="0.25">
      <c r="A6319">
        <v>631.6</v>
      </c>
      <c r="B6319">
        <v>45.885393753051773</v>
      </c>
    </row>
    <row r="6320" spans="1:2" x14ac:dyDescent="0.25">
      <c r="A6320">
        <v>631.70000000000005</v>
      </c>
      <c r="B6320">
        <v>45.906427650451668</v>
      </c>
    </row>
    <row r="6321" spans="1:2" x14ac:dyDescent="0.25">
      <c r="A6321">
        <v>631.80000000000007</v>
      </c>
      <c r="B6321">
        <v>45.927461547851578</v>
      </c>
    </row>
    <row r="6322" spans="1:2" x14ac:dyDescent="0.25">
      <c r="A6322">
        <v>631.90000000000009</v>
      </c>
      <c r="B6322">
        <v>45.948495445251488</v>
      </c>
    </row>
    <row r="6323" spans="1:2" x14ac:dyDescent="0.25">
      <c r="A6323">
        <v>632</v>
      </c>
      <c r="B6323">
        <v>45.96952934265137</v>
      </c>
    </row>
    <row r="6324" spans="1:2" x14ac:dyDescent="0.25">
      <c r="A6324">
        <v>632.1</v>
      </c>
      <c r="B6324">
        <v>46.022727508544939</v>
      </c>
    </row>
    <row r="6325" spans="1:2" x14ac:dyDescent="0.25">
      <c r="A6325">
        <v>632.20000000000005</v>
      </c>
      <c r="B6325">
        <v>46.075925674438501</v>
      </c>
    </row>
    <row r="6326" spans="1:2" x14ac:dyDescent="0.25">
      <c r="A6326">
        <v>632.30000000000007</v>
      </c>
      <c r="B6326">
        <v>46.12912384033207</v>
      </c>
    </row>
    <row r="6327" spans="1:2" x14ac:dyDescent="0.25">
      <c r="A6327">
        <v>632.40000000000009</v>
      </c>
      <c r="B6327">
        <v>46.182322006225633</v>
      </c>
    </row>
    <row r="6328" spans="1:2" x14ac:dyDescent="0.25">
      <c r="A6328">
        <v>632.5</v>
      </c>
      <c r="B6328">
        <v>46.235520172119138</v>
      </c>
    </row>
    <row r="6329" spans="1:2" x14ac:dyDescent="0.25">
      <c r="A6329">
        <v>632.6</v>
      </c>
      <c r="B6329">
        <v>46.288718338012707</v>
      </c>
    </row>
    <row r="6330" spans="1:2" x14ac:dyDescent="0.25">
      <c r="A6330">
        <v>632.70000000000005</v>
      </c>
      <c r="B6330">
        <v>46.341916503906283</v>
      </c>
    </row>
    <row r="6331" spans="1:2" x14ac:dyDescent="0.25">
      <c r="A6331">
        <v>632.80000000000007</v>
      </c>
      <c r="B6331">
        <v>46.395114669799838</v>
      </c>
    </row>
    <row r="6332" spans="1:2" x14ac:dyDescent="0.25">
      <c r="A6332">
        <v>632.90000000000009</v>
      </c>
      <c r="B6332">
        <v>46.448312835693407</v>
      </c>
    </row>
    <row r="6333" spans="1:2" x14ac:dyDescent="0.25">
      <c r="A6333">
        <v>633</v>
      </c>
      <c r="B6333">
        <v>46.501511001586913</v>
      </c>
    </row>
    <row r="6334" spans="1:2" x14ac:dyDescent="0.25">
      <c r="A6334">
        <v>633.1</v>
      </c>
      <c r="B6334">
        <v>46.595787582397477</v>
      </c>
    </row>
    <row r="6335" spans="1:2" x14ac:dyDescent="0.25">
      <c r="A6335">
        <v>633.20000000000005</v>
      </c>
      <c r="B6335">
        <v>46.690064163208049</v>
      </c>
    </row>
    <row r="6336" spans="1:2" x14ac:dyDescent="0.25">
      <c r="A6336">
        <v>633.30000000000007</v>
      </c>
      <c r="B6336">
        <v>46.784340744018621</v>
      </c>
    </row>
    <row r="6337" spans="1:2" x14ac:dyDescent="0.25">
      <c r="A6337">
        <v>633.40000000000009</v>
      </c>
      <c r="B6337">
        <v>46.878617324829193</v>
      </c>
    </row>
    <row r="6338" spans="1:2" x14ac:dyDescent="0.25">
      <c r="A6338">
        <v>633.5</v>
      </c>
      <c r="B6338">
        <v>46.972893905639651</v>
      </c>
    </row>
    <row r="6339" spans="1:2" x14ac:dyDescent="0.25">
      <c r="A6339">
        <v>633.6</v>
      </c>
      <c r="B6339">
        <v>47.067170486450223</v>
      </c>
    </row>
    <row r="6340" spans="1:2" x14ac:dyDescent="0.25">
      <c r="A6340">
        <v>633.70000000000005</v>
      </c>
      <c r="B6340">
        <v>47.161447067260788</v>
      </c>
    </row>
    <row r="6341" spans="1:2" x14ac:dyDescent="0.25">
      <c r="A6341">
        <v>633.80000000000007</v>
      </c>
      <c r="B6341">
        <v>47.255723648071353</v>
      </c>
    </row>
    <row r="6342" spans="1:2" x14ac:dyDescent="0.25">
      <c r="A6342">
        <v>633.90000000000009</v>
      </c>
      <c r="B6342">
        <v>47.350000228881918</v>
      </c>
    </row>
    <row r="6343" spans="1:2" x14ac:dyDescent="0.25">
      <c r="A6343">
        <v>634</v>
      </c>
      <c r="B6343">
        <v>47.444276809692383</v>
      </c>
    </row>
    <row r="6344" spans="1:2" x14ac:dyDescent="0.25">
      <c r="A6344">
        <v>634.1</v>
      </c>
      <c r="B6344">
        <v>47.597697143554733</v>
      </c>
    </row>
    <row r="6345" spans="1:2" x14ac:dyDescent="0.25">
      <c r="A6345">
        <v>634.20000000000005</v>
      </c>
      <c r="B6345">
        <v>47.751117477417061</v>
      </c>
    </row>
    <row r="6346" spans="1:2" x14ac:dyDescent="0.25">
      <c r="A6346">
        <v>634.30000000000007</v>
      </c>
      <c r="B6346">
        <v>47.904537811279397</v>
      </c>
    </row>
    <row r="6347" spans="1:2" x14ac:dyDescent="0.25">
      <c r="A6347">
        <v>634.40000000000009</v>
      </c>
      <c r="B6347">
        <v>48.05795814514174</v>
      </c>
    </row>
    <row r="6348" spans="1:2" x14ac:dyDescent="0.25">
      <c r="A6348">
        <v>634.5</v>
      </c>
      <c r="B6348">
        <v>48.211378479003898</v>
      </c>
    </row>
    <row r="6349" spans="1:2" x14ac:dyDescent="0.25">
      <c r="A6349">
        <v>634.6</v>
      </c>
      <c r="B6349">
        <v>48.364798812866248</v>
      </c>
    </row>
    <row r="6350" spans="1:2" x14ac:dyDescent="0.25">
      <c r="A6350">
        <v>634.70000000000005</v>
      </c>
      <c r="B6350">
        <v>48.518219146728583</v>
      </c>
    </row>
    <row r="6351" spans="1:2" x14ac:dyDescent="0.25">
      <c r="A6351">
        <v>634.80000000000007</v>
      </c>
      <c r="B6351">
        <v>48.671639480590933</v>
      </c>
    </row>
    <row r="6352" spans="1:2" x14ac:dyDescent="0.25">
      <c r="A6352">
        <v>634.90000000000009</v>
      </c>
      <c r="B6352">
        <v>48.825059814453262</v>
      </c>
    </row>
    <row r="6353" spans="1:2" x14ac:dyDescent="0.25">
      <c r="A6353">
        <v>635</v>
      </c>
      <c r="B6353">
        <v>48.978480148315427</v>
      </c>
    </row>
    <row r="6354" spans="1:2" x14ac:dyDescent="0.25">
      <c r="A6354">
        <v>635.1</v>
      </c>
      <c r="B6354">
        <v>49.159996147155802</v>
      </c>
    </row>
    <row r="6355" spans="1:2" x14ac:dyDescent="0.25">
      <c r="A6355">
        <v>635.20000000000005</v>
      </c>
      <c r="B6355">
        <v>49.341512145996177</v>
      </c>
    </row>
    <row r="6356" spans="1:2" x14ac:dyDescent="0.25">
      <c r="A6356">
        <v>635.30000000000007</v>
      </c>
      <c r="B6356">
        <v>49.523028144836537</v>
      </c>
    </row>
    <row r="6357" spans="1:2" x14ac:dyDescent="0.25">
      <c r="A6357">
        <v>635.40000000000009</v>
      </c>
      <c r="B6357">
        <v>49.70454414367692</v>
      </c>
    </row>
    <row r="6358" spans="1:2" x14ac:dyDescent="0.25">
      <c r="A6358">
        <v>635.5</v>
      </c>
      <c r="B6358">
        <v>49.886060142517088</v>
      </c>
    </row>
    <row r="6359" spans="1:2" x14ac:dyDescent="0.25">
      <c r="A6359">
        <v>635.6</v>
      </c>
      <c r="B6359">
        <v>50.067576141357463</v>
      </c>
    </row>
    <row r="6360" spans="1:2" x14ac:dyDescent="0.25">
      <c r="A6360">
        <v>635.70000000000005</v>
      </c>
      <c r="B6360">
        <v>50.249092140197838</v>
      </c>
    </row>
    <row r="6361" spans="1:2" x14ac:dyDescent="0.25">
      <c r="A6361">
        <v>635.80000000000007</v>
      </c>
      <c r="B6361">
        <v>50.430608139038213</v>
      </c>
    </row>
    <row r="6362" spans="1:2" x14ac:dyDescent="0.25">
      <c r="A6362">
        <v>635.90000000000009</v>
      </c>
      <c r="B6362">
        <v>50.612124137878581</v>
      </c>
    </row>
    <row r="6363" spans="1:2" x14ac:dyDescent="0.25">
      <c r="A6363">
        <v>636</v>
      </c>
      <c r="B6363">
        <v>50.79364013671875</v>
      </c>
    </row>
    <row r="6364" spans="1:2" x14ac:dyDescent="0.25">
      <c r="A6364">
        <v>636.1</v>
      </c>
      <c r="B6364">
        <v>50.973476943969757</v>
      </c>
    </row>
    <row r="6365" spans="1:2" x14ac:dyDescent="0.25">
      <c r="A6365">
        <v>636.20000000000005</v>
      </c>
      <c r="B6365">
        <v>51.153313751220793</v>
      </c>
    </row>
    <row r="6366" spans="1:2" x14ac:dyDescent="0.25">
      <c r="A6366">
        <v>636.30000000000007</v>
      </c>
      <c r="B6366">
        <v>51.3331505584718</v>
      </c>
    </row>
    <row r="6367" spans="1:2" x14ac:dyDescent="0.25">
      <c r="A6367">
        <v>636.40000000000009</v>
      </c>
      <c r="B6367">
        <v>51.512987365722822</v>
      </c>
    </row>
    <row r="6368" spans="1:2" x14ac:dyDescent="0.25">
      <c r="A6368">
        <v>636.5</v>
      </c>
      <c r="B6368">
        <v>51.69282417297363</v>
      </c>
    </row>
    <row r="6369" spans="1:2" x14ac:dyDescent="0.25">
      <c r="A6369">
        <v>636.6</v>
      </c>
      <c r="B6369">
        <v>51.872660980224651</v>
      </c>
    </row>
    <row r="6370" spans="1:2" x14ac:dyDescent="0.25">
      <c r="A6370">
        <v>636.70000000000005</v>
      </c>
      <c r="B6370">
        <v>52.052497787475673</v>
      </c>
    </row>
    <row r="6371" spans="1:2" x14ac:dyDescent="0.25">
      <c r="A6371">
        <v>636.80000000000007</v>
      </c>
      <c r="B6371">
        <v>52.232334594726687</v>
      </c>
    </row>
    <row r="6372" spans="1:2" x14ac:dyDescent="0.25">
      <c r="A6372">
        <v>636.90000000000009</v>
      </c>
      <c r="B6372">
        <v>52.412171401977702</v>
      </c>
    </row>
    <row r="6373" spans="1:2" x14ac:dyDescent="0.25">
      <c r="A6373">
        <v>637</v>
      </c>
      <c r="B6373">
        <v>52.592008209228517</v>
      </c>
    </row>
    <row r="6374" spans="1:2" x14ac:dyDescent="0.25">
      <c r="A6374">
        <v>637.1</v>
      </c>
      <c r="B6374">
        <v>52.624756927490253</v>
      </c>
    </row>
    <row r="6375" spans="1:2" x14ac:dyDescent="0.25">
      <c r="A6375">
        <v>637.20000000000005</v>
      </c>
      <c r="B6375">
        <v>52.657505645751968</v>
      </c>
    </row>
    <row r="6376" spans="1:2" x14ac:dyDescent="0.25">
      <c r="A6376">
        <v>637.30000000000007</v>
      </c>
      <c r="B6376">
        <v>52.690254364013697</v>
      </c>
    </row>
    <row r="6377" spans="1:2" x14ac:dyDescent="0.25">
      <c r="A6377">
        <v>637.40000000000009</v>
      </c>
      <c r="B6377">
        <v>52.723003082275419</v>
      </c>
    </row>
    <row r="6378" spans="1:2" x14ac:dyDescent="0.25">
      <c r="A6378">
        <v>637.5</v>
      </c>
      <c r="B6378">
        <v>52.755751800537112</v>
      </c>
    </row>
    <row r="6379" spans="1:2" x14ac:dyDescent="0.25">
      <c r="A6379">
        <v>637.6</v>
      </c>
      <c r="B6379">
        <v>52.788500518798827</v>
      </c>
    </row>
    <row r="6380" spans="1:2" x14ac:dyDescent="0.25">
      <c r="A6380">
        <v>637.70000000000005</v>
      </c>
      <c r="B6380">
        <v>52.821249237060563</v>
      </c>
    </row>
    <row r="6381" spans="1:2" x14ac:dyDescent="0.25">
      <c r="A6381">
        <v>637.80000000000007</v>
      </c>
      <c r="B6381">
        <v>52.853997955322278</v>
      </c>
    </row>
    <row r="6382" spans="1:2" x14ac:dyDescent="0.25">
      <c r="A6382">
        <v>637.90000000000009</v>
      </c>
      <c r="B6382">
        <v>52.886746673584007</v>
      </c>
    </row>
    <row r="6383" spans="1:2" x14ac:dyDescent="0.25">
      <c r="A6383">
        <v>638</v>
      </c>
      <c r="B6383">
        <v>52.9194953918457</v>
      </c>
    </row>
    <row r="6384" spans="1:2" x14ac:dyDescent="0.25">
      <c r="A6384">
        <v>638.1</v>
      </c>
      <c r="B6384">
        <v>52.935065879821778</v>
      </c>
    </row>
    <row r="6385" spans="1:2" x14ac:dyDescent="0.25">
      <c r="A6385">
        <v>638.20000000000005</v>
      </c>
      <c r="B6385">
        <v>52.950636367797863</v>
      </c>
    </row>
    <row r="6386" spans="1:2" x14ac:dyDescent="0.25">
      <c r="A6386">
        <v>638.30000000000007</v>
      </c>
      <c r="B6386">
        <v>52.966206855773933</v>
      </c>
    </row>
    <row r="6387" spans="1:2" x14ac:dyDescent="0.25">
      <c r="A6387">
        <v>638.40000000000009</v>
      </c>
      <c r="B6387">
        <v>52.981777343750011</v>
      </c>
    </row>
    <row r="6388" spans="1:2" x14ac:dyDescent="0.25">
      <c r="A6388">
        <v>638.5</v>
      </c>
      <c r="B6388">
        <v>52.997347831726067</v>
      </c>
    </row>
    <row r="6389" spans="1:2" x14ac:dyDescent="0.25">
      <c r="A6389">
        <v>638.6</v>
      </c>
      <c r="B6389">
        <v>53.012918319702152</v>
      </c>
    </row>
    <row r="6390" spans="1:2" x14ac:dyDescent="0.25">
      <c r="A6390">
        <v>638.70000000000005</v>
      </c>
      <c r="B6390">
        <v>53.028488807678229</v>
      </c>
    </row>
    <row r="6391" spans="1:2" x14ac:dyDescent="0.25">
      <c r="A6391">
        <v>638.80000000000007</v>
      </c>
      <c r="B6391">
        <v>53.044059295654307</v>
      </c>
    </row>
    <row r="6392" spans="1:2" x14ac:dyDescent="0.25">
      <c r="A6392">
        <v>638.90000000000009</v>
      </c>
      <c r="B6392">
        <v>53.059629783630378</v>
      </c>
    </row>
    <row r="6393" spans="1:2" x14ac:dyDescent="0.25">
      <c r="A6393">
        <v>639</v>
      </c>
      <c r="B6393">
        <v>53.075200271606448</v>
      </c>
    </row>
    <row r="6394" spans="1:2" x14ac:dyDescent="0.25">
      <c r="A6394">
        <v>639.1</v>
      </c>
      <c r="B6394">
        <v>53.091443672180183</v>
      </c>
    </row>
    <row r="6395" spans="1:2" x14ac:dyDescent="0.25">
      <c r="A6395">
        <v>639.20000000000005</v>
      </c>
      <c r="B6395">
        <v>53.107687072753919</v>
      </c>
    </row>
    <row r="6396" spans="1:2" x14ac:dyDescent="0.25">
      <c r="A6396">
        <v>639.30000000000007</v>
      </c>
      <c r="B6396">
        <v>53.123930473327647</v>
      </c>
    </row>
    <row r="6397" spans="1:2" x14ac:dyDescent="0.25">
      <c r="A6397">
        <v>639.40000000000009</v>
      </c>
      <c r="B6397">
        <v>53.140173873901382</v>
      </c>
    </row>
    <row r="6398" spans="1:2" x14ac:dyDescent="0.25">
      <c r="A6398">
        <v>639.5</v>
      </c>
      <c r="B6398">
        <v>53.156417274475103</v>
      </c>
    </row>
    <row r="6399" spans="1:2" x14ac:dyDescent="0.25">
      <c r="A6399">
        <v>639.6</v>
      </c>
      <c r="B6399">
        <v>53.172660675048832</v>
      </c>
    </row>
    <row r="6400" spans="1:2" x14ac:dyDescent="0.25">
      <c r="A6400">
        <v>639.70000000000005</v>
      </c>
      <c r="B6400">
        <v>53.188904075622567</v>
      </c>
    </row>
    <row r="6401" spans="1:2" x14ac:dyDescent="0.25">
      <c r="A6401">
        <v>639.80000000000007</v>
      </c>
      <c r="B6401">
        <v>53.205147476196302</v>
      </c>
    </row>
    <row r="6402" spans="1:2" x14ac:dyDescent="0.25">
      <c r="A6402">
        <v>639.90000000000009</v>
      </c>
      <c r="B6402">
        <v>53.221390876770037</v>
      </c>
    </row>
    <row r="6403" spans="1:2" x14ac:dyDescent="0.25">
      <c r="A6403">
        <v>640</v>
      </c>
      <c r="B6403">
        <v>53.237634277343751</v>
      </c>
    </row>
    <row r="6404" spans="1:2" x14ac:dyDescent="0.25">
      <c r="A6404">
        <v>640.1</v>
      </c>
      <c r="B6404">
        <v>53.212339782714842</v>
      </c>
    </row>
    <row r="6405" spans="1:2" x14ac:dyDescent="0.25">
      <c r="A6405">
        <v>640.20000000000005</v>
      </c>
      <c r="B6405">
        <v>53.187045288085933</v>
      </c>
    </row>
    <row r="6406" spans="1:2" x14ac:dyDescent="0.25">
      <c r="A6406">
        <v>640.30000000000007</v>
      </c>
      <c r="B6406">
        <v>53.161750793457017</v>
      </c>
    </row>
    <row r="6407" spans="1:2" x14ac:dyDescent="0.25">
      <c r="A6407">
        <v>640.40000000000009</v>
      </c>
      <c r="B6407">
        <v>53.136456298828101</v>
      </c>
    </row>
    <row r="6408" spans="1:2" x14ac:dyDescent="0.25">
      <c r="A6408">
        <v>640.5</v>
      </c>
      <c r="B6408">
        <v>53.11116180419922</v>
      </c>
    </row>
    <row r="6409" spans="1:2" x14ac:dyDescent="0.25">
      <c r="A6409">
        <v>640.6</v>
      </c>
      <c r="B6409">
        <v>53.085867309570311</v>
      </c>
    </row>
    <row r="6410" spans="1:2" x14ac:dyDescent="0.25">
      <c r="A6410">
        <v>640.70000000000005</v>
      </c>
      <c r="B6410">
        <v>53.060572814941388</v>
      </c>
    </row>
    <row r="6411" spans="1:2" x14ac:dyDescent="0.25">
      <c r="A6411">
        <v>640.80000000000007</v>
      </c>
      <c r="B6411">
        <v>53.035278320312493</v>
      </c>
    </row>
    <row r="6412" spans="1:2" x14ac:dyDescent="0.25">
      <c r="A6412">
        <v>640.90000000000009</v>
      </c>
      <c r="B6412">
        <v>53.00998382568357</v>
      </c>
    </row>
    <row r="6413" spans="1:2" x14ac:dyDescent="0.25">
      <c r="A6413">
        <v>641</v>
      </c>
      <c r="B6413">
        <v>52.984689331054689</v>
      </c>
    </row>
    <row r="6414" spans="1:2" x14ac:dyDescent="0.25">
      <c r="A6414">
        <v>641.1</v>
      </c>
      <c r="B6414">
        <v>52.955564575195311</v>
      </c>
    </row>
    <row r="6415" spans="1:2" x14ac:dyDescent="0.25">
      <c r="A6415">
        <v>641.20000000000005</v>
      </c>
      <c r="B6415">
        <v>52.926439819335933</v>
      </c>
    </row>
    <row r="6416" spans="1:2" x14ac:dyDescent="0.25">
      <c r="A6416">
        <v>641.30000000000007</v>
      </c>
      <c r="B6416">
        <v>52.897315063476547</v>
      </c>
    </row>
    <row r="6417" spans="1:2" x14ac:dyDescent="0.25">
      <c r="A6417">
        <v>641.40000000000009</v>
      </c>
      <c r="B6417">
        <v>52.868190307617162</v>
      </c>
    </row>
    <row r="6418" spans="1:2" x14ac:dyDescent="0.25">
      <c r="A6418">
        <v>641.5</v>
      </c>
      <c r="B6418">
        <v>52.839065551757813</v>
      </c>
    </row>
    <row r="6419" spans="1:2" x14ac:dyDescent="0.25">
      <c r="A6419">
        <v>641.6</v>
      </c>
      <c r="B6419">
        <v>52.809940795898427</v>
      </c>
    </row>
    <row r="6420" spans="1:2" x14ac:dyDescent="0.25">
      <c r="A6420">
        <v>641.70000000000005</v>
      </c>
      <c r="B6420">
        <v>52.780816040039063</v>
      </c>
    </row>
    <row r="6421" spans="1:2" x14ac:dyDescent="0.25">
      <c r="A6421">
        <v>641.80000000000007</v>
      </c>
      <c r="B6421">
        <v>52.751691284179671</v>
      </c>
    </row>
    <row r="6422" spans="1:2" x14ac:dyDescent="0.25">
      <c r="A6422">
        <v>641.90000000000009</v>
      </c>
      <c r="B6422">
        <v>52.722566528320293</v>
      </c>
    </row>
    <row r="6423" spans="1:2" x14ac:dyDescent="0.25">
      <c r="A6423">
        <v>642</v>
      </c>
      <c r="B6423">
        <v>52.693441772460943</v>
      </c>
    </row>
    <row r="6424" spans="1:2" x14ac:dyDescent="0.25">
      <c r="A6424">
        <v>642.1</v>
      </c>
      <c r="B6424">
        <v>52.714667739868183</v>
      </c>
    </row>
    <row r="6425" spans="1:2" x14ac:dyDescent="0.25">
      <c r="A6425">
        <v>642.20000000000005</v>
      </c>
      <c r="B6425">
        <v>52.735893707275402</v>
      </c>
    </row>
    <row r="6426" spans="1:2" x14ac:dyDescent="0.25">
      <c r="A6426">
        <v>642.30000000000007</v>
      </c>
      <c r="B6426">
        <v>52.757119674682627</v>
      </c>
    </row>
    <row r="6427" spans="1:2" x14ac:dyDescent="0.25">
      <c r="A6427">
        <v>642.40000000000009</v>
      </c>
      <c r="B6427">
        <v>52.778345642089867</v>
      </c>
    </row>
    <row r="6428" spans="1:2" x14ac:dyDescent="0.25">
      <c r="A6428">
        <v>642.5</v>
      </c>
      <c r="B6428">
        <v>52.799571609497072</v>
      </c>
    </row>
    <row r="6429" spans="1:2" x14ac:dyDescent="0.25">
      <c r="A6429">
        <v>642.6</v>
      </c>
      <c r="B6429">
        <v>52.820797576904297</v>
      </c>
    </row>
    <row r="6430" spans="1:2" x14ac:dyDescent="0.25">
      <c r="A6430">
        <v>642.70000000000005</v>
      </c>
      <c r="B6430">
        <v>52.84202354431153</v>
      </c>
    </row>
    <row r="6431" spans="1:2" x14ac:dyDescent="0.25">
      <c r="A6431">
        <v>642.80000000000007</v>
      </c>
      <c r="B6431">
        <v>52.863249511718763</v>
      </c>
    </row>
    <row r="6432" spans="1:2" x14ac:dyDescent="0.25">
      <c r="A6432">
        <v>642.90000000000009</v>
      </c>
      <c r="B6432">
        <v>52.884475479126003</v>
      </c>
    </row>
    <row r="6433" spans="1:2" x14ac:dyDescent="0.25">
      <c r="A6433">
        <v>643</v>
      </c>
      <c r="B6433">
        <v>52.9057014465332</v>
      </c>
    </row>
    <row r="6434" spans="1:2" x14ac:dyDescent="0.25">
      <c r="A6434">
        <v>643.1</v>
      </c>
      <c r="B6434">
        <v>53.008428497314483</v>
      </c>
    </row>
    <row r="6435" spans="1:2" x14ac:dyDescent="0.25">
      <c r="A6435">
        <v>643.20000000000005</v>
      </c>
      <c r="B6435">
        <v>53.111155548095738</v>
      </c>
    </row>
    <row r="6436" spans="1:2" x14ac:dyDescent="0.25">
      <c r="A6436">
        <v>643.30000000000007</v>
      </c>
      <c r="B6436">
        <v>53.213882598877021</v>
      </c>
    </row>
    <row r="6437" spans="1:2" x14ac:dyDescent="0.25">
      <c r="A6437">
        <v>643.40000000000009</v>
      </c>
      <c r="B6437">
        <v>53.316609649658297</v>
      </c>
    </row>
    <row r="6438" spans="1:2" x14ac:dyDescent="0.25">
      <c r="A6438">
        <v>643.5</v>
      </c>
      <c r="B6438">
        <v>53.419336700439452</v>
      </c>
    </row>
    <row r="6439" spans="1:2" x14ac:dyDescent="0.25">
      <c r="A6439">
        <v>643.6</v>
      </c>
      <c r="B6439">
        <v>53.522063751220728</v>
      </c>
    </row>
    <row r="6440" spans="1:2" x14ac:dyDescent="0.25">
      <c r="A6440">
        <v>643.70000000000005</v>
      </c>
      <c r="B6440">
        <v>53.624790802002003</v>
      </c>
    </row>
    <row r="6441" spans="1:2" x14ac:dyDescent="0.25">
      <c r="A6441">
        <v>643.80000000000007</v>
      </c>
      <c r="B6441">
        <v>53.727517852783272</v>
      </c>
    </row>
    <row r="6442" spans="1:2" x14ac:dyDescent="0.25">
      <c r="A6442">
        <v>643.90000000000009</v>
      </c>
      <c r="B6442">
        <v>53.830244903564548</v>
      </c>
    </row>
    <row r="6443" spans="1:2" x14ac:dyDescent="0.25">
      <c r="A6443">
        <v>644</v>
      </c>
      <c r="B6443">
        <v>53.932971954345703</v>
      </c>
    </row>
    <row r="6444" spans="1:2" x14ac:dyDescent="0.25">
      <c r="A6444">
        <v>644.1</v>
      </c>
      <c r="B6444">
        <v>54.019239234924328</v>
      </c>
    </row>
    <row r="6445" spans="1:2" x14ac:dyDescent="0.25">
      <c r="A6445">
        <v>644.20000000000005</v>
      </c>
      <c r="B6445">
        <v>54.105506515502967</v>
      </c>
    </row>
    <row r="6446" spans="1:2" x14ac:dyDescent="0.25">
      <c r="A6446">
        <v>644.30000000000007</v>
      </c>
      <c r="B6446">
        <v>54.191773796081613</v>
      </c>
    </row>
    <row r="6447" spans="1:2" x14ac:dyDescent="0.25">
      <c r="A6447">
        <v>644.40000000000009</v>
      </c>
      <c r="B6447">
        <v>54.278041076660237</v>
      </c>
    </row>
    <row r="6448" spans="1:2" x14ac:dyDescent="0.25">
      <c r="A6448">
        <v>644.5</v>
      </c>
      <c r="B6448">
        <v>54.36430835723877</v>
      </c>
    </row>
    <row r="6449" spans="1:2" x14ac:dyDescent="0.25">
      <c r="A6449">
        <v>644.6</v>
      </c>
      <c r="B6449">
        <v>54.450575637817408</v>
      </c>
    </row>
    <row r="6450" spans="1:2" x14ac:dyDescent="0.25">
      <c r="A6450">
        <v>644.70000000000005</v>
      </c>
      <c r="B6450">
        <v>54.53684291839604</v>
      </c>
    </row>
    <row r="6451" spans="1:2" x14ac:dyDescent="0.25">
      <c r="A6451">
        <v>644.80000000000007</v>
      </c>
      <c r="B6451">
        <v>54.623110198974672</v>
      </c>
    </row>
    <row r="6452" spans="1:2" x14ac:dyDescent="0.25">
      <c r="A6452">
        <v>644.90000000000009</v>
      </c>
      <c r="B6452">
        <v>54.709377479553311</v>
      </c>
    </row>
    <row r="6453" spans="1:2" x14ac:dyDescent="0.25">
      <c r="A6453">
        <v>645</v>
      </c>
      <c r="B6453">
        <v>54.795644760131843</v>
      </c>
    </row>
    <row r="6454" spans="1:2" x14ac:dyDescent="0.25">
      <c r="A6454">
        <v>645.1</v>
      </c>
      <c r="B6454">
        <v>54.850131301879898</v>
      </c>
    </row>
    <row r="6455" spans="1:2" x14ac:dyDescent="0.25">
      <c r="A6455">
        <v>645.20000000000005</v>
      </c>
      <c r="B6455">
        <v>54.90461784362796</v>
      </c>
    </row>
    <row r="6456" spans="1:2" x14ac:dyDescent="0.25">
      <c r="A6456">
        <v>645.30000000000007</v>
      </c>
      <c r="B6456">
        <v>54.959104385376023</v>
      </c>
    </row>
    <row r="6457" spans="1:2" x14ac:dyDescent="0.25">
      <c r="A6457">
        <v>645.40000000000009</v>
      </c>
      <c r="B6457">
        <v>55.013590927124078</v>
      </c>
    </row>
    <row r="6458" spans="1:2" x14ac:dyDescent="0.25">
      <c r="A6458">
        <v>645.5</v>
      </c>
      <c r="B6458">
        <v>55.068077468872083</v>
      </c>
    </row>
    <row r="6459" spans="1:2" x14ac:dyDescent="0.25">
      <c r="A6459">
        <v>645.6</v>
      </c>
      <c r="B6459">
        <v>55.122564010620131</v>
      </c>
    </row>
    <row r="6460" spans="1:2" x14ac:dyDescent="0.25">
      <c r="A6460">
        <v>645.70000000000005</v>
      </c>
      <c r="B6460">
        <v>55.177050552368193</v>
      </c>
    </row>
    <row r="6461" spans="1:2" x14ac:dyDescent="0.25">
      <c r="A6461">
        <v>645.80000000000007</v>
      </c>
      <c r="B6461">
        <v>55.231537094116248</v>
      </c>
    </row>
    <row r="6462" spans="1:2" x14ac:dyDescent="0.25">
      <c r="A6462">
        <v>645.90000000000009</v>
      </c>
      <c r="B6462">
        <v>55.286023635864296</v>
      </c>
    </row>
    <row r="6463" spans="1:2" x14ac:dyDescent="0.25">
      <c r="A6463">
        <v>646</v>
      </c>
      <c r="B6463">
        <v>55.340510177612302</v>
      </c>
    </row>
    <row r="6464" spans="1:2" x14ac:dyDescent="0.25">
      <c r="A6464">
        <v>646.1</v>
      </c>
      <c r="B6464">
        <v>55.38171001434327</v>
      </c>
    </row>
    <row r="6465" spans="1:2" x14ac:dyDescent="0.25">
      <c r="A6465">
        <v>646.20000000000005</v>
      </c>
      <c r="B6465">
        <v>55.42290985107423</v>
      </c>
    </row>
    <row r="6466" spans="1:2" x14ac:dyDescent="0.25">
      <c r="A6466">
        <v>646.30000000000007</v>
      </c>
      <c r="B6466">
        <v>55.464109687805198</v>
      </c>
    </row>
    <row r="6467" spans="1:2" x14ac:dyDescent="0.25">
      <c r="A6467">
        <v>646.40000000000009</v>
      </c>
      <c r="B6467">
        <v>55.505309524536173</v>
      </c>
    </row>
    <row r="6468" spans="1:2" x14ac:dyDescent="0.25">
      <c r="A6468">
        <v>646.5</v>
      </c>
      <c r="B6468">
        <v>55.546509361267077</v>
      </c>
    </row>
    <row r="6469" spans="1:2" x14ac:dyDescent="0.25">
      <c r="A6469">
        <v>646.6</v>
      </c>
      <c r="B6469">
        <v>55.587709197998052</v>
      </c>
    </row>
    <row r="6470" spans="1:2" x14ac:dyDescent="0.25">
      <c r="A6470">
        <v>646.70000000000005</v>
      </c>
      <c r="B6470">
        <v>55.628909034729013</v>
      </c>
    </row>
    <row r="6471" spans="1:2" x14ac:dyDescent="0.25">
      <c r="A6471">
        <v>646.80000000000007</v>
      </c>
      <c r="B6471">
        <v>55.670108871459981</v>
      </c>
    </row>
    <row r="6472" spans="1:2" x14ac:dyDescent="0.25">
      <c r="A6472">
        <v>646.90000000000009</v>
      </c>
      <c r="B6472">
        <v>55.711308708190948</v>
      </c>
    </row>
    <row r="6473" spans="1:2" x14ac:dyDescent="0.25">
      <c r="A6473">
        <v>647</v>
      </c>
      <c r="B6473">
        <v>55.752508544921866</v>
      </c>
    </row>
    <row r="6474" spans="1:2" x14ac:dyDescent="0.25">
      <c r="A6474">
        <v>647.1</v>
      </c>
      <c r="B6474">
        <v>55.78031112670898</v>
      </c>
    </row>
    <row r="6475" spans="1:2" x14ac:dyDescent="0.25">
      <c r="A6475">
        <v>647.20000000000005</v>
      </c>
      <c r="B6475">
        <v>55.808113708496101</v>
      </c>
    </row>
    <row r="6476" spans="1:2" x14ac:dyDescent="0.25">
      <c r="A6476">
        <v>647.30000000000007</v>
      </c>
      <c r="B6476">
        <v>55.835916290283222</v>
      </c>
    </row>
    <row r="6477" spans="1:2" x14ac:dyDescent="0.25">
      <c r="A6477">
        <v>647.40000000000009</v>
      </c>
      <c r="B6477">
        <v>55.863718872070343</v>
      </c>
    </row>
    <row r="6478" spans="1:2" x14ac:dyDescent="0.25">
      <c r="A6478">
        <v>647.5</v>
      </c>
      <c r="B6478">
        <v>55.891521453857422</v>
      </c>
    </row>
    <row r="6479" spans="1:2" x14ac:dyDescent="0.25">
      <c r="A6479">
        <v>647.6</v>
      </c>
      <c r="B6479">
        <v>55.919324035644543</v>
      </c>
    </row>
    <row r="6480" spans="1:2" x14ac:dyDescent="0.25">
      <c r="A6480">
        <v>647.70000000000005</v>
      </c>
      <c r="B6480">
        <v>55.94712661743165</v>
      </c>
    </row>
    <row r="6481" spans="1:2" x14ac:dyDescent="0.25">
      <c r="A6481">
        <v>647.80000000000007</v>
      </c>
      <c r="B6481">
        <v>55.974929199218771</v>
      </c>
    </row>
    <row r="6482" spans="1:2" x14ac:dyDescent="0.25">
      <c r="A6482">
        <v>647.90000000000009</v>
      </c>
      <c r="B6482">
        <v>56.002731781005878</v>
      </c>
    </row>
    <row r="6483" spans="1:2" x14ac:dyDescent="0.25">
      <c r="A6483">
        <v>648</v>
      </c>
      <c r="B6483">
        <v>56.03053436279297</v>
      </c>
    </row>
    <row r="6484" spans="1:2" x14ac:dyDescent="0.25">
      <c r="A6484">
        <v>648.1</v>
      </c>
      <c r="B6484">
        <v>56.065632400512698</v>
      </c>
    </row>
    <row r="6485" spans="1:2" x14ac:dyDescent="0.25">
      <c r="A6485">
        <v>648.20000000000005</v>
      </c>
      <c r="B6485">
        <v>56.100730438232439</v>
      </c>
    </row>
    <row r="6486" spans="1:2" x14ac:dyDescent="0.25">
      <c r="A6486">
        <v>648.30000000000007</v>
      </c>
      <c r="B6486">
        <v>56.135828475952167</v>
      </c>
    </row>
    <row r="6487" spans="1:2" x14ac:dyDescent="0.25">
      <c r="A6487">
        <v>648.40000000000009</v>
      </c>
      <c r="B6487">
        <v>56.170926513671908</v>
      </c>
    </row>
    <row r="6488" spans="1:2" x14ac:dyDescent="0.25">
      <c r="A6488">
        <v>648.5</v>
      </c>
      <c r="B6488">
        <v>56.206024551391607</v>
      </c>
    </row>
    <row r="6489" spans="1:2" x14ac:dyDescent="0.25">
      <c r="A6489">
        <v>648.6</v>
      </c>
      <c r="B6489">
        <v>56.241122589111342</v>
      </c>
    </row>
    <row r="6490" spans="1:2" x14ac:dyDescent="0.25">
      <c r="A6490">
        <v>648.70000000000005</v>
      </c>
      <c r="B6490">
        <v>56.276220626831083</v>
      </c>
    </row>
    <row r="6491" spans="1:2" x14ac:dyDescent="0.25">
      <c r="A6491">
        <v>648.80000000000007</v>
      </c>
      <c r="B6491">
        <v>56.311318664550811</v>
      </c>
    </row>
    <row r="6492" spans="1:2" x14ac:dyDescent="0.25">
      <c r="A6492">
        <v>648.90000000000009</v>
      </c>
      <c r="B6492">
        <v>56.346416702270552</v>
      </c>
    </row>
    <row r="6493" spans="1:2" x14ac:dyDescent="0.25">
      <c r="A6493">
        <v>649</v>
      </c>
      <c r="B6493">
        <v>56.381514739990237</v>
      </c>
    </row>
    <row r="6494" spans="1:2" x14ac:dyDescent="0.25">
      <c r="A6494">
        <v>649.1</v>
      </c>
      <c r="B6494">
        <v>56.422362670898451</v>
      </c>
    </row>
    <row r="6495" spans="1:2" x14ac:dyDescent="0.25">
      <c r="A6495">
        <v>649.20000000000005</v>
      </c>
      <c r="B6495">
        <v>56.463210601806658</v>
      </c>
    </row>
    <row r="6496" spans="1:2" x14ac:dyDescent="0.25">
      <c r="A6496">
        <v>649.30000000000007</v>
      </c>
      <c r="B6496">
        <v>56.504058532714872</v>
      </c>
    </row>
    <row r="6497" spans="1:2" x14ac:dyDescent="0.25">
      <c r="A6497">
        <v>649.40000000000009</v>
      </c>
      <c r="B6497">
        <v>56.544906463623093</v>
      </c>
    </row>
    <row r="6498" spans="1:2" x14ac:dyDescent="0.25">
      <c r="A6498">
        <v>649.5</v>
      </c>
      <c r="B6498">
        <v>56.58575439453125</v>
      </c>
    </row>
    <row r="6499" spans="1:2" x14ac:dyDescent="0.25">
      <c r="A6499">
        <v>649.6</v>
      </c>
      <c r="B6499">
        <v>56.626602325439457</v>
      </c>
    </row>
    <row r="6500" spans="1:2" x14ac:dyDescent="0.25">
      <c r="A6500">
        <v>649.70000000000005</v>
      </c>
      <c r="B6500">
        <v>56.667450256347671</v>
      </c>
    </row>
    <row r="6501" spans="1:2" x14ac:dyDescent="0.25">
      <c r="A6501">
        <v>649.80000000000007</v>
      </c>
      <c r="B6501">
        <v>56.708298187255878</v>
      </c>
    </row>
    <row r="6502" spans="1:2" x14ac:dyDescent="0.25">
      <c r="A6502">
        <v>649.90000000000009</v>
      </c>
      <c r="B6502">
        <v>56.749146118164099</v>
      </c>
    </row>
    <row r="6503" spans="1:2" x14ac:dyDescent="0.25">
      <c r="A6503">
        <v>650</v>
      </c>
      <c r="B6503">
        <v>56.789994049072263</v>
      </c>
    </row>
    <row r="6504" spans="1:2" x14ac:dyDescent="0.25">
      <c r="A6504">
        <v>650.1</v>
      </c>
      <c r="B6504">
        <v>56.809204406738282</v>
      </c>
    </row>
    <row r="6505" spans="1:2" x14ac:dyDescent="0.25">
      <c r="A6505">
        <v>650.20000000000005</v>
      </c>
      <c r="B6505">
        <v>56.8284147644043</v>
      </c>
    </row>
    <row r="6506" spans="1:2" x14ac:dyDescent="0.25">
      <c r="A6506">
        <v>650.30000000000007</v>
      </c>
      <c r="B6506">
        <v>56.847625122070333</v>
      </c>
    </row>
    <row r="6507" spans="1:2" x14ac:dyDescent="0.25">
      <c r="A6507">
        <v>650.40000000000009</v>
      </c>
      <c r="B6507">
        <v>56.866835479736338</v>
      </c>
    </row>
    <row r="6508" spans="1:2" x14ac:dyDescent="0.25">
      <c r="A6508">
        <v>650.5</v>
      </c>
      <c r="B6508">
        <v>56.886045837402342</v>
      </c>
    </row>
    <row r="6509" spans="1:2" x14ac:dyDescent="0.25">
      <c r="A6509">
        <v>650.6</v>
      </c>
      <c r="B6509">
        <v>56.905256195068361</v>
      </c>
    </row>
    <row r="6510" spans="1:2" x14ac:dyDescent="0.25">
      <c r="A6510">
        <v>650.70000000000005</v>
      </c>
      <c r="B6510">
        <v>56.92446655273438</v>
      </c>
    </row>
    <row r="6511" spans="1:2" x14ac:dyDescent="0.25">
      <c r="A6511">
        <v>650.80000000000007</v>
      </c>
      <c r="B6511">
        <v>56.943676910400413</v>
      </c>
    </row>
    <row r="6512" spans="1:2" x14ac:dyDescent="0.25">
      <c r="A6512">
        <v>650.90000000000009</v>
      </c>
      <c r="B6512">
        <v>56.962887268066417</v>
      </c>
    </row>
    <row r="6513" spans="1:2" x14ac:dyDescent="0.25">
      <c r="A6513">
        <v>651</v>
      </c>
      <c r="B6513">
        <v>56.982097625732422</v>
      </c>
    </row>
    <row r="6514" spans="1:2" x14ac:dyDescent="0.25">
      <c r="A6514">
        <v>651.1</v>
      </c>
      <c r="B6514">
        <v>56.908948554992662</v>
      </c>
    </row>
    <row r="6515" spans="1:2" x14ac:dyDescent="0.25">
      <c r="A6515">
        <v>651.20000000000005</v>
      </c>
      <c r="B6515">
        <v>56.835799484252902</v>
      </c>
    </row>
    <row r="6516" spans="1:2" x14ac:dyDescent="0.25">
      <c r="A6516">
        <v>651.30000000000007</v>
      </c>
      <c r="B6516">
        <v>56.762650413513143</v>
      </c>
    </row>
    <row r="6517" spans="1:2" x14ac:dyDescent="0.25">
      <c r="A6517">
        <v>651.40000000000009</v>
      </c>
      <c r="B6517">
        <v>56.689501342773369</v>
      </c>
    </row>
    <row r="6518" spans="1:2" x14ac:dyDescent="0.25">
      <c r="A6518">
        <v>651.5</v>
      </c>
      <c r="B6518">
        <v>56.616352272033687</v>
      </c>
    </row>
    <row r="6519" spans="1:2" x14ac:dyDescent="0.25">
      <c r="A6519">
        <v>651.6</v>
      </c>
      <c r="B6519">
        <v>56.543203201293927</v>
      </c>
    </row>
    <row r="6520" spans="1:2" x14ac:dyDescent="0.25">
      <c r="A6520">
        <v>651.70000000000005</v>
      </c>
      <c r="B6520">
        <v>56.470054130554168</v>
      </c>
    </row>
    <row r="6521" spans="1:2" x14ac:dyDescent="0.25">
      <c r="A6521">
        <v>651.80000000000007</v>
      </c>
      <c r="B6521">
        <v>56.396905059814401</v>
      </c>
    </row>
    <row r="6522" spans="1:2" x14ac:dyDescent="0.25">
      <c r="A6522">
        <v>651.90000000000009</v>
      </c>
      <c r="B6522">
        <v>56.323755989074641</v>
      </c>
    </row>
    <row r="6523" spans="1:2" x14ac:dyDescent="0.25">
      <c r="A6523">
        <v>652</v>
      </c>
      <c r="B6523">
        <v>56.25060691833496</v>
      </c>
    </row>
    <row r="6524" spans="1:2" x14ac:dyDescent="0.25">
      <c r="A6524">
        <v>652.1</v>
      </c>
      <c r="B6524">
        <v>56.13300159454343</v>
      </c>
    </row>
    <row r="6525" spans="1:2" x14ac:dyDescent="0.25">
      <c r="A6525">
        <v>652.20000000000005</v>
      </c>
      <c r="B6525">
        <v>56.0153962707519</v>
      </c>
    </row>
    <row r="6526" spans="1:2" x14ac:dyDescent="0.25">
      <c r="A6526">
        <v>652.30000000000007</v>
      </c>
      <c r="B6526">
        <v>55.89779094696037</v>
      </c>
    </row>
    <row r="6527" spans="1:2" x14ac:dyDescent="0.25">
      <c r="A6527">
        <v>652.40000000000009</v>
      </c>
      <c r="B6527">
        <v>55.780185623168833</v>
      </c>
    </row>
    <row r="6528" spans="1:2" x14ac:dyDescent="0.25">
      <c r="A6528">
        <v>652.5</v>
      </c>
      <c r="B6528">
        <v>55.662580299377439</v>
      </c>
    </row>
    <row r="6529" spans="1:2" x14ac:dyDescent="0.25">
      <c r="A6529">
        <v>652.6</v>
      </c>
      <c r="B6529">
        <v>55.544974975585909</v>
      </c>
    </row>
    <row r="6530" spans="1:2" x14ac:dyDescent="0.25">
      <c r="A6530">
        <v>652.70000000000005</v>
      </c>
      <c r="B6530">
        <v>55.427369651794379</v>
      </c>
    </row>
    <row r="6531" spans="1:2" x14ac:dyDescent="0.25">
      <c r="A6531">
        <v>652.80000000000007</v>
      </c>
      <c r="B6531">
        <v>55.309764328002849</v>
      </c>
    </row>
    <row r="6532" spans="1:2" x14ac:dyDescent="0.25">
      <c r="A6532">
        <v>652.90000000000009</v>
      </c>
      <c r="B6532">
        <v>55.192159004211312</v>
      </c>
    </row>
    <row r="6533" spans="1:2" x14ac:dyDescent="0.25">
      <c r="A6533">
        <v>653</v>
      </c>
      <c r="B6533">
        <v>55.074553680419918</v>
      </c>
    </row>
    <row r="6534" spans="1:2" x14ac:dyDescent="0.25">
      <c r="A6534">
        <v>653.1</v>
      </c>
      <c r="B6534">
        <v>54.868657722473102</v>
      </c>
    </row>
    <row r="6535" spans="1:2" x14ac:dyDescent="0.25">
      <c r="A6535">
        <v>653.20000000000005</v>
      </c>
      <c r="B6535">
        <v>54.662761764526273</v>
      </c>
    </row>
    <row r="6536" spans="1:2" x14ac:dyDescent="0.25">
      <c r="A6536">
        <v>653.30000000000007</v>
      </c>
      <c r="B6536">
        <v>54.456865806579437</v>
      </c>
    </row>
    <row r="6537" spans="1:2" x14ac:dyDescent="0.25">
      <c r="A6537">
        <v>653.40000000000009</v>
      </c>
      <c r="B6537">
        <v>54.250969848632622</v>
      </c>
    </row>
    <row r="6538" spans="1:2" x14ac:dyDescent="0.25">
      <c r="A6538">
        <v>653.5</v>
      </c>
      <c r="B6538">
        <v>54.045073890686027</v>
      </c>
    </row>
    <row r="6539" spans="1:2" x14ac:dyDescent="0.25">
      <c r="A6539">
        <v>653.6</v>
      </c>
      <c r="B6539">
        <v>53.839177932739211</v>
      </c>
    </row>
    <row r="6540" spans="1:2" x14ac:dyDescent="0.25">
      <c r="A6540">
        <v>653.70000000000005</v>
      </c>
      <c r="B6540">
        <v>53.633281974792389</v>
      </c>
    </row>
    <row r="6541" spans="1:2" x14ac:dyDescent="0.25">
      <c r="A6541">
        <v>653.80000000000007</v>
      </c>
      <c r="B6541">
        <v>53.42738601684556</v>
      </c>
    </row>
    <row r="6542" spans="1:2" x14ac:dyDescent="0.25">
      <c r="A6542">
        <v>653.90000000000009</v>
      </c>
      <c r="B6542">
        <v>53.221490058898738</v>
      </c>
    </row>
    <row r="6543" spans="1:2" x14ac:dyDescent="0.25">
      <c r="A6543">
        <v>654</v>
      </c>
      <c r="B6543">
        <v>53.01559410095215</v>
      </c>
    </row>
    <row r="6544" spans="1:2" x14ac:dyDescent="0.25">
      <c r="A6544">
        <v>654.1</v>
      </c>
      <c r="B6544">
        <v>52.730374069213802</v>
      </c>
    </row>
    <row r="6545" spans="1:2" x14ac:dyDescent="0.25">
      <c r="A6545">
        <v>654.20000000000005</v>
      </c>
      <c r="B6545">
        <v>52.445154037475447</v>
      </c>
    </row>
    <row r="6546" spans="1:2" x14ac:dyDescent="0.25">
      <c r="A6546">
        <v>654.30000000000007</v>
      </c>
      <c r="B6546">
        <v>52.159934005737107</v>
      </c>
    </row>
    <row r="6547" spans="1:2" x14ac:dyDescent="0.25">
      <c r="A6547">
        <v>654.40000000000009</v>
      </c>
      <c r="B6547">
        <v>51.874713973998773</v>
      </c>
    </row>
    <row r="6548" spans="1:2" x14ac:dyDescent="0.25">
      <c r="A6548">
        <v>654.5</v>
      </c>
      <c r="B6548">
        <v>51.589493942260752</v>
      </c>
    </row>
    <row r="6549" spans="1:2" x14ac:dyDescent="0.25">
      <c r="A6549">
        <v>654.6</v>
      </c>
      <c r="B6549">
        <v>51.304273910522397</v>
      </c>
    </row>
    <row r="6550" spans="1:2" x14ac:dyDescent="0.25">
      <c r="A6550">
        <v>654.70000000000005</v>
      </c>
      <c r="B6550">
        <v>51.01905387878405</v>
      </c>
    </row>
    <row r="6551" spans="1:2" x14ac:dyDescent="0.25">
      <c r="A6551">
        <v>654.80000000000007</v>
      </c>
      <c r="B6551">
        <v>50.733833847045702</v>
      </c>
    </row>
    <row r="6552" spans="1:2" x14ac:dyDescent="0.25">
      <c r="A6552">
        <v>654.90000000000009</v>
      </c>
      <c r="B6552">
        <v>50.448613815307347</v>
      </c>
    </row>
    <row r="6553" spans="1:2" x14ac:dyDescent="0.25">
      <c r="A6553">
        <v>655</v>
      </c>
      <c r="B6553">
        <v>50.163393783569333</v>
      </c>
    </row>
    <row r="6554" spans="1:2" x14ac:dyDescent="0.25">
      <c r="A6554">
        <v>655.1</v>
      </c>
      <c r="B6554">
        <v>49.933959045410099</v>
      </c>
    </row>
    <row r="6555" spans="1:2" x14ac:dyDescent="0.25">
      <c r="A6555">
        <v>655.20000000000005</v>
      </c>
      <c r="B6555">
        <v>49.704524307250871</v>
      </c>
    </row>
    <row r="6556" spans="1:2" x14ac:dyDescent="0.25">
      <c r="A6556">
        <v>655.30000000000007</v>
      </c>
      <c r="B6556">
        <v>49.475089569091637</v>
      </c>
    </row>
    <row r="6557" spans="1:2" x14ac:dyDescent="0.25">
      <c r="A6557">
        <v>655.40000000000009</v>
      </c>
      <c r="B6557">
        <v>49.245654830932409</v>
      </c>
    </row>
    <row r="6558" spans="1:2" x14ac:dyDescent="0.25">
      <c r="A6558">
        <v>655.5</v>
      </c>
      <c r="B6558">
        <v>49.016220092773438</v>
      </c>
    </row>
    <row r="6559" spans="1:2" x14ac:dyDescent="0.25">
      <c r="A6559">
        <v>655.6</v>
      </c>
      <c r="B6559">
        <v>48.786785354614203</v>
      </c>
    </row>
    <row r="6560" spans="1:2" x14ac:dyDescent="0.25">
      <c r="A6560">
        <v>655.7</v>
      </c>
      <c r="B6560">
        <v>48.557350616454983</v>
      </c>
    </row>
    <row r="6561" spans="1:2" x14ac:dyDescent="0.25">
      <c r="A6561">
        <v>655.80000000000007</v>
      </c>
      <c r="B6561">
        <v>48.327915878295741</v>
      </c>
    </row>
    <row r="6562" spans="1:2" x14ac:dyDescent="0.25">
      <c r="A6562">
        <v>655.90000000000009</v>
      </c>
      <c r="B6562">
        <v>48.098481140136514</v>
      </c>
    </row>
    <row r="6563" spans="1:2" x14ac:dyDescent="0.25">
      <c r="A6563">
        <v>656</v>
      </c>
      <c r="B6563">
        <v>47.869046401977542</v>
      </c>
    </row>
    <row r="6564" spans="1:2" x14ac:dyDescent="0.25">
      <c r="A6564">
        <v>656.1</v>
      </c>
      <c r="B6564">
        <v>47.544688682556078</v>
      </c>
    </row>
    <row r="6565" spans="1:2" x14ac:dyDescent="0.25">
      <c r="A6565">
        <v>656.2</v>
      </c>
      <c r="B6565">
        <v>47.220330963134622</v>
      </c>
    </row>
    <row r="6566" spans="1:2" x14ac:dyDescent="0.25">
      <c r="A6566">
        <v>656.30000000000007</v>
      </c>
      <c r="B6566">
        <v>46.895973243713158</v>
      </c>
    </row>
    <row r="6567" spans="1:2" x14ac:dyDescent="0.25">
      <c r="A6567">
        <v>656.40000000000009</v>
      </c>
      <c r="B6567">
        <v>46.571615524291701</v>
      </c>
    </row>
    <row r="6568" spans="1:2" x14ac:dyDescent="0.25">
      <c r="A6568">
        <v>656.5</v>
      </c>
      <c r="B6568">
        <v>46.247257804870607</v>
      </c>
    </row>
    <row r="6569" spans="1:2" x14ac:dyDescent="0.25">
      <c r="A6569">
        <v>656.6</v>
      </c>
      <c r="B6569">
        <v>45.922900085449143</v>
      </c>
    </row>
    <row r="6570" spans="1:2" x14ac:dyDescent="0.25">
      <c r="A6570">
        <v>656.7</v>
      </c>
      <c r="B6570">
        <v>45.598542366027687</v>
      </c>
    </row>
    <row r="6571" spans="1:2" x14ac:dyDescent="0.25">
      <c r="A6571">
        <v>656.80000000000007</v>
      </c>
      <c r="B6571">
        <v>45.274184646606223</v>
      </c>
    </row>
    <row r="6572" spans="1:2" x14ac:dyDescent="0.25">
      <c r="A6572">
        <v>656.90000000000009</v>
      </c>
      <c r="B6572">
        <v>44.949826927184773</v>
      </c>
    </row>
    <row r="6573" spans="1:2" x14ac:dyDescent="0.25">
      <c r="A6573">
        <v>657</v>
      </c>
      <c r="B6573">
        <v>44.625469207763672</v>
      </c>
    </row>
    <row r="6574" spans="1:2" x14ac:dyDescent="0.25">
      <c r="A6574">
        <v>657.1</v>
      </c>
      <c r="B6574">
        <v>44.276496047973552</v>
      </c>
    </row>
    <row r="6575" spans="1:2" x14ac:dyDescent="0.25">
      <c r="A6575">
        <v>657.2</v>
      </c>
      <c r="B6575">
        <v>43.927522888183432</v>
      </c>
    </row>
    <row r="6576" spans="1:2" x14ac:dyDescent="0.25">
      <c r="A6576">
        <v>657.30000000000007</v>
      </c>
      <c r="B6576">
        <v>43.578549728393313</v>
      </c>
    </row>
    <row r="6577" spans="1:2" x14ac:dyDescent="0.25">
      <c r="A6577">
        <v>657.40000000000009</v>
      </c>
      <c r="B6577">
        <v>43.2295765686032</v>
      </c>
    </row>
    <row r="6578" spans="1:2" x14ac:dyDescent="0.25">
      <c r="A6578">
        <v>657.5</v>
      </c>
      <c r="B6578">
        <v>42.880603408813471</v>
      </c>
    </row>
    <row r="6579" spans="1:2" x14ac:dyDescent="0.25">
      <c r="A6579">
        <v>657.6</v>
      </c>
      <c r="B6579">
        <v>42.531630249023358</v>
      </c>
    </row>
    <row r="6580" spans="1:2" x14ac:dyDescent="0.25">
      <c r="A6580">
        <v>657.7</v>
      </c>
      <c r="B6580">
        <v>42.182657089233238</v>
      </c>
    </row>
    <row r="6581" spans="1:2" x14ac:dyDescent="0.25">
      <c r="A6581">
        <v>657.80000000000007</v>
      </c>
      <c r="B6581">
        <v>41.833683929443119</v>
      </c>
    </row>
    <row r="6582" spans="1:2" x14ac:dyDescent="0.25">
      <c r="A6582">
        <v>657.90000000000009</v>
      </c>
      <c r="B6582">
        <v>41.484710769652999</v>
      </c>
    </row>
    <row r="6583" spans="1:2" x14ac:dyDescent="0.25">
      <c r="A6583">
        <v>658</v>
      </c>
      <c r="B6583">
        <v>41.135737609863277</v>
      </c>
    </row>
    <row r="6584" spans="1:2" x14ac:dyDescent="0.25">
      <c r="A6584">
        <v>658.1</v>
      </c>
      <c r="B6584">
        <v>40.806813507080001</v>
      </c>
    </row>
    <row r="6585" spans="1:2" x14ac:dyDescent="0.25">
      <c r="A6585">
        <v>658.2</v>
      </c>
      <c r="B6585">
        <v>40.477889404296732</v>
      </c>
    </row>
    <row r="6586" spans="1:2" x14ac:dyDescent="0.25">
      <c r="A6586">
        <v>658.30000000000007</v>
      </c>
      <c r="B6586">
        <v>40.148965301513442</v>
      </c>
    </row>
    <row r="6587" spans="1:2" x14ac:dyDescent="0.25">
      <c r="A6587">
        <v>658.40000000000009</v>
      </c>
      <c r="B6587">
        <v>39.820041198730173</v>
      </c>
    </row>
    <row r="6588" spans="1:2" x14ac:dyDescent="0.25">
      <c r="A6588">
        <v>658.5</v>
      </c>
      <c r="B6588">
        <v>39.49111709594726</v>
      </c>
    </row>
    <row r="6589" spans="1:2" x14ac:dyDescent="0.25">
      <c r="A6589">
        <v>658.6</v>
      </c>
      <c r="B6589">
        <v>39.162192993163977</v>
      </c>
    </row>
    <row r="6590" spans="1:2" x14ac:dyDescent="0.25">
      <c r="A6590">
        <v>658.7</v>
      </c>
      <c r="B6590">
        <v>38.833268890380708</v>
      </c>
    </row>
    <row r="6591" spans="1:2" x14ac:dyDescent="0.25">
      <c r="A6591">
        <v>658.80000000000007</v>
      </c>
      <c r="B6591">
        <v>38.504344787597432</v>
      </c>
    </row>
    <row r="6592" spans="1:2" x14ac:dyDescent="0.25">
      <c r="A6592">
        <v>658.90000000000009</v>
      </c>
      <c r="B6592">
        <v>38.175420684814164</v>
      </c>
    </row>
    <row r="6593" spans="1:2" x14ac:dyDescent="0.25">
      <c r="A6593">
        <v>659</v>
      </c>
      <c r="B6593">
        <v>37.84649658203125</v>
      </c>
    </row>
    <row r="6594" spans="1:2" x14ac:dyDescent="0.25">
      <c r="A6594">
        <v>659.1</v>
      </c>
      <c r="B6594">
        <v>37.589760131835881</v>
      </c>
    </row>
    <row r="6595" spans="1:2" x14ac:dyDescent="0.25">
      <c r="A6595">
        <v>659.2</v>
      </c>
      <c r="B6595">
        <v>37.333023681640512</v>
      </c>
    </row>
    <row r="6596" spans="1:2" x14ac:dyDescent="0.25">
      <c r="A6596">
        <v>659.30000000000007</v>
      </c>
      <c r="B6596">
        <v>37.076287231445143</v>
      </c>
    </row>
    <row r="6597" spans="1:2" x14ac:dyDescent="0.25">
      <c r="A6597">
        <v>659.40000000000009</v>
      </c>
      <c r="B6597">
        <v>36.819550781249767</v>
      </c>
    </row>
    <row r="6598" spans="1:2" x14ac:dyDescent="0.25">
      <c r="A6598">
        <v>659.5</v>
      </c>
      <c r="B6598">
        <v>36.562814331054689</v>
      </c>
    </row>
    <row r="6599" spans="1:2" x14ac:dyDescent="0.25">
      <c r="A6599">
        <v>659.6</v>
      </c>
      <c r="B6599">
        <v>36.30607788085932</v>
      </c>
    </row>
    <row r="6600" spans="1:2" x14ac:dyDescent="0.25">
      <c r="A6600">
        <v>659.7</v>
      </c>
      <c r="B6600">
        <v>36.049341430663951</v>
      </c>
    </row>
    <row r="6601" spans="1:2" x14ac:dyDescent="0.25">
      <c r="A6601">
        <v>659.80000000000007</v>
      </c>
      <c r="B6601">
        <v>35.792604980468568</v>
      </c>
    </row>
    <row r="6602" spans="1:2" x14ac:dyDescent="0.25">
      <c r="A6602">
        <v>659.90000000000009</v>
      </c>
      <c r="B6602">
        <v>35.535868530273213</v>
      </c>
    </row>
    <row r="6603" spans="1:2" x14ac:dyDescent="0.25">
      <c r="A6603">
        <v>660</v>
      </c>
      <c r="B6603">
        <v>35.279132080078128</v>
      </c>
    </row>
    <row r="6604" spans="1:2" x14ac:dyDescent="0.25">
      <c r="A6604">
        <v>660.1</v>
      </c>
      <c r="B6604">
        <v>34.999920253753601</v>
      </c>
    </row>
    <row r="6605" spans="1:2" x14ac:dyDescent="0.25">
      <c r="A6605">
        <v>660.2</v>
      </c>
      <c r="B6605">
        <v>34.720708427429066</v>
      </c>
    </row>
    <row r="6606" spans="1:2" x14ac:dyDescent="0.25">
      <c r="A6606">
        <v>660.30000000000007</v>
      </c>
      <c r="B6606">
        <v>34.441496601104546</v>
      </c>
    </row>
    <row r="6607" spans="1:2" x14ac:dyDescent="0.25">
      <c r="A6607">
        <v>660.40000000000009</v>
      </c>
      <c r="B6607">
        <v>34.162284774780026</v>
      </c>
    </row>
    <row r="6608" spans="1:2" x14ac:dyDescent="0.25">
      <c r="A6608">
        <v>660.5</v>
      </c>
      <c r="B6608">
        <v>33.883072948455819</v>
      </c>
    </row>
    <row r="6609" spans="1:2" x14ac:dyDescent="0.25">
      <c r="A6609">
        <v>660.6</v>
      </c>
      <c r="B6609">
        <v>33.603861122131292</v>
      </c>
    </row>
    <row r="6610" spans="1:2" x14ac:dyDescent="0.25">
      <c r="A6610">
        <v>660.7</v>
      </c>
      <c r="B6610">
        <v>33.324649295806758</v>
      </c>
    </row>
    <row r="6611" spans="1:2" x14ac:dyDescent="0.25">
      <c r="A6611">
        <v>660.80000000000007</v>
      </c>
      <c r="B6611">
        <v>33.045437469482238</v>
      </c>
    </row>
    <row r="6612" spans="1:2" x14ac:dyDescent="0.25">
      <c r="A6612">
        <v>660.90000000000009</v>
      </c>
      <c r="B6612">
        <v>32.766225643157711</v>
      </c>
    </row>
    <row r="6613" spans="1:2" x14ac:dyDescent="0.25">
      <c r="A6613">
        <v>661</v>
      </c>
      <c r="B6613">
        <v>32.487013816833503</v>
      </c>
    </row>
    <row r="6614" spans="1:2" x14ac:dyDescent="0.25">
      <c r="A6614">
        <v>661.1</v>
      </c>
      <c r="B6614">
        <v>32.017429618835351</v>
      </c>
    </row>
    <row r="6615" spans="1:2" x14ac:dyDescent="0.25">
      <c r="A6615">
        <v>661.2</v>
      </c>
      <c r="B6615">
        <v>31.547845420837199</v>
      </c>
    </row>
    <row r="6616" spans="1:2" x14ac:dyDescent="0.25">
      <c r="A6616">
        <v>661.30000000000007</v>
      </c>
      <c r="B6616">
        <v>31.078261222839039</v>
      </c>
    </row>
    <row r="6617" spans="1:2" x14ac:dyDescent="0.25">
      <c r="A6617">
        <v>661.40000000000009</v>
      </c>
      <c r="B6617">
        <v>30.60867702484089</v>
      </c>
    </row>
    <row r="6618" spans="1:2" x14ac:dyDescent="0.25">
      <c r="A6618">
        <v>661.5</v>
      </c>
      <c r="B6618">
        <v>30.139092826843271</v>
      </c>
    </row>
    <row r="6619" spans="1:2" x14ac:dyDescent="0.25">
      <c r="A6619">
        <v>661.6</v>
      </c>
      <c r="B6619">
        <v>29.669508628845119</v>
      </c>
    </row>
    <row r="6620" spans="1:2" x14ac:dyDescent="0.25">
      <c r="A6620">
        <v>661.7</v>
      </c>
      <c r="B6620">
        <v>29.199924430846959</v>
      </c>
    </row>
    <row r="6621" spans="1:2" x14ac:dyDescent="0.25">
      <c r="A6621">
        <v>661.80000000000007</v>
      </c>
      <c r="B6621">
        <v>28.73034023284881</v>
      </c>
    </row>
    <row r="6622" spans="1:2" x14ac:dyDescent="0.25">
      <c r="A6622">
        <v>661.90000000000009</v>
      </c>
      <c r="B6622">
        <v>28.260756034850651</v>
      </c>
    </row>
    <row r="6623" spans="1:2" x14ac:dyDescent="0.25">
      <c r="A6623">
        <v>662</v>
      </c>
      <c r="B6623">
        <v>27.791171836853032</v>
      </c>
    </row>
    <row r="6624" spans="1:2" x14ac:dyDescent="0.25">
      <c r="A6624">
        <v>662.1</v>
      </c>
      <c r="B6624">
        <v>27.34308963775625</v>
      </c>
    </row>
    <row r="6625" spans="1:2" x14ac:dyDescent="0.25">
      <c r="A6625">
        <v>662.2</v>
      </c>
      <c r="B6625">
        <v>26.895007438659469</v>
      </c>
    </row>
    <row r="6626" spans="1:2" x14ac:dyDescent="0.25">
      <c r="A6626">
        <v>662.30000000000007</v>
      </c>
      <c r="B6626">
        <v>26.446925239562681</v>
      </c>
    </row>
    <row r="6627" spans="1:2" x14ac:dyDescent="0.25">
      <c r="A6627">
        <v>662.40000000000009</v>
      </c>
      <c r="B6627">
        <v>25.9988430404659</v>
      </c>
    </row>
    <row r="6628" spans="1:2" x14ac:dyDescent="0.25">
      <c r="A6628">
        <v>662.5</v>
      </c>
      <c r="B6628">
        <v>25.55076084136963</v>
      </c>
    </row>
    <row r="6629" spans="1:2" x14ac:dyDescent="0.25">
      <c r="A6629">
        <v>662.6</v>
      </c>
      <c r="B6629">
        <v>25.102678642272849</v>
      </c>
    </row>
    <row r="6630" spans="1:2" x14ac:dyDescent="0.25">
      <c r="A6630">
        <v>662.7</v>
      </c>
      <c r="B6630">
        <v>24.654596443176072</v>
      </c>
    </row>
    <row r="6631" spans="1:2" x14ac:dyDescent="0.25">
      <c r="A6631">
        <v>662.80000000000007</v>
      </c>
      <c r="B6631">
        <v>24.20651424407928</v>
      </c>
    </row>
    <row r="6632" spans="1:2" x14ac:dyDescent="0.25">
      <c r="A6632">
        <v>662.90000000000009</v>
      </c>
      <c r="B6632">
        <v>23.758432044982499</v>
      </c>
    </row>
    <row r="6633" spans="1:2" x14ac:dyDescent="0.25">
      <c r="A6633">
        <v>663</v>
      </c>
      <c r="B6633">
        <v>23.310349845886229</v>
      </c>
    </row>
    <row r="6634" spans="1:2" x14ac:dyDescent="0.25">
      <c r="A6634">
        <v>663.1</v>
      </c>
      <c r="B6634">
        <v>22.792471494674562</v>
      </c>
    </row>
    <row r="6635" spans="1:2" x14ac:dyDescent="0.25">
      <c r="A6635">
        <v>663.2</v>
      </c>
      <c r="B6635">
        <v>22.274593143462901</v>
      </c>
    </row>
    <row r="6636" spans="1:2" x14ac:dyDescent="0.25">
      <c r="A6636">
        <v>663.30000000000007</v>
      </c>
      <c r="B6636">
        <v>21.756714792251231</v>
      </c>
    </row>
    <row r="6637" spans="1:2" x14ac:dyDescent="0.25">
      <c r="A6637">
        <v>663.40000000000009</v>
      </c>
      <c r="B6637">
        <v>21.23883644103957</v>
      </c>
    </row>
    <row r="6638" spans="1:2" x14ac:dyDescent="0.25">
      <c r="A6638">
        <v>663.5</v>
      </c>
      <c r="B6638">
        <v>20.720958089828489</v>
      </c>
    </row>
    <row r="6639" spans="1:2" x14ac:dyDescent="0.25">
      <c r="A6639">
        <v>663.6</v>
      </c>
      <c r="B6639">
        <v>20.203079738616822</v>
      </c>
    </row>
    <row r="6640" spans="1:2" x14ac:dyDescent="0.25">
      <c r="A6640">
        <v>663.7</v>
      </c>
      <c r="B6640">
        <v>19.685201387405161</v>
      </c>
    </row>
    <row r="6641" spans="1:2" x14ac:dyDescent="0.25">
      <c r="A6641">
        <v>663.80000000000007</v>
      </c>
      <c r="B6641">
        <v>19.167323036193491</v>
      </c>
    </row>
    <row r="6642" spans="1:2" x14ac:dyDescent="0.25">
      <c r="A6642">
        <v>663.90000000000009</v>
      </c>
      <c r="B6642">
        <v>18.64944468498183</v>
      </c>
    </row>
    <row r="6643" spans="1:2" x14ac:dyDescent="0.25">
      <c r="A6643">
        <v>664</v>
      </c>
      <c r="B6643">
        <v>18.131566333770749</v>
      </c>
    </row>
    <row r="6644" spans="1:2" x14ac:dyDescent="0.25">
      <c r="A6644">
        <v>664.1</v>
      </c>
      <c r="B6644">
        <v>17.689198265075579</v>
      </c>
    </row>
    <row r="6645" spans="1:2" x14ac:dyDescent="0.25">
      <c r="A6645">
        <v>664.2</v>
      </c>
      <c r="B6645">
        <v>17.246830196380412</v>
      </c>
    </row>
    <row r="6646" spans="1:2" x14ac:dyDescent="0.25">
      <c r="A6646">
        <v>664.30000000000007</v>
      </c>
      <c r="B6646">
        <v>16.804462127685241</v>
      </c>
    </row>
    <row r="6647" spans="1:2" x14ac:dyDescent="0.25">
      <c r="A6647">
        <v>664.40000000000009</v>
      </c>
      <c r="B6647">
        <v>16.362094058990071</v>
      </c>
    </row>
    <row r="6648" spans="1:2" x14ac:dyDescent="0.25">
      <c r="A6648">
        <v>664.5</v>
      </c>
      <c r="B6648">
        <v>15.91972599029541</v>
      </c>
    </row>
    <row r="6649" spans="1:2" x14ac:dyDescent="0.25">
      <c r="A6649">
        <v>664.6</v>
      </c>
      <c r="B6649">
        <v>15.477357921600239</v>
      </c>
    </row>
    <row r="6650" spans="1:2" x14ac:dyDescent="0.25">
      <c r="A6650">
        <v>664.7</v>
      </c>
      <c r="B6650">
        <v>15.034989852905071</v>
      </c>
    </row>
    <row r="6651" spans="1:2" x14ac:dyDescent="0.25">
      <c r="A6651">
        <v>664.80000000000007</v>
      </c>
      <c r="B6651">
        <v>14.5926217842099</v>
      </c>
    </row>
    <row r="6652" spans="1:2" x14ac:dyDescent="0.25">
      <c r="A6652">
        <v>664.90000000000009</v>
      </c>
      <c r="B6652">
        <v>14.15025371551474</v>
      </c>
    </row>
    <row r="6653" spans="1:2" x14ac:dyDescent="0.25">
      <c r="A6653">
        <v>665</v>
      </c>
      <c r="B6653">
        <v>13.70788564682007</v>
      </c>
    </row>
    <row r="6654" spans="1:2" x14ac:dyDescent="0.25">
      <c r="A6654">
        <v>665.1</v>
      </c>
      <c r="B6654">
        <v>13.587730312347389</v>
      </c>
    </row>
    <row r="6655" spans="1:2" x14ac:dyDescent="0.25">
      <c r="A6655">
        <v>665.2</v>
      </c>
      <c r="B6655">
        <v>13.467574977874699</v>
      </c>
    </row>
    <row r="6656" spans="1:2" x14ac:dyDescent="0.25">
      <c r="A6656">
        <v>665.30000000000007</v>
      </c>
      <c r="B6656">
        <v>13.34741964340202</v>
      </c>
    </row>
    <row r="6657" spans="1:2" x14ac:dyDescent="0.25">
      <c r="A6657">
        <v>665.40000000000009</v>
      </c>
      <c r="B6657">
        <v>13.227264308929341</v>
      </c>
    </row>
    <row r="6658" spans="1:2" x14ac:dyDescent="0.25">
      <c r="A6658">
        <v>665.5</v>
      </c>
      <c r="B6658">
        <v>13.107108974456789</v>
      </c>
    </row>
    <row r="6659" spans="1:2" x14ac:dyDescent="0.25">
      <c r="A6659">
        <v>665.6</v>
      </c>
      <c r="B6659">
        <v>12.98695363998411</v>
      </c>
    </row>
    <row r="6660" spans="1:2" x14ac:dyDescent="0.25">
      <c r="A6660">
        <v>665.7</v>
      </c>
      <c r="B6660">
        <v>12.86679830551142</v>
      </c>
    </row>
    <row r="6661" spans="1:2" x14ac:dyDescent="0.25">
      <c r="A6661">
        <v>665.80000000000007</v>
      </c>
      <c r="B6661">
        <v>12.746642971038741</v>
      </c>
    </row>
    <row r="6662" spans="1:2" x14ac:dyDescent="0.25">
      <c r="A6662">
        <v>665.90000000000009</v>
      </c>
      <c r="B6662">
        <v>12.626487636566059</v>
      </c>
    </row>
    <row r="6663" spans="1:2" x14ac:dyDescent="0.25">
      <c r="A6663">
        <v>666</v>
      </c>
      <c r="B6663">
        <v>12.50633230209351</v>
      </c>
    </row>
    <row r="6664" spans="1:2" x14ac:dyDescent="0.25">
      <c r="A6664">
        <v>666.1</v>
      </c>
      <c r="B6664">
        <v>12.568325805664079</v>
      </c>
    </row>
    <row r="6665" spans="1:2" x14ac:dyDescent="0.25">
      <c r="A6665">
        <v>666.2</v>
      </c>
      <c r="B6665">
        <v>12.63031930923465</v>
      </c>
    </row>
    <row r="6666" spans="1:2" x14ac:dyDescent="0.25">
      <c r="A6666">
        <v>666.30000000000007</v>
      </c>
      <c r="B6666">
        <v>12.69231281280522</v>
      </c>
    </row>
    <row r="6667" spans="1:2" x14ac:dyDescent="0.25">
      <c r="A6667">
        <v>666.40000000000009</v>
      </c>
      <c r="B6667">
        <v>12.754306316375789</v>
      </c>
    </row>
    <row r="6668" spans="1:2" x14ac:dyDescent="0.25">
      <c r="A6668">
        <v>666.5</v>
      </c>
      <c r="B6668">
        <v>12.816299819946289</v>
      </c>
    </row>
    <row r="6669" spans="1:2" x14ac:dyDescent="0.25">
      <c r="A6669">
        <v>666.6</v>
      </c>
      <c r="B6669">
        <v>12.878293323516861</v>
      </c>
    </row>
    <row r="6670" spans="1:2" x14ac:dyDescent="0.25">
      <c r="A6670">
        <v>666.7</v>
      </c>
      <c r="B6670">
        <v>12.94028682708743</v>
      </c>
    </row>
    <row r="6671" spans="1:2" x14ac:dyDescent="0.25">
      <c r="A6671">
        <v>666.80000000000007</v>
      </c>
      <c r="B6671">
        <v>13.002280330657999</v>
      </c>
    </row>
    <row r="6672" spans="1:2" x14ac:dyDescent="0.25">
      <c r="A6672">
        <v>666.90000000000009</v>
      </c>
      <c r="B6672">
        <v>13.064273834228571</v>
      </c>
    </row>
    <row r="6673" spans="1:2" x14ac:dyDescent="0.25">
      <c r="A6673">
        <v>667</v>
      </c>
      <c r="B6673">
        <v>13.126267337799071</v>
      </c>
    </row>
    <row r="6674" spans="1:2" x14ac:dyDescent="0.25">
      <c r="A6674">
        <v>667.1</v>
      </c>
      <c r="B6674">
        <v>13.1967445755005</v>
      </c>
    </row>
    <row r="6675" spans="1:2" x14ac:dyDescent="0.25">
      <c r="A6675">
        <v>667.2</v>
      </c>
      <c r="B6675">
        <v>13.267221813201941</v>
      </c>
    </row>
    <row r="6676" spans="1:2" x14ac:dyDescent="0.25">
      <c r="A6676">
        <v>667.30000000000007</v>
      </c>
      <c r="B6676">
        <v>13.337699050903369</v>
      </c>
    </row>
    <row r="6677" spans="1:2" x14ac:dyDescent="0.25">
      <c r="A6677">
        <v>667.40000000000009</v>
      </c>
      <c r="B6677">
        <v>13.4081762886048</v>
      </c>
    </row>
    <row r="6678" spans="1:2" x14ac:dyDescent="0.25">
      <c r="A6678">
        <v>667.5</v>
      </c>
      <c r="B6678">
        <v>13.47865352630615</v>
      </c>
    </row>
    <row r="6679" spans="1:2" x14ac:dyDescent="0.25">
      <c r="A6679">
        <v>667.6</v>
      </c>
      <c r="B6679">
        <v>13.549130764007581</v>
      </c>
    </row>
    <row r="6680" spans="1:2" x14ac:dyDescent="0.25">
      <c r="A6680">
        <v>667.7</v>
      </c>
      <c r="B6680">
        <v>13.619608001709009</v>
      </c>
    </row>
    <row r="6681" spans="1:2" x14ac:dyDescent="0.25">
      <c r="A6681">
        <v>667.80000000000007</v>
      </c>
      <c r="B6681">
        <v>13.69008523941045</v>
      </c>
    </row>
    <row r="6682" spans="1:2" x14ac:dyDescent="0.25">
      <c r="A6682">
        <v>667.90000000000009</v>
      </c>
      <c r="B6682">
        <v>13.760562477111881</v>
      </c>
    </row>
    <row r="6683" spans="1:2" x14ac:dyDescent="0.25">
      <c r="A6683">
        <v>668</v>
      </c>
      <c r="B6683">
        <v>13.83103971481323</v>
      </c>
    </row>
    <row r="6684" spans="1:2" x14ac:dyDescent="0.25">
      <c r="A6684">
        <v>668.1</v>
      </c>
      <c r="B6684">
        <v>14.157276716232371</v>
      </c>
    </row>
    <row r="6685" spans="1:2" x14ac:dyDescent="0.25">
      <c r="A6685">
        <v>668.2</v>
      </c>
      <c r="B6685">
        <v>14.48351371765151</v>
      </c>
    </row>
    <row r="6686" spans="1:2" x14ac:dyDescent="0.25">
      <c r="A6686">
        <v>668.30000000000007</v>
      </c>
      <c r="B6686">
        <v>14.80975071907066</v>
      </c>
    </row>
    <row r="6687" spans="1:2" x14ac:dyDescent="0.25">
      <c r="A6687">
        <v>668.40000000000009</v>
      </c>
      <c r="B6687">
        <v>15.135987720489799</v>
      </c>
    </row>
    <row r="6688" spans="1:2" x14ac:dyDescent="0.25">
      <c r="A6688">
        <v>668.5</v>
      </c>
      <c r="B6688">
        <v>15.462224721908569</v>
      </c>
    </row>
    <row r="6689" spans="1:2" x14ac:dyDescent="0.25">
      <c r="A6689">
        <v>668.6</v>
      </c>
      <c r="B6689">
        <v>15.78846172332771</v>
      </c>
    </row>
    <row r="6690" spans="1:2" x14ac:dyDescent="0.25">
      <c r="A6690">
        <v>668.7</v>
      </c>
      <c r="B6690">
        <v>16.114698724746852</v>
      </c>
    </row>
    <row r="6691" spans="1:2" x14ac:dyDescent="0.25">
      <c r="A6691">
        <v>668.80000000000007</v>
      </c>
      <c r="B6691">
        <v>16.440935726166</v>
      </c>
    </row>
    <row r="6692" spans="1:2" x14ac:dyDescent="0.25">
      <c r="A6692">
        <v>668.90000000000009</v>
      </c>
      <c r="B6692">
        <v>16.767172727585141</v>
      </c>
    </row>
    <row r="6693" spans="1:2" x14ac:dyDescent="0.25">
      <c r="A6693">
        <v>669</v>
      </c>
      <c r="B6693">
        <v>17.093409729003909</v>
      </c>
    </row>
    <row r="6694" spans="1:2" x14ac:dyDescent="0.25">
      <c r="A6694">
        <v>669.1</v>
      </c>
      <c r="B6694">
        <v>17.571444435119741</v>
      </c>
    </row>
    <row r="6695" spans="1:2" x14ac:dyDescent="0.25">
      <c r="A6695">
        <v>669.2</v>
      </c>
      <c r="B6695">
        <v>18.049479141235569</v>
      </c>
    </row>
    <row r="6696" spans="1:2" x14ac:dyDescent="0.25">
      <c r="A6696">
        <v>669.30000000000007</v>
      </c>
      <c r="B6696">
        <v>18.5275138473514</v>
      </c>
    </row>
    <row r="6697" spans="1:2" x14ac:dyDescent="0.25">
      <c r="A6697">
        <v>669.40000000000009</v>
      </c>
      <c r="B6697">
        <v>19.005548553467229</v>
      </c>
    </row>
    <row r="6698" spans="1:2" x14ac:dyDescent="0.25">
      <c r="A6698">
        <v>669.5</v>
      </c>
      <c r="B6698">
        <v>19.48358325958252</v>
      </c>
    </row>
    <row r="6699" spans="1:2" x14ac:dyDescent="0.25">
      <c r="A6699">
        <v>669.6</v>
      </c>
      <c r="B6699">
        <v>19.961617965698348</v>
      </c>
    </row>
    <row r="6700" spans="1:2" x14ac:dyDescent="0.25">
      <c r="A6700">
        <v>669.7</v>
      </c>
      <c r="B6700">
        <v>20.43965267181418</v>
      </c>
    </row>
    <row r="6701" spans="1:2" x14ac:dyDescent="0.25">
      <c r="A6701">
        <v>669.80000000000007</v>
      </c>
      <c r="B6701">
        <v>20.917687377930012</v>
      </c>
    </row>
    <row r="6702" spans="1:2" x14ac:dyDescent="0.25">
      <c r="A6702">
        <v>669.90000000000009</v>
      </c>
      <c r="B6702">
        <v>21.39572208404584</v>
      </c>
    </row>
    <row r="6703" spans="1:2" x14ac:dyDescent="0.25">
      <c r="A6703">
        <v>670</v>
      </c>
      <c r="B6703">
        <v>21.873756790161131</v>
      </c>
    </row>
    <row r="6704" spans="1:2" x14ac:dyDescent="0.25">
      <c r="A6704">
        <v>670.1</v>
      </c>
      <c r="B6704">
        <v>22.481083736419819</v>
      </c>
    </row>
    <row r="6705" spans="1:2" x14ac:dyDescent="0.25">
      <c r="A6705">
        <v>670.2</v>
      </c>
      <c r="B6705">
        <v>23.0884106826785</v>
      </c>
    </row>
    <row r="6706" spans="1:2" x14ac:dyDescent="0.25">
      <c r="A6706">
        <v>670.30000000000007</v>
      </c>
      <c r="B6706">
        <v>23.695737628937181</v>
      </c>
    </row>
    <row r="6707" spans="1:2" x14ac:dyDescent="0.25">
      <c r="A6707">
        <v>670.40000000000009</v>
      </c>
      <c r="B6707">
        <v>24.303064575195862</v>
      </c>
    </row>
    <row r="6708" spans="1:2" x14ac:dyDescent="0.25">
      <c r="A6708">
        <v>670.5</v>
      </c>
      <c r="B6708">
        <v>24.91039152145385</v>
      </c>
    </row>
    <row r="6709" spans="1:2" x14ac:dyDescent="0.25">
      <c r="A6709">
        <v>670.6</v>
      </c>
      <c r="B6709">
        <v>25.517718467712541</v>
      </c>
    </row>
    <row r="6710" spans="1:2" x14ac:dyDescent="0.25">
      <c r="A6710">
        <v>670.7</v>
      </c>
      <c r="B6710">
        <v>26.125045413971218</v>
      </c>
    </row>
    <row r="6711" spans="1:2" x14ac:dyDescent="0.25">
      <c r="A6711">
        <v>670.80000000000007</v>
      </c>
      <c r="B6711">
        <v>26.732372360229899</v>
      </c>
    </row>
    <row r="6712" spans="1:2" x14ac:dyDescent="0.25">
      <c r="A6712">
        <v>670.90000000000009</v>
      </c>
      <c r="B6712">
        <v>27.33969930648859</v>
      </c>
    </row>
    <row r="6713" spans="1:2" x14ac:dyDescent="0.25">
      <c r="A6713">
        <v>671</v>
      </c>
      <c r="B6713">
        <v>27.947026252746578</v>
      </c>
    </row>
    <row r="6714" spans="1:2" x14ac:dyDescent="0.25">
      <c r="A6714">
        <v>671.1</v>
      </c>
      <c r="B6714">
        <v>28.227503414154111</v>
      </c>
    </row>
    <row r="6715" spans="1:2" x14ac:dyDescent="0.25">
      <c r="A6715">
        <v>671.2</v>
      </c>
      <c r="B6715">
        <v>28.50798057556165</v>
      </c>
    </row>
    <row r="6716" spans="1:2" x14ac:dyDescent="0.25">
      <c r="A6716">
        <v>671.30000000000007</v>
      </c>
      <c r="B6716">
        <v>28.788457736969178</v>
      </c>
    </row>
    <row r="6717" spans="1:2" x14ac:dyDescent="0.25">
      <c r="A6717">
        <v>671.40000000000009</v>
      </c>
      <c r="B6717">
        <v>29.068934898376721</v>
      </c>
    </row>
    <row r="6718" spans="1:2" x14ac:dyDescent="0.25">
      <c r="A6718">
        <v>671.5</v>
      </c>
      <c r="B6718">
        <v>29.34941205978393</v>
      </c>
    </row>
    <row r="6719" spans="1:2" x14ac:dyDescent="0.25">
      <c r="A6719">
        <v>671.6</v>
      </c>
      <c r="B6719">
        <v>29.629889221191469</v>
      </c>
    </row>
    <row r="6720" spans="1:2" x14ac:dyDescent="0.25">
      <c r="A6720">
        <v>671.7</v>
      </c>
      <c r="B6720">
        <v>29.910366382599001</v>
      </c>
    </row>
    <row r="6721" spans="1:2" x14ac:dyDescent="0.25">
      <c r="A6721">
        <v>671.80000000000007</v>
      </c>
      <c r="B6721">
        <v>30.19084354400654</v>
      </c>
    </row>
    <row r="6722" spans="1:2" x14ac:dyDescent="0.25">
      <c r="A6722">
        <v>671.90000000000009</v>
      </c>
      <c r="B6722">
        <v>30.471320705414069</v>
      </c>
    </row>
    <row r="6723" spans="1:2" x14ac:dyDescent="0.25">
      <c r="A6723">
        <v>672</v>
      </c>
      <c r="B6723">
        <v>30.751797866821288</v>
      </c>
    </row>
    <row r="6724" spans="1:2" x14ac:dyDescent="0.25">
      <c r="A6724">
        <v>672.1</v>
      </c>
      <c r="B6724">
        <v>30.972539443969779</v>
      </c>
    </row>
    <row r="6725" spans="1:2" x14ac:dyDescent="0.25">
      <c r="A6725">
        <v>672.2</v>
      </c>
      <c r="B6725">
        <v>31.19328102111826</v>
      </c>
    </row>
    <row r="6726" spans="1:2" x14ac:dyDescent="0.25">
      <c r="A6726">
        <v>672.30000000000007</v>
      </c>
      <c r="B6726">
        <v>31.414022598266751</v>
      </c>
    </row>
    <row r="6727" spans="1:2" x14ac:dyDescent="0.25">
      <c r="A6727">
        <v>672.40000000000009</v>
      </c>
      <c r="B6727">
        <v>31.634764175415238</v>
      </c>
    </row>
    <row r="6728" spans="1:2" x14ac:dyDescent="0.25">
      <c r="A6728">
        <v>672.5</v>
      </c>
      <c r="B6728">
        <v>31.85550575256347</v>
      </c>
    </row>
    <row r="6729" spans="1:2" x14ac:dyDescent="0.25">
      <c r="A6729">
        <v>672.6</v>
      </c>
      <c r="B6729">
        <v>32.076247329711961</v>
      </c>
    </row>
    <row r="6730" spans="1:2" x14ac:dyDescent="0.25">
      <c r="A6730">
        <v>672.7</v>
      </c>
      <c r="B6730">
        <v>32.296988906860449</v>
      </c>
    </row>
    <row r="6731" spans="1:2" x14ac:dyDescent="0.25">
      <c r="A6731">
        <v>672.80000000000007</v>
      </c>
      <c r="B6731">
        <v>32.517730484008943</v>
      </c>
    </row>
    <row r="6732" spans="1:2" x14ac:dyDescent="0.25">
      <c r="A6732">
        <v>672.90000000000009</v>
      </c>
      <c r="B6732">
        <v>32.738472061157417</v>
      </c>
    </row>
    <row r="6733" spans="1:2" x14ac:dyDescent="0.25">
      <c r="A6733">
        <v>673</v>
      </c>
      <c r="B6733">
        <v>32.959213638305663</v>
      </c>
    </row>
    <row r="6734" spans="1:2" x14ac:dyDescent="0.25">
      <c r="A6734">
        <v>673.1</v>
      </c>
      <c r="B6734">
        <v>33.15901981353764</v>
      </c>
    </row>
    <row r="6735" spans="1:2" x14ac:dyDescent="0.25">
      <c r="A6735">
        <v>673.2</v>
      </c>
      <c r="B6735">
        <v>33.358825988769617</v>
      </c>
    </row>
    <row r="6736" spans="1:2" x14ac:dyDescent="0.25">
      <c r="A6736">
        <v>673.30000000000007</v>
      </c>
      <c r="B6736">
        <v>33.558632164001601</v>
      </c>
    </row>
    <row r="6737" spans="1:2" x14ac:dyDescent="0.25">
      <c r="A6737">
        <v>673.40000000000009</v>
      </c>
      <c r="B6737">
        <v>33.758438339233578</v>
      </c>
    </row>
    <row r="6738" spans="1:2" x14ac:dyDescent="0.25">
      <c r="A6738">
        <v>673.5</v>
      </c>
      <c r="B6738">
        <v>33.958244514465328</v>
      </c>
    </row>
    <row r="6739" spans="1:2" x14ac:dyDescent="0.25">
      <c r="A6739">
        <v>673.6</v>
      </c>
      <c r="B6739">
        <v>34.158050689697312</v>
      </c>
    </row>
    <row r="6740" spans="1:2" x14ac:dyDescent="0.25">
      <c r="A6740">
        <v>673.7</v>
      </c>
      <c r="B6740">
        <v>34.357856864929289</v>
      </c>
    </row>
    <row r="6741" spans="1:2" x14ac:dyDescent="0.25">
      <c r="A6741">
        <v>673.80000000000007</v>
      </c>
      <c r="B6741">
        <v>34.557663040161273</v>
      </c>
    </row>
    <row r="6742" spans="1:2" x14ac:dyDescent="0.25">
      <c r="A6742">
        <v>673.90000000000009</v>
      </c>
      <c r="B6742">
        <v>34.75746921539325</v>
      </c>
    </row>
    <row r="6743" spans="1:2" x14ac:dyDescent="0.25">
      <c r="A6743">
        <v>674</v>
      </c>
      <c r="B6743">
        <v>34.957275390625</v>
      </c>
    </row>
    <row r="6744" spans="1:2" x14ac:dyDescent="0.25">
      <c r="A6744">
        <v>674.1</v>
      </c>
      <c r="B6744">
        <v>35.174817848205613</v>
      </c>
    </row>
    <row r="6745" spans="1:2" x14ac:dyDescent="0.25">
      <c r="A6745">
        <v>674.2</v>
      </c>
      <c r="B6745">
        <v>35.392360305786227</v>
      </c>
    </row>
    <row r="6746" spans="1:2" x14ac:dyDescent="0.25">
      <c r="A6746">
        <v>674.30000000000007</v>
      </c>
      <c r="B6746">
        <v>35.609902763366847</v>
      </c>
    </row>
    <row r="6747" spans="1:2" x14ac:dyDescent="0.25">
      <c r="A6747">
        <v>674.40000000000009</v>
      </c>
      <c r="B6747">
        <v>35.82744522094746</v>
      </c>
    </row>
    <row r="6748" spans="1:2" x14ac:dyDescent="0.25">
      <c r="A6748">
        <v>674.5</v>
      </c>
      <c r="B6748">
        <v>36.044987678527832</v>
      </c>
    </row>
    <row r="6749" spans="1:2" x14ac:dyDescent="0.25">
      <c r="A6749">
        <v>674.6</v>
      </c>
      <c r="B6749">
        <v>36.262530136108452</v>
      </c>
    </row>
    <row r="6750" spans="1:2" x14ac:dyDescent="0.25">
      <c r="A6750">
        <v>674.7</v>
      </c>
      <c r="B6750">
        <v>36.480072593689059</v>
      </c>
    </row>
    <row r="6751" spans="1:2" x14ac:dyDescent="0.25">
      <c r="A6751">
        <v>674.80000000000007</v>
      </c>
      <c r="B6751">
        <v>36.697615051269672</v>
      </c>
    </row>
    <row r="6752" spans="1:2" x14ac:dyDescent="0.25">
      <c r="A6752">
        <v>674.90000000000009</v>
      </c>
      <c r="B6752">
        <v>36.915157508850292</v>
      </c>
    </row>
    <row r="6753" spans="1:2" x14ac:dyDescent="0.25">
      <c r="A6753">
        <v>675</v>
      </c>
      <c r="B6753">
        <v>37.132699966430657</v>
      </c>
    </row>
    <row r="6754" spans="1:2" x14ac:dyDescent="0.25">
      <c r="A6754">
        <v>675.1</v>
      </c>
      <c r="B6754">
        <v>37.319990081787147</v>
      </c>
    </row>
    <row r="6755" spans="1:2" x14ac:dyDescent="0.25">
      <c r="A6755">
        <v>675.2</v>
      </c>
      <c r="B6755">
        <v>37.507280197143643</v>
      </c>
    </row>
    <row r="6756" spans="1:2" x14ac:dyDescent="0.25">
      <c r="A6756">
        <v>675.30000000000007</v>
      </c>
      <c r="B6756">
        <v>37.694570312500133</v>
      </c>
    </row>
    <row r="6757" spans="1:2" x14ac:dyDescent="0.25">
      <c r="A6757">
        <v>675.40000000000009</v>
      </c>
      <c r="B6757">
        <v>37.881860427856623</v>
      </c>
    </row>
    <row r="6758" spans="1:2" x14ac:dyDescent="0.25">
      <c r="A6758">
        <v>675.5</v>
      </c>
      <c r="B6758">
        <v>38.069150543212878</v>
      </c>
    </row>
    <row r="6759" spans="1:2" x14ac:dyDescent="0.25">
      <c r="A6759">
        <v>675.6</v>
      </c>
      <c r="B6759">
        <v>38.256440658569367</v>
      </c>
    </row>
    <row r="6760" spans="1:2" x14ac:dyDescent="0.25">
      <c r="A6760">
        <v>675.7</v>
      </c>
      <c r="B6760">
        <v>38.443730773925857</v>
      </c>
    </row>
    <row r="6761" spans="1:2" x14ac:dyDescent="0.25">
      <c r="A6761">
        <v>675.80000000000007</v>
      </c>
      <c r="B6761">
        <v>38.631020889282347</v>
      </c>
    </row>
    <row r="6762" spans="1:2" x14ac:dyDescent="0.25">
      <c r="A6762">
        <v>675.90000000000009</v>
      </c>
      <c r="B6762">
        <v>38.818311004638844</v>
      </c>
    </row>
    <row r="6763" spans="1:2" x14ac:dyDescent="0.25">
      <c r="A6763">
        <v>676</v>
      </c>
      <c r="B6763">
        <v>39.00560111999512</v>
      </c>
    </row>
    <row r="6764" spans="1:2" x14ac:dyDescent="0.25">
      <c r="A6764">
        <v>676.1</v>
      </c>
      <c r="B6764">
        <v>39.165237503051799</v>
      </c>
    </row>
    <row r="6765" spans="1:2" x14ac:dyDescent="0.25">
      <c r="A6765">
        <v>676.2</v>
      </c>
      <c r="B6765">
        <v>39.32487388610847</v>
      </c>
    </row>
    <row r="6766" spans="1:2" x14ac:dyDescent="0.25">
      <c r="A6766">
        <v>676.30000000000007</v>
      </c>
      <c r="B6766">
        <v>39.484510269165149</v>
      </c>
    </row>
    <row r="6767" spans="1:2" x14ac:dyDescent="0.25">
      <c r="A6767">
        <v>676.40000000000009</v>
      </c>
      <c r="B6767">
        <v>39.644146652221828</v>
      </c>
    </row>
    <row r="6768" spans="1:2" x14ac:dyDescent="0.25">
      <c r="A6768">
        <v>676.5</v>
      </c>
      <c r="B6768">
        <v>39.803783035278322</v>
      </c>
    </row>
    <row r="6769" spans="1:2" x14ac:dyDescent="0.25">
      <c r="A6769">
        <v>676.6</v>
      </c>
      <c r="B6769">
        <v>39.963419418335</v>
      </c>
    </row>
    <row r="6770" spans="1:2" x14ac:dyDescent="0.25">
      <c r="A6770">
        <v>676.7</v>
      </c>
      <c r="B6770">
        <v>40.123055801391672</v>
      </c>
    </row>
    <row r="6771" spans="1:2" x14ac:dyDescent="0.25">
      <c r="A6771">
        <v>676.80000000000007</v>
      </c>
      <c r="B6771">
        <v>40.282692184448351</v>
      </c>
    </row>
    <row r="6772" spans="1:2" x14ac:dyDescent="0.25">
      <c r="A6772">
        <v>676.90000000000009</v>
      </c>
      <c r="B6772">
        <v>40.442328567505029</v>
      </c>
    </row>
    <row r="6773" spans="1:2" x14ac:dyDescent="0.25">
      <c r="A6773">
        <v>677</v>
      </c>
      <c r="B6773">
        <v>40.601964950561523</v>
      </c>
    </row>
    <row r="6774" spans="1:2" x14ac:dyDescent="0.25">
      <c r="A6774">
        <v>677.1</v>
      </c>
      <c r="B6774">
        <v>40.59725311279297</v>
      </c>
    </row>
    <row r="6775" spans="1:2" x14ac:dyDescent="0.25">
      <c r="A6775">
        <v>677.2</v>
      </c>
      <c r="B6775">
        <v>40.592541275024409</v>
      </c>
    </row>
    <row r="6776" spans="1:2" x14ac:dyDescent="0.25">
      <c r="A6776">
        <v>677.30000000000007</v>
      </c>
      <c r="B6776">
        <v>40.587829437255863</v>
      </c>
    </row>
    <row r="6777" spans="1:2" x14ac:dyDescent="0.25">
      <c r="A6777">
        <v>677.40000000000009</v>
      </c>
      <c r="B6777">
        <v>40.583117599487302</v>
      </c>
    </row>
    <row r="6778" spans="1:2" x14ac:dyDescent="0.25">
      <c r="A6778">
        <v>677.5</v>
      </c>
      <c r="B6778">
        <v>40.578405761718741</v>
      </c>
    </row>
    <row r="6779" spans="1:2" x14ac:dyDescent="0.25">
      <c r="A6779">
        <v>677.6</v>
      </c>
      <c r="B6779">
        <v>40.573693923950188</v>
      </c>
    </row>
    <row r="6780" spans="1:2" x14ac:dyDescent="0.25">
      <c r="A6780">
        <v>677.7</v>
      </c>
      <c r="B6780">
        <v>40.568982086181627</v>
      </c>
    </row>
    <row r="6781" spans="1:2" x14ac:dyDescent="0.25">
      <c r="A6781">
        <v>677.80000000000007</v>
      </c>
      <c r="B6781">
        <v>40.564270248413067</v>
      </c>
    </row>
    <row r="6782" spans="1:2" x14ac:dyDescent="0.25">
      <c r="A6782">
        <v>677.90000000000009</v>
      </c>
      <c r="B6782">
        <v>40.55955841064452</v>
      </c>
    </row>
    <row r="6783" spans="1:2" x14ac:dyDescent="0.25">
      <c r="A6783">
        <v>678</v>
      </c>
      <c r="B6783">
        <v>40.554846572875967</v>
      </c>
    </row>
    <row r="6784" spans="1:2" x14ac:dyDescent="0.25">
      <c r="A6784">
        <v>678.1</v>
      </c>
      <c r="B6784">
        <v>40.45673858642575</v>
      </c>
    </row>
    <row r="6785" spans="1:2" x14ac:dyDescent="0.25">
      <c r="A6785">
        <v>678.2</v>
      </c>
      <c r="B6785">
        <v>40.358630599975527</v>
      </c>
    </row>
    <row r="6786" spans="1:2" x14ac:dyDescent="0.25">
      <c r="A6786">
        <v>678.30000000000007</v>
      </c>
      <c r="B6786">
        <v>40.260522613525318</v>
      </c>
    </row>
    <row r="6787" spans="1:2" x14ac:dyDescent="0.25">
      <c r="A6787">
        <v>678.40000000000009</v>
      </c>
      <c r="B6787">
        <v>40.162414627075101</v>
      </c>
    </row>
    <row r="6788" spans="1:2" x14ac:dyDescent="0.25">
      <c r="A6788">
        <v>678.5</v>
      </c>
      <c r="B6788">
        <v>40.064306640624991</v>
      </c>
    </row>
    <row r="6789" spans="1:2" x14ac:dyDescent="0.25">
      <c r="A6789">
        <v>678.6</v>
      </c>
      <c r="B6789">
        <v>39.966198654174782</v>
      </c>
    </row>
    <row r="6790" spans="1:2" x14ac:dyDescent="0.25">
      <c r="A6790">
        <v>678.7</v>
      </c>
      <c r="B6790">
        <v>39.868090667724559</v>
      </c>
    </row>
    <row r="6791" spans="1:2" x14ac:dyDescent="0.25">
      <c r="A6791">
        <v>678.80000000000007</v>
      </c>
      <c r="B6791">
        <v>39.769982681274342</v>
      </c>
    </row>
    <row r="6792" spans="1:2" x14ac:dyDescent="0.25">
      <c r="A6792">
        <v>678.90000000000009</v>
      </c>
      <c r="B6792">
        <v>39.671874694824133</v>
      </c>
    </row>
    <row r="6793" spans="1:2" x14ac:dyDescent="0.25">
      <c r="A6793">
        <v>679</v>
      </c>
      <c r="B6793">
        <v>39.573766708374023</v>
      </c>
    </row>
    <row r="6794" spans="1:2" x14ac:dyDescent="0.25">
      <c r="A6794">
        <v>679.1</v>
      </c>
      <c r="B6794">
        <v>39.38443508148189</v>
      </c>
    </row>
    <row r="6795" spans="1:2" x14ac:dyDescent="0.25">
      <c r="A6795">
        <v>679.2</v>
      </c>
      <c r="B6795">
        <v>39.195103454589763</v>
      </c>
    </row>
    <row r="6796" spans="1:2" x14ac:dyDescent="0.25">
      <c r="A6796">
        <v>679.30000000000007</v>
      </c>
      <c r="B6796">
        <v>39.005771827697622</v>
      </c>
    </row>
    <row r="6797" spans="1:2" x14ac:dyDescent="0.25">
      <c r="A6797">
        <v>679.40000000000009</v>
      </c>
      <c r="B6797">
        <v>38.816440200805488</v>
      </c>
    </row>
    <row r="6798" spans="1:2" x14ac:dyDescent="0.25">
      <c r="A6798">
        <v>679.5</v>
      </c>
      <c r="B6798">
        <v>38.627108573913567</v>
      </c>
    </row>
    <row r="6799" spans="1:2" x14ac:dyDescent="0.25">
      <c r="A6799">
        <v>679.6</v>
      </c>
      <c r="B6799">
        <v>38.43777694702144</v>
      </c>
    </row>
    <row r="6800" spans="1:2" x14ac:dyDescent="0.25">
      <c r="A6800">
        <v>679.7</v>
      </c>
      <c r="B6800">
        <v>38.248445320129314</v>
      </c>
    </row>
    <row r="6801" spans="1:2" x14ac:dyDescent="0.25">
      <c r="A6801">
        <v>679.80000000000007</v>
      </c>
      <c r="B6801">
        <v>38.059113693237173</v>
      </c>
    </row>
    <row r="6802" spans="1:2" x14ac:dyDescent="0.25">
      <c r="A6802">
        <v>679.90000000000009</v>
      </c>
      <c r="B6802">
        <v>37.869782066345039</v>
      </c>
    </row>
    <row r="6803" spans="1:2" x14ac:dyDescent="0.25">
      <c r="A6803">
        <v>680</v>
      </c>
      <c r="B6803">
        <v>37.680450439453118</v>
      </c>
    </row>
    <row r="6804" spans="1:2" x14ac:dyDescent="0.25">
      <c r="A6804">
        <v>680.1</v>
      </c>
      <c r="B6804">
        <v>37.324024295806787</v>
      </c>
    </row>
    <row r="6805" spans="1:2" x14ac:dyDescent="0.25">
      <c r="A6805">
        <v>680.2</v>
      </c>
      <c r="B6805">
        <v>36.967598152160477</v>
      </c>
    </row>
    <row r="6806" spans="1:2" x14ac:dyDescent="0.25">
      <c r="A6806">
        <v>680.30000000000007</v>
      </c>
      <c r="B6806">
        <v>36.611172008514153</v>
      </c>
    </row>
    <row r="6807" spans="1:2" x14ac:dyDescent="0.25">
      <c r="A6807">
        <v>680.40000000000009</v>
      </c>
      <c r="B6807">
        <v>36.254745864867843</v>
      </c>
    </row>
    <row r="6808" spans="1:2" x14ac:dyDescent="0.25">
      <c r="A6808">
        <v>680.5</v>
      </c>
      <c r="B6808">
        <v>35.898319721221917</v>
      </c>
    </row>
    <row r="6809" spans="1:2" x14ac:dyDescent="0.25">
      <c r="A6809">
        <v>680.6</v>
      </c>
      <c r="B6809">
        <v>35.5418935775756</v>
      </c>
    </row>
    <row r="6810" spans="1:2" x14ac:dyDescent="0.25">
      <c r="A6810">
        <v>680.7</v>
      </c>
      <c r="B6810">
        <v>35.185467433929283</v>
      </c>
    </row>
    <row r="6811" spans="1:2" x14ac:dyDescent="0.25">
      <c r="A6811">
        <v>680.80000000000007</v>
      </c>
      <c r="B6811">
        <v>34.829041290282959</v>
      </c>
    </row>
    <row r="6812" spans="1:2" x14ac:dyDescent="0.25">
      <c r="A6812">
        <v>680.90000000000009</v>
      </c>
      <c r="B6812">
        <v>34.472615146636642</v>
      </c>
    </row>
    <row r="6813" spans="1:2" x14ac:dyDescent="0.25">
      <c r="A6813">
        <v>681</v>
      </c>
      <c r="B6813">
        <v>34.116189002990723</v>
      </c>
    </row>
    <row r="6814" spans="1:2" x14ac:dyDescent="0.25">
      <c r="A6814">
        <v>681.1</v>
      </c>
      <c r="B6814">
        <v>33.617273120880007</v>
      </c>
    </row>
    <row r="6815" spans="1:2" x14ac:dyDescent="0.25">
      <c r="A6815">
        <v>681.2</v>
      </c>
      <c r="B6815">
        <v>33.118357238769313</v>
      </c>
    </row>
    <row r="6816" spans="1:2" x14ac:dyDescent="0.25">
      <c r="A6816">
        <v>681.30000000000007</v>
      </c>
      <c r="B6816">
        <v>32.619441356658598</v>
      </c>
    </row>
    <row r="6817" spans="1:2" x14ac:dyDescent="0.25">
      <c r="A6817">
        <v>681.40000000000009</v>
      </c>
      <c r="B6817">
        <v>32.12052547454789</v>
      </c>
    </row>
    <row r="6818" spans="1:2" x14ac:dyDescent="0.25">
      <c r="A6818">
        <v>681.5</v>
      </c>
      <c r="B6818">
        <v>31.62160959243775</v>
      </c>
    </row>
    <row r="6819" spans="1:2" x14ac:dyDescent="0.25">
      <c r="A6819">
        <v>681.6</v>
      </c>
      <c r="B6819">
        <v>31.122693710327042</v>
      </c>
    </row>
    <row r="6820" spans="1:2" x14ac:dyDescent="0.25">
      <c r="A6820">
        <v>681.7</v>
      </c>
      <c r="B6820">
        <v>30.62377782821633</v>
      </c>
    </row>
    <row r="6821" spans="1:2" x14ac:dyDescent="0.25">
      <c r="A6821">
        <v>681.80000000000007</v>
      </c>
      <c r="B6821">
        <v>30.124861946105622</v>
      </c>
    </row>
    <row r="6822" spans="1:2" x14ac:dyDescent="0.25">
      <c r="A6822">
        <v>681.90000000000009</v>
      </c>
      <c r="B6822">
        <v>29.62594606399491</v>
      </c>
    </row>
    <row r="6823" spans="1:2" x14ac:dyDescent="0.25">
      <c r="A6823">
        <v>682</v>
      </c>
      <c r="B6823">
        <v>29.12703018188477</v>
      </c>
    </row>
    <row r="6824" spans="1:2" x14ac:dyDescent="0.25">
      <c r="A6824">
        <v>682.1</v>
      </c>
      <c r="B6824">
        <v>28.645756740569961</v>
      </c>
    </row>
    <row r="6825" spans="1:2" x14ac:dyDescent="0.25">
      <c r="A6825">
        <v>682.2</v>
      </c>
      <c r="B6825">
        <v>28.16448329925516</v>
      </c>
    </row>
    <row r="6826" spans="1:2" x14ac:dyDescent="0.25">
      <c r="A6826">
        <v>682.30000000000007</v>
      </c>
      <c r="B6826">
        <v>27.683209857940351</v>
      </c>
    </row>
    <row r="6827" spans="1:2" x14ac:dyDescent="0.25">
      <c r="A6827">
        <v>682.40000000000009</v>
      </c>
      <c r="B6827">
        <v>27.201936416625539</v>
      </c>
    </row>
    <row r="6828" spans="1:2" x14ac:dyDescent="0.25">
      <c r="A6828">
        <v>682.5</v>
      </c>
      <c r="B6828">
        <v>26.720662975311281</v>
      </c>
    </row>
    <row r="6829" spans="1:2" x14ac:dyDescent="0.25">
      <c r="A6829">
        <v>682.6</v>
      </c>
      <c r="B6829">
        <v>26.239389533996469</v>
      </c>
    </row>
    <row r="6830" spans="1:2" x14ac:dyDescent="0.25">
      <c r="A6830">
        <v>682.7</v>
      </c>
      <c r="B6830">
        <v>25.758116092681661</v>
      </c>
    </row>
    <row r="6831" spans="1:2" x14ac:dyDescent="0.25">
      <c r="A6831">
        <v>682.80000000000007</v>
      </c>
      <c r="B6831">
        <v>25.276842651366859</v>
      </c>
    </row>
    <row r="6832" spans="1:2" x14ac:dyDescent="0.25">
      <c r="A6832">
        <v>682.90000000000009</v>
      </c>
      <c r="B6832">
        <v>24.795569210052051</v>
      </c>
    </row>
    <row r="6833" spans="1:2" x14ac:dyDescent="0.25">
      <c r="A6833">
        <v>683</v>
      </c>
      <c r="B6833">
        <v>24.314295768737789</v>
      </c>
    </row>
    <row r="6834" spans="1:2" x14ac:dyDescent="0.25">
      <c r="A6834">
        <v>683.1</v>
      </c>
      <c r="B6834">
        <v>23.97184354782096</v>
      </c>
    </row>
    <row r="6835" spans="1:2" x14ac:dyDescent="0.25">
      <c r="A6835">
        <v>683.2</v>
      </c>
      <c r="B6835">
        <v>23.629391326904141</v>
      </c>
    </row>
    <row r="6836" spans="1:2" x14ac:dyDescent="0.25">
      <c r="A6836">
        <v>683.30000000000007</v>
      </c>
      <c r="B6836">
        <v>23.286939105987312</v>
      </c>
    </row>
    <row r="6837" spans="1:2" x14ac:dyDescent="0.25">
      <c r="A6837">
        <v>683.40000000000009</v>
      </c>
      <c r="B6837">
        <v>22.944486885070489</v>
      </c>
    </row>
    <row r="6838" spans="1:2" x14ac:dyDescent="0.25">
      <c r="A6838">
        <v>683.5</v>
      </c>
      <c r="B6838">
        <v>22.602034664154051</v>
      </c>
    </row>
    <row r="6839" spans="1:2" x14ac:dyDescent="0.25">
      <c r="A6839">
        <v>683.6</v>
      </c>
      <c r="B6839">
        <v>22.259582443237221</v>
      </c>
    </row>
    <row r="6840" spans="1:2" x14ac:dyDescent="0.25">
      <c r="A6840">
        <v>683.7</v>
      </c>
      <c r="B6840">
        <v>21.917130222320399</v>
      </c>
    </row>
    <row r="6841" spans="1:2" x14ac:dyDescent="0.25">
      <c r="A6841">
        <v>683.80000000000007</v>
      </c>
      <c r="B6841">
        <v>21.574678001403569</v>
      </c>
    </row>
    <row r="6842" spans="1:2" x14ac:dyDescent="0.25">
      <c r="A6842">
        <v>683.90000000000009</v>
      </c>
      <c r="B6842">
        <v>21.23222578048674</v>
      </c>
    </row>
    <row r="6843" spans="1:2" x14ac:dyDescent="0.25">
      <c r="A6843">
        <v>684</v>
      </c>
      <c r="B6843">
        <v>20.889773559570308</v>
      </c>
    </row>
    <row r="6844" spans="1:2" x14ac:dyDescent="0.25">
      <c r="A6844">
        <v>684.1</v>
      </c>
      <c r="B6844">
        <v>20.707906379699661</v>
      </c>
    </row>
    <row r="6845" spans="1:2" x14ac:dyDescent="0.25">
      <c r="A6845">
        <v>684.2</v>
      </c>
      <c r="B6845">
        <v>20.526039199829011</v>
      </c>
    </row>
    <row r="6846" spans="1:2" x14ac:dyDescent="0.25">
      <c r="A6846">
        <v>684.30000000000007</v>
      </c>
      <c r="B6846">
        <v>20.344172019958371</v>
      </c>
    </row>
    <row r="6847" spans="1:2" x14ac:dyDescent="0.25">
      <c r="A6847">
        <v>684.40000000000009</v>
      </c>
      <c r="B6847">
        <v>20.162304840087721</v>
      </c>
    </row>
    <row r="6848" spans="1:2" x14ac:dyDescent="0.25">
      <c r="A6848">
        <v>684.5</v>
      </c>
      <c r="B6848">
        <v>19.98043766021728</v>
      </c>
    </row>
    <row r="6849" spans="1:2" x14ac:dyDescent="0.25">
      <c r="A6849">
        <v>684.6</v>
      </c>
      <c r="B6849">
        <v>19.79857048034664</v>
      </c>
    </row>
    <row r="6850" spans="1:2" x14ac:dyDescent="0.25">
      <c r="A6850">
        <v>684.7</v>
      </c>
      <c r="B6850">
        <v>19.61670330047599</v>
      </c>
    </row>
    <row r="6851" spans="1:2" x14ac:dyDescent="0.25">
      <c r="A6851">
        <v>684.80000000000007</v>
      </c>
      <c r="B6851">
        <v>19.43483612060535</v>
      </c>
    </row>
    <row r="6852" spans="1:2" x14ac:dyDescent="0.25">
      <c r="A6852">
        <v>684.90000000000009</v>
      </c>
      <c r="B6852">
        <v>19.2529689407347</v>
      </c>
    </row>
    <row r="6853" spans="1:2" x14ac:dyDescent="0.25">
      <c r="A6853">
        <v>685</v>
      </c>
      <c r="B6853">
        <v>19.071101760864259</v>
      </c>
    </row>
    <row r="6854" spans="1:2" x14ac:dyDescent="0.25">
      <c r="A6854">
        <v>685.1</v>
      </c>
      <c r="B6854">
        <v>19.112449359893809</v>
      </c>
    </row>
    <row r="6855" spans="1:2" x14ac:dyDescent="0.25">
      <c r="A6855">
        <v>685.2</v>
      </c>
      <c r="B6855">
        <v>19.153796958923358</v>
      </c>
    </row>
    <row r="6856" spans="1:2" x14ac:dyDescent="0.25">
      <c r="A6856">
        <v>685.30000000000007</v>
      </c>
      <c r="B6856">
        <v>19.195144557952911</v>
      </c>
    </row>
    <row r="6857" spans="1:2" x14ac:dyDescent="0.25">
      <c r="A6857">
        <v>685.40000000000009</v>
      </c>
      <c r="B6857">
        <v>19.236492156982461</v>
      </c>
    </row>
    <row r="6858" spans="1:2" x14ac:dyDescent="0.25">
      <c r="A6858">
        <v>685.5</v>
      </c>
      <c r="B6858">
        <v>19.277839756011961</v>
      </c>
    </row>
    <row r="6859" spans="1:2" x14ac:dyDescent="0.25">
      <c r="A6859">
        <v>685.6</v>
      </c>
      <c r="B6859">
        <v>19.31918735504151</v>
      </c>
    </row>
    <row r="6860" spans="1:2" x14ac:dyDescent="0.25">
      <c r="A6860">
        <v>685.7</v>
      </c>
      <c r="B6860">
        <v>19.36053495407106</v>
      </c>
    </row>
    <row r="6861" spans="1:2" x14ac:dyDescent="0.25">
      <c r="A6861">
        <v>685.80000000000007</v>
      </c>
      <c r="B6861">
        <v>19.40188255310062</v>
      </c>
    </row>
    <row r="6862" spans="1:2" x14ac:dyDescent="0.25">
      <c r="A6862">
        <v>685.90000000000009</v>
      </c>
      <c r="B6862">
        <v>19.44323015213017</v>
      </c>
    </row>
    <row r="6863" spans="1:2" x14ac:dyDescent="0.25">
      <c r="A6863">
        <v>686</v>
      </c>
      <c r="B6863">
        <v>19.484577751159669</v>
      </c>
    </row>
    <row r="6864" spans="1:2" x14ac:dyDescent="0.25">
      <c r="A6864">
        <v>686.1</v>
      </c>
      <c r="B6864">
        <v>19.705376853942919</v>
      </c>
    </row>
    <row r="6865" spans="1:2" x14ac:dyDescent="0.25">
      <c r="A6865">
        <v>686.2</v>
      </c>
      <c r="B6865">
        <v>19.92617595672618</v>
      </c>
    </row>
    <row r="6866" spans="1:2" x14ac:dyDescent="0.25">
      <c r="A6866">
        <v>686.30000000000007</v>
      </c>
      <c r="B6866">
        <v>20.14697505950943</v>
      </c>
    </row>
    <row r="6867" spans="1:2" x14ac:dyDescent="0.25">
      <c r="A6867">
        <v>686.40000000000009</v>
      </c>
      <c r="B6867">
        <v>20.36777416229268</v>
      </c>
    </row>
    <row r="6868" spans="1:2" x14ac:dyDescent="0.25">
      <c r="A6868">
        <v>686.5</v>
      </c>
      <c r="B6868">
        <v>20.588573265075681</v>
      </c>
    </row>
    <row r="6869" spans="1:2" x14ac:dyDescent="0.25">
      <c r="A6869">
        <v>686.6</v>
      </c>
      <c r="B6869">
        <v>20.809372367858941</v>
      </c>
    </row>
    <row r="6870" spans="1:2" x14ac:dyDescent="0.25">
      <c r="A6870">
        <v>686.7</v>
      </c>
      <c r="B6870">
        <v>21.030171470642191</v>
      </c>
    </row>
    <row r="6871" spans="1:2" x14ac:dyDescent="0.25">
      <c r="A6871">
        <v>686.80000000000007</v>
      </c>
      <c r="B6871">
        <v>21.250970573425441</v>
      </c>
    </row>
    <row r="6872" spans="1:2" x14ac:dyDescent="0.25">
      <c r="A6872">
        <v>686.90000000000009</v>
      </c>
      <c r="B6872">
        <v>21.471769676208702</v>
      </c>
    </row>
    <row r="6873" spans="1:2" x14ac:dyDescent="0.25">
      <c r="A6873">
        <v>687</v>
      </c>
      <c r="B6873">
        <v>21.692568778991699</v>
      </c>
    </row>
    <row r="6874" spans="1:2" x14ac:dyDescent="0.25">
      <c r="A6874">
        <v>687.1</v>
      </c>
      <c r="B6874">
        <v>21.898150577545209</v>
      </c>
    </row>
    <row r="6875" spans="1:2" x14ac:dyDescent="0.25">
      <c r="A6875">
        <v>687.2</v>
      </c>
      <c r="B6875">
        <v>22.10373237609873</v>
      </c>
    </row>
    <row r="6876" spans="1:2" x14ac:dyDescent="0.25">
      <c r="A6876">
        <v>687.30000000000007</v>
      </c>
      <c r="B6876">
        <v>22.30931417465224</v>
      </c>
    </row>
    <row r="6877" spans="1:2" x14ac:dyDescent="0.25">
      <c r="A6877">
        <v>687.40000000000009</v>
      </c>
      <c r="B6877">
        <v>22.51489597320575</v>
      </c>
    </row>
    <row r="6878" spans="1:2" x14ac:dyDescent="0.25">
      <c r="A6878">
        <v>687.5</v>
      </c>
      <c r="B6878">
        <v>22.72047777175904</v>
      </c>
    </row>
    <row r="6879" spans="1:2" x14ac:dyDescent="0.25">
      <c r="A6879">
        <v>687.6</v>
      </c>
      <c r="B6879">
        <v>22.92605957031255</v>
      </c>
    </row>
    <row r="6880" spans="1:2" x14ac:dyDescent="0.25">
      <c r="A6880">
        <v>687.7</v>
      </c>
      <c r="B6880">
        <v>23.13164136886606</v>
      </c>
    </row>
    <row r="6881" spans="1:2" x14ac:dyDescent="0.25">
      <c r="A6881">
        <v>687.80000000000007</v>
      </c>
      <c r="B6881">
        <v>23.33722316741958</v>
      </c>
    </row>
    <row r="6882" spans="1:2" x14ac:dyDescent="0.25">
      <c r="A6882">
        <v>687.90000000000009</v>
      </c>
      <c r="B6882">
        <v>23.54280496597309</v>
      </c>
    </row>
    <row r="6883" spans="1:2" x14ac:dyDescent="0.25">
      <c r="A6883">
        <v>688</v>
      </c>
      <c r="B6883">
        <v>23.748386764526369</v>
      </c>
    </row>
    <row r="6884" spans="1:2" x14ac:dyDescent="0.25">
      <c r="A6884">
        <v>688.1</v>
      </c>
      <c r="B6884">
        <v>23.934984340667771</v>
      </c>
    </row>
    <row r="6885" spans="1:2" x14ac:dyDescent="0.25">
      <c r="A6885">
        <v>688.2</v>
      </c>
      <c r="B6885">
        <v>24.12158191680917</v>
      </c>
    </row>
    <row r="6886" spans="1:2" x14ac:dyDescent="0.25">
      <c r="A6886">
        <v>688.30000000000007</v>
      </c>
      <c r="B6886">
        <v>24.308179492950568</v>
      </c>
    </row>
    <row r="6887" spans="1:2" x14ac:dyDescent="0.25">
      <c r="A6887">
        <v>688.40000000000009</v>
      </c>
      <c r="B6887">
        <v>24.49477706909197</v>
      </c>
    </row>
    <row r="6888" spans="1:2" x14ac:dyDescent="0.25">
      <c r="A6888">
        <v>688.5</v>
      </c>
      <c r="B6888">
        <v>24.681374645233159</v>
      </c>
    </row>
    <row r="6889" spans="1:2" x14ac:dyDescent="0.25">
      <c r="A6889">
        <v>688.6</v>
      </c>
      <c r="B6889">
        <v>24.867972221374551</v>
      </c>
    </row>
    <row r="6890" spans="1:2" x14ac:dyDescent="0.25">
      <c r="A6890">
        <v>688.7</v>
      </c>
      <c r="B6890">
        <v>25.054569797515949</v>
      </c>
    </row>
    <row r="6891" spans="1:2" x14ac:dyDescent="0.25">
      <c r="A6891">
        <v>688.80000000000007</v>
      </c>
      <c r="B6891">
        <v>25.241167373657351</v>
      </c>
    </row>
    <row r="6892" spans="1:2" x14ac:dyDescent="0.25">
      <c r="A6892">
        <v>688.90000000000009</v>
      </c>
      <c r="B6892">
        <v>25.42776494979875</v>
      </c>
    </row>
    <row r="6893" spans="1:2" x14ac:dyDescent="0.25">
      <c r="A6893">
        <v>689</v>
      </c>
      <c r="B6893">
        <v>25.614362525939939</v>
      </c>
    </row>
    <row r="6894" spans="1:2" x14ac:dyDescent="0.25">
      <c r="A6894">
        <v>689.1</v>
      </c>
      <c r="B6894">
        <v>25.83976049423223</v>
      </c>
    </row>
    <row r="6895" spans="1:2" x14ac:dyDescent="0.25">
      <c r="A6895">
        <v>689.2</v>
      </c>
      <c r="B6895">
        <v>26.065158462524511</v>
      </c>
    </row>
    <row r="6896" spans="1:2" x14ac:dyDescent="0.25">
      <c r="A6896">
        <v>689.30000000000007</v>
      </c>
      <c r="B6896">
        <v>26.2905564308168</v>
      </c>
    </row>
    <row r="6897" spans="1:2" x14ac:dyDescent="0.25">
      <c r="A6897">
        <v>689.40000000000009</v>
      </c>
      <c r="B6897">
        <v>26.515954399109091</v>
      </c>
    </row>
    <row r="6898" spans="1:2" x14ac:dyDescent="0.25">
      <c r="A6898">
        <v>689.5</v>
      </c>
      <c r="B6898">
        <v>26.74135236740112</v>
      </c>
    </row>
    <row r="6899" spans="1:2" x14ac:dyDescent="0.25">
      <c r="A6899">
        <v>689.6</v>
      </c>
      <c r="B6899">
        <v>26.966750335693408</v>
      </c>
    </row>
    <row r="6900" spans="1:2" x14ac:dyDescent="0.25">
      <c r="A6900">
        <v>689.7</v>
      </c>
      <c r="B6900">
        <v>27.1921483039857</v>
      </c>
    </row>
    <row r="6901" spans="1:2" x14ac:dyDescent="0.25">
      <c r="A6901">
        <v>689.80000000000007</v>
      </c>
      <c r="B6901">
        <v>27.417546272277988</v>
      </c>
    </row>
    <row r="6902" spans="1:2" x14ac:dyDescent="0.25">
      <c r="A6902">
        <v>689.90000000000009</v>
      </c>
      <c r="B6902">
        <v>27.64294424057028</v>
      </c>
    </row>
    <row r="6903" spans="1:2" x14ac:dyDescent="0.25">
      <c r="A6903">
        <v>690</v>
      </c>
      <c r="B6903">
        <v>27.868342208862309</v>
      </c>
    </row>
    <row r="6904" spans="1:2" x14ac:dyDescent="0.25">
      <c r="A6904">
        <v>690.1</v>
      </c>
      <c r="B6904">
        <v>28.065607318878222</v>
      </c>
    </row>
    <row r="6905" spans="1:2" x14ac:dyDescent="0.25">
      <c r="A6905">
        <v>690.2</v>
      </c>
      <c r="B6905">
        <v>28.262872428894131</v>
      </c>
    </row>
    <row r="6906" spans="1:2" x14ac:dyDescent="0.25">
      <c r="A6906">
        <v>690.30000000000007</v>
      </c>
      <c r="B6906">
        <v>28.46013753891005</v>
      </c>
    </row>
    <row r="6907" spans="1:2" x14ac:dyDescent="0.25">
      <c r="A6907">
        <v>690.40000000000009</v>
      </c>
      <c r="B6907">
        <v>28.657402648925959</v>
      </c>
    </row>
    <row r="6908" spans="1:2" x14ac:dyDescent="0.25">
      <c r="A6908">
        <v>690.5</v>
      </c>
      <c r="B6908">
        <v>28.854667758941648</v>
      </c>
    </row>
    <row r="6909" spans="1:2" x14ac:dyDescent="0.25">
      <c r="A6909">
        <v>690.6</v>
      </c>
      <c r="B6909">
        <v>29.051932868957561</v>
      </c>
    </row>
    <row r="6910" spans="1:2" x14ac:dyDescent="0.25">
      <c r="A6910">
        <v>690.7</v>
      </c>
      <c r="B6910">
        <v>29.249197978973481</v>
      </c>
    </row>
    <row r="6911" spans="1:2" x14ac:dyDescent="0.25">
      <c r="A6911">
        <v>690.80000000000007</v>
      </c>
      <c r="B6911">
        <v>29.44646308898939</v>
      </c>
    </row>
    <row r="6912" spans="1:2" x14ac:dyDescent="0.25">
      <c r="A6912">
        <v>690.90000000000009</v>
      </c>
      <c r="B6912">
        <v>29.643728199005299</v>
      </c>
    </row>
    <row r="6913" spans="1:2" x14ac:dyDescent="0.25">
      <c r="A6913">
        <v>691</v>
      </c>
      <c r="B6913">
        <v>29.840993309020991</v>
      </c>
    </row>
    <row r="6914" spans="1:2" x14ac:dyDescent="0.25">
      <c r="A6914">
        <v>691.1</v>
      </c>
      <c r="B6914">
        <v>29.903536548614511</v>
      </c>
    </row>
    <row r="6915" spans="1:2" x14ac:dyDescent="0.25">
      <c r="A6915">
        <v>691.2</v>
      </c>
      <c r="B6915">
        <v>29.966079788208031</v>
      </c>
    </row>
    <row r="6916" spans="1:2" x14ac:dyDescent="0.25">
      <c r="A6916">
        <v>691.30000000000007</v>
      </c>
      <c r="B6916">
        <v>30.028623027801551</v>
      </c>
    </row>
    <row r="6917" spans="1:2" x14ac:dyDescent="0.25">
      <c r="A6917">
        <v>691.40000000000009</v>
      </c>
      <c r="B6917">
        <v>30.091166267395071</v>
      </c>
    </row>
    <row r="6918" spans="1:2" x14ac:dyDescent="0.25">
      <c r="A6918">
        <v>691.5</v>
      </c>
      <c r="B6918">
        <v>30.15370950698853</v>
      </c>
    </row>
    <row r="6919" spans="1:2" x14ac:dyDescent="0.25">
      <c r="A6919">
        <v>691.6</v>
      </c>
      <c r="B6919">
        <v>30.21625274658205</v>
      </c>
    </row>
    <row r="6920" spans="1:2" x14ac:dyDescent="0.25">
      <c r="A6920">
        <v>691.7</v>
      </c>
      <c r="B6920">
        <v>30.27879598617557</v>
      </c>
    </row>
    <row r="6921" spans="1:2" x14ac:dyDescent="0.25">
      <c r="A6921">
        <v>691.80000000000007</v>
      </c>
      <c r="B6921">
        <v>30.34133922576909</v>
      </c>
    </row>
    <row r="6922" spans="1:2" x14ac:dyDescent="0.25">
      <c r="A6922">
        <v>691.90000000000009</v>
      </c>
      <c r="B6922">
        <v>30.40388246536261</v>
      </c>
    </row>
    <row r="6923" spans="1:2" x14ac:dyDescent="0.25">
      <c r="A6923">
        <v>692</v>
      </c>
      <c r="B6923">
        <v>30.466425704956059</v>
      </c>
    </row>
    <row r="6924" spans="1:2" x14ac:dyDescent="0.25">
      <c r="A6924">
        <v>692.1</v>
      </c>
      <c r="B6924">
        <v>30.497983493804941</v>
      </c>
    </row>
    <row r="6925" spans="1:2" x14ac:dyDescent="0.25">
      <c r="A6925">
        <v>692.2</v>
      </c>
      <c r="B6925">
        <v>30.52954128265382</v>
      </c>
    </row>
    <row r="6926" spans="1:2" x14ac:dyDescent="0.25">
      <c r="A6926">
        <v>692.30000000000007</v>
      </c>
      <c r="B6926">
        <v>30.56109907150271</v>
      </c>
    </row>
    <row r="6927" spans="1:2" x14ac:dyDescent="0.25">
      <c r="A6927">
        <v>692.40000000000009</v>
      </c>
      <c r="B6927">
        <v>30.592656860351589</v>
      </c>
    </row>
    <row r="6928" spans="1:2" x14ac:dyDescent="0.25">
      <c r="A6928">
        <v>692.5</v>
      </c>
      <c r="B6928">
        <v>30.624214649200439</v>
      </c>
    </row>
    <row r="6929" spans="1:2" x14ac:dyDescent="0.25">
      <c r="A6929">
        <v>692.6</v>
      </c>
      <c r="B6929">
        <v>30.655772438049318</v>
      </c>
    </row>
    <row r="6930" spans="1:2" x14ac:dyDescent="0.25">
      <c r="A6930">
        <v>692.7</v>
      </c>
      <c r="B6930">
        <v>30.687330226898201</v>
      </c>
    </row>
    <row r="6931" spans="1:2" x14ac:dyDescent="0.25">
      <c r="A6931">
        <v>692.80000000000007</v>
      </c>
      <c r="B6931">
        <v>30.71888801574709</v>
      </c>
    </row>
    <row r="6932" spans="1:2" x14ac:dyDescent="0.25">
      <c r="A6932">
        <v>692.90000000000009</v>
      </c>
      <c r="B6932">
        <v>30.750445804595969</v>
      </c>
    </row>
    <row r="6933" spans="1:2" x14ac:dyDescent="0.25">
      <c r="A6933">
        <v>693</v>
      </c>
      <c r="B6933">
        <v>30.78200359344482</v>
      </c>
    </row>
    <row r="6934" spans="1:2" x14ac:dyDescent="0.25">
      <c r="A6934">
        <v>693.1</v>
      </c>
      <c r="B6934">
        <v>30.826610736846931</v>
      </c>
    </row>
    <row r="6935" spans="1:2" x14ac:dyDescent="0.25">
      <c r="A6935">
        <v>693.2</v>
      </c>
      <c r="B6935">
        <v>30.871217880249041</v>
      </c>
    </row>
    <row r="6936" spans="1:2" x14ac:dyDescent="0.25">
      <c r="A6936">
        <v>693.30000000000007</v>
      </c>
      <c r="B6936">
        <v>30.915825023651148</v>
      </c>
    </row>
    <row r="6937" spans="1:2" x14ac:dyDescent="0.25">
      <c r="A6937">
        <v>693.40000000000009</v>
      </c>
      <c r="B6937">
        <v>30.960432167053259</v>
      </c>
    </row>
    <row r="6938" spans="1:2" x14ac:dyDescent="0.25">
      <c r="A6938">
        <v>693.5</v>
      </c>
      <c r="B6938">
        <v>31.00503931045532</v>
      </c>
    </row>
    <row r="6939" spans="1:2" x14ac:dyDescent="0.25">
      <c r="A6939">
        <v>693.6</v>
      </c>
      <c r="B6939">
        <v>31.049646453857431</v>
      </c>
    </row>
    <row r="6940" spans="1:2" x14ac:dyDescent="0.25">
      <c r="A6940">
        <v>693.7</v>
      </c>
      <c r="B6940">
        <v>31.094253597259542</v>
      </c>
    </row>
    <row r="6941" spans="1:2" x14ac:dyDescent="0.25">
      <c r="A6941">
        <v>693.80000000000007</v>
      </c>
      <c r="B6941">
        <v>31.138860740661649</v>
      </c>
    </row>
    <row r="6942" spans="1:2" x14ac:dyDescent="0.25">
      <c r="A6942">
        <v>693.90000000000009</v>
      </c>
      <c r="B6942">
        <v>31.183467884063759</v>
      </c>
    </row>
    <row r="6943" spans="1:2" x14ac:dyDescent="0.25">
      <c r="A6943">
        <v>694</v>
      </c>
      <c r="B6943">
        <v>31.22807502746582</v>
      </c>
    </row>
    <row r="6944" spans="1:2" x14ac:dyDescent="0.25">
      <c r="A6944">
        <v>694.1</v>
      </c>
      <c r="B6944">
        <v>31.330932292938261</v>
      </c>
    </row>
    <row r="6945" spans="1:2" x14ac:dyDescent="0.25">
      <c r="A6945">
        <v>694.2</v>
      </c>
      <c r="B6945">
        <v>31.433789558410691</v>
      </c>
    </row>
    <row r="6946" spans="1:2" x14ac:dyDescent="0.25">
      <c r="A6946">
        <v>694.30000000000007</v>
      </c>
      <c r="B6946">
        <v>31.536646823883132</v>
      </c>
    </row>
    <row r="6947" spans="1:2" x14ac:dyDescent="0.25">
      <c r="A6947">
        <v>694.40000000000009</v>
      </c>
      <c r="B6947">
        <v>31.639504089355562</v>
      </c>
    </row>
    <row r="6948" spans="1:2" x14ac:dyDescent="0.25">
      <c r="A6948">
        <v>694.5</v>
      </c>
      <c r="B6948">
        <v>31.742361354827882</v>
      </c>
    </row>
    <row r="6949" spans="1:2" x14ac:dyDescent="0.25">
      <c r="A6949">
        <v>694.6</v>
      </c>
      <c r="B6949">
        <v>31.845218620300319</v>
      </c>
    </row>
    <row r="6950" spans="1:2" x14ac:dyDescent="0.25">
      <c r="A6950">
        <v>694.7</v>
      </c>
      <c r="B6950">
        <v>31.948075885772749</v>
      </c>
    </row>
    <row r="6951" spans="1:2" x14ac:dyDescent="0.25">
      <c r="A6951">
        <v>694.80000000000007</v>
      </c>
      <c r="B6951">
        <v>32.050933151245189</v>
      </c>
    </row>
    <row r="6952" spans="1:2" x14ac:dyDescent="0.25">
      <c r="A6952">
        <v>694.90000000000009</v>
      </c>
      <c r="B6952">
        <v>32.153790416717626</v>
      </c>
    </row>
    <row r="6953" spans="1:2" x14ac:dyDescent="0.25">
      <c r="A6953">
        <v>695</v>
      </c>
      <c r="B6953">
        <v>32.256647682189943</v>
      </c>
    </row>
    <row r="6954" spans="1:2" x14ac:dyDescent="0.25">
      <c r="A6954">
        <v>695.1</v>
      </c>
      <c r="B6954">
        <v>32.333300647735612</v>
      </c>
    </row>
    <row r="6955" spans="1:2" x14ac:dyDescent="0.25">
      <c r="A6955">
        <v>695.2</v>
      </c>
      <c r="B6955">
        <v>32.409953613281289</v>
      </c>
    </row>
    <row r="6956" spans="1:2" x14ac:dyDescent="0.25">
      <c r="A6956">
        <v>695.30000000000007</v>
      </c>
      <c r="B6956">
        <v>32.486606578826958</v>
      </c>
    </row>
    <row r="6957" spans="1:2" x14ac:dyDescent="0.25">
      <c r="A6957">
        <v>695.40000000000009</v>
      </c>
      <c r="B6957">
        <v>32.563259544372627</v>
      </c>
    </row>
    <row r="6958" spans="1:2" x14ac:dyDescent="0.25">
      <c r="A6958">
        <v>695.5</v>
      </c>
      <c r="B6958">
        <v>32.639912509918219</v>
      </c>
    </row>
    <row r="6959" spans="1:2" x14ac:dyDescent="0.25">
      <c r="A6959">
        <v>695.6</v>
      </c>
      <c r="B6959">
        <v>32.716565475463888</v>
      </c>
    </row>
    <row r="6960" spans="1:2" x14ac:dyDescent="0.25">
      <c r="A6960">
        <v>695.7</v>
      </c>
      <c r="B6960">
        <v>32.793218441009557</v>
      </c>
    </row>
    <row r="6961" spans="1:2" x14ac:dyDescent="0.25">
      <c r="A6961">
        <v>695.80000000000007</v>
      </c>
      <c r="B6961">
        <v>32.869871406555227</v>
      </c>
    </row>
    <row r="6962" spans="1:2" x14ac:dyDescent="0.25">
      <c r="A6962">
        <v>695.90000000000009</v>
      </c>
      <c r="B6962">
        <v>32.946524372100903</v>
      </c>
    </row>
    <row r="6963" spans="1:2" x14ac:dyDescent="0.25">
      <c r="A6963">
        <v>696</v>
      </c>
      <c r="B6963">
        <v>33.023177337646487</v>
      </c>
    </row>
    <row r="6964" spans="1:2" x14ac:dyDescent="0.25">
      <c r="A6964">
        <v>696.1</v>
      </c>
      <c r="B6964">
        <v>32.924720344543438</v>
      </c>
    </row>
    <row r="6965" spans="1:2" x14ac:dyDescent="0.25">
      <c r="A6965">
        <v>696.2</v>
      </c>
      <c r="B6965">
        <v>32.826263351440389</v>
      </c>
    </row>
    <row r="6966" spans="1:2" x14ac:dyDescent="0.25">
      <c r="A6966">
        <v>696.30000000000007</v>
      </c>
      <c r="B6966">
        <v>32.72780635833734</v>
      </c>
    </row>
    <row r="6967" spans="1:2" x14ac:dyDescent="0.25">
      <c r="A6967">
        <v>696.40000000000009</v>
      </c>
      <c r="B6967">
        <v>32.629349365234283</v>
      </c>
    </row>
    <row r="6968" spans="1:2" x14ac:dyDescent="0.25">
      <c r="A6968">
        <v>696.5</v>
      </c>
      <c r="B6968">
        <v>32.530892372131348</v>
      </c>
    </row>
    <row r="6969" spans="1:2" x14ac:dyDescent="0.25">
      <c r="A6969">
        <v>696.6</v>
      </c>
      <c r="B6969">
        <v>32.432435379028298</v>
      </c>
    </row>
    <row r="6970" spans="1:2" x14ac:dyDescent="0.25">
      <c r="A6970">
        <v>696.7</v>
      </c>
      <c r="B6970">
        <v>32.333978385925249</v>
      </c>
    </row>
    <row r="6971" spans="1:2" x14ac:dyDescent="0.25">
      <c r="A6971">
        <v>696.80000000000007</v>
      </c>
      <c r="B6971">
        <v>32.2355213928222</v>
      </c>
    </row>
    <row r="6972" spans="1:2" x14ac:dyDescent="0.25">
      <c r="A6972">
        <v>696.90000000000009</v>
      </c>
      <c r="B6972">
        <v>32.137064399719137</v>
      </c>
    </row>
    <row r="6973" spans="1:2" x14ac:dyDescent="0.25">
      <c r="A6973">
        <v>697</v>
      </c>
      <c r="B6973">
        <v>32.038607406616208</v>
      </c>
    </row>
    <row r="6974" spans="1:2" x14ac:dyDescent="0.25">
      <c r="A6974">
        <v>697.1</v>
      </c>
      <c r="B6974">
        <v>31.788147621154721</v>
      </c>
    </row>
    <row r="6975" spans="1:2" x14ac:dyDescent="0.25">
      <c r="A6975">
        <v>697.2</v>
      </c>
      <c r="B6975">
        <v>31.537687835693241</v>
      </c>
    </row>
    <row r="6976" spans="1:2" x14ac:dyDescent="0.25">
      <c r="A6976">
        <v>697.30000000000007</v>
      </c>
      <c r="B6976">
        <v>31.287228050231761</v>
      </c>
    </row>
    <row r="6977" spans="1:2" x14ac:dyDescent="0.25">
      <c r="A6977">
        <v>697.40000000000009</v>
      </c>
      <c r="B6977">
        <v>31.036768264770281</v>
      </c>
    </row>
    <row r="6978" spans="1:2" x14ac:dyDescent="0.25">
      <c r="A6978">
        <v>697.5</v>
      </c>
      <c r="B6978">
        <v>30.786308479309081</v>
      </c>
    </row>
    <row r="6979" spans="1:2" x14ac:dyDescent="0.25">
      <c r="A6979">
        <v>697.6</v>
      </c>
      <c r="B6979">
        <v>30.535848693847601</v>
      </c>
    </row>
    <row r="6980" spans="1:2" x14ac:dyDescent="0.25">
      <c r="A6980">
        <v>697.7</v>
      </c>
      <c r="B6980">
        <v>30.285388908386111</v>
      </c>
    </row>
    <row r="6981" spans="1:2" x14ac:dyDescent="0.25">
      <c r="A6981">
        <v>697.80000000000007</v>
      </c>
      <c r="B6981">
        <v>30.03492912292463</v>
      </c>
    </row>
    <row r="6982" spans="1:2" x14ac:dyDescent="0.25">
      <c r="A6982">
        <v>697.90000000000009</v>
      </c>
      <c r="B6982">
        <v>29.78446933746315</v>
      </c>
    </row>
    <row r="6983" spans="1:2" x14ac:dyDescent="0.25">
      <c r="A6983">
        <v>698</v>
      </c>
      <c r="B6983">
        <v>29.534009552001951</v>
      </c>
    </row>
    <row r="6984" spans="1:2" x14ac:dyDescent="0.25">
      <c r="A6984">
        <v>698.1</v>
      </c>
      <c r="B6984">
        <v>29.20360317230217</v>
      </c>
    </row>
    <row r="6985" spans="1:2" x14ac:dyDescent="0.25">
      <c r="A6985">
        <v>698.2</v>
      </c>
      <c r="B6985">
        <v>28.873196792602389</v>
      </c>
    </row>
    <row r="6986" spans="1:2" x14ac:dyDescent="0.25">
      <c r="A6986">
        <v>698.30000000000007</v>
      </c>
      <c r="B6986">
        <v>28.542790412902601</v>
      </c>
    </row>
    <row r="6987" spans="1:2" x14ac:dyDescent="0.25">
      <c r="A6987">
        <v>698.40000000000009</v>
      </c>
      <c r="B6987">
        <v>28.21238403320282</v>
      </c>
    </row>
    <row r="6988" spans="1:2" x14ac:dyDescent="0.25">
      <c r="A6988">
        <v>698.5</v>
      </c>
      <c r="B6988">
        <v>27.881977653503419</v>
      </c>
    </row>
    <row r="6989" spans="1:2" x14ac:dyDescent="0.25">
      <c r="A6989">
        <v>698.6</v>
      </c>
      <c r="B6989">
        <v>27.551571273803631</v>
      </c>
    </row>
    <row r="6990" spans="1:2" x14ac:dyDescent="0.25">
      <c r="A6990">
        <v>698.7</v>
      </c>
      <c r="B6990">
        <v>27.22116489410385</v>
      </c>
    </row>
    <row r="6991" spans="1:2" x14ac:dyDescent="0.25">
      <c r="A6991">
        <v>698.80000000000007</v>
      </c>
      <c r="B6991">
        <v>26.89075851440407</v>
      </c>
    </row>
    <row r="6992" spans="1:2" x14ac:dyDescent="0.25">
      <c r="A6992">
        <v>698.90000000000009</v>
      </c>
      <c r="B6992">
        <v>26.560352134704289</v>
      </c>
    </row>
    <row r="6993" spans="1:2" x14ac:dyDescent="0.25">
      <c r="A6993">
        <v>699</v>
      </c>
      <c r="B6993">
        <v>26.229945755004881</v>
      </c>
    </row>
    <row r="6994" spans="1:2" x14ac:dyDescent="0.25">
      <c r="A6994">
        <v>699.1</v>
      </c>
      <c r="B6994">
        <v>26.015186786651562</v>
      </c>
    </row>
    <row r="6995" spans="1:2" x14ac:dyDescent="0.25">
      <c r="A6995">
        <v>699.2</v>
      </c>
      <c r="B6995">
        <v>25.800427818298239</v>
      </c>
    </row>
    <row r="6996" spans="1:2" x14ac:dyDescent="0.25">
      <c r="A6996">
        <v>699.30000000000007</v>
      </c>
      <c r="B6996">
        <v>25.58566884994492</v>
      </c>
    </row>
    <row r="6997" spans="1:2" x14ac:dyDescent="0.25">
      <c r="A6997">
        <v>699.40000000000009</v>
      </c>
      <c r="B6997">
        <v>25.370909881591601</v>
      </c>
    </row>
    <row r="6998" spans="1:2" x14ac:dyDescent="0.25">
      <c r="A6998">
        <v>699.5</v>
      </c>
      <c r="B6998">
        <v>25.15615091323853</v>
      </c>
    </row>
    <row r="6999" spans="1:2" x14ac:dyDescent="0.25">
      <c r="A6999">
        <v>699.6</v>
      </c>
      <c r="B6999">
        <v>24.941391944885201</v>
      </c>
    </row>
    <row r="7000" spans="1:2" x14ac:dyDescent="0.25">
      <c r="A7000">
        <v>699.7</v>
      </c>
      <c r="B7000">
        <v>24.726632976531889</v>
      </c>
    </row>
    <row r="7001" spans="1:2" x14ac:dyDescent="0.25">
      <c r="A7001">
        <v>699.80000000000007</v>
      </c>
      <c r="B7001">
        <v>24.51187400817857</v>
      </c>
    </row>
    <row r="7002" spans="1:2" x14ac:dyDescent="0.25">
      <c r="A7002">
        <v>699.90000000000009</v>
      </c>
      <c r="B7002">
        <v>24.29711503982524</v>
      </c>
    </row>
    <row r="7003" spans="1:2" x14ac:dyDescent="0.25">
      <c r="A7003">
        <v>700</v>
      </c>
      <c r="B7003">
        <v>24.082356071472169</v>
      </c>
    </row>
    <row r="7004" spans="1:2" x14ac:dyDescent="0.25">
      <c r="A7004">
        <v>700.1</v>
      </c>
      <c r="B7004">
        <v>23.920972728729211</v>
      </c>
    </row>
    <row r="7005" spans="1:2" x14ac:dyDescent="0.25">
      <c r="A7005">
        <v>700.2</v>
      </c>
      <c r="B7005">
        <v>23.75958938598626</v>
      </c>
    </row>
    <row r="7006" spans="1:2" x14ac:dyDescent="0.25">
      <c r="A7006">
        <v>700.30000000000007</v>
      </c>
      <c r="B7006">
        <v>23.598206043243302</v>
      </c>
    </row>
    <row r="7007" spans="1:2" x14ac:dyDescent="0.25">
      <c r="A7007">
        <v>700.40000000000009</v>
      </c>
      <c r="B7007">
        <v>23.43682270050034</v>
      </c>
    </row>
    <row r="7008" spans="1:2" x14ac:dyDescent="0.25">
      <c r="A7008">
        <v>700.5</v>
      </c>
      <c r="B7008">
        <v>23.27543935775757</v>
      </c>
    </row>
    <row r="7009" spans="1:2" x14ac:dyDescent="0.25">
      <c r="A7009">
        <v>700.6</v>
      </c>
      <c r="B7009">
        <v>23.114056015014611</v>
      </c>
    </row>
    <row r="7010" spans="1:2" x14ac:dyDescent="0.25">
      <c r="A7010">
        <v>700.7</v>
      </c>
      <c r="B7010">
        <v>22.95267267227166</v>
      </c>
    </row>
    <row r="7011" spans="1:2" x14ac:dyDescent="0.25">
      <c r="A7011">
        <v>700.80000000000007</v>
      </c>
      <c r="B7011">
        <v>22.791289329528698</v>
      </c>
    </row>
    <row r="7012" spans="1:2" x14ac:dyDescent="0.25">
      <c r="A7012">
        <v>700.90000000000009</v>
      </c>
      <c r="B7012">
        <v>22.62990598678574</v>
      </c>
    </row>
    <row r="7013" spans="1:2" x14ac:dyDescent="0.25">
      <c r="A7013">
        <v>701</v>
      </c>
      <c r="B7013">
        <v>22.46852264404297</v>
      </c>
    </row>
    <row r="7014" spans="1:2" x14ac:dyDescent="0.25">
      <c r="A7014">
        <v>701.1</v>
      </c>
      <c r="B7014">
        <v>22.36033613204954</v>
      </c>
    </row>
    <row r="7015" spans="1:2" x14ac:dyDescent="0.25">
      <c r="A7015">
        <v>701.2</v>
      </c>
      <c r="B7015">
        <v>22.252149620056109</v>
      </c>
    </row>
    <row r="7016" spans="1:2" x14ac:dyDescent="0.25">
      <c r="A7016">
        <v>701.30000000000007</v>
      </c>
      <c r="B7016">
        <v>22.143963108062671</v>
      </c>
    </row>
    <row r="7017" spans="1:2" x14ac:dyDescent="0.25">
      <c r="A7017">
        <v>701.40000000000009</v>
      </c>
      <c r="B7017">
        <v>22.03577659606924</v>
      </c>
    </row>
    <row r="7018" spans="1:2" x14ac:dyDescent="0.25">
      <c r="A7018">
        <v>701.5</v>
      </c>
      <c r="B7018">
        <v>21.927590084075931</v>
      </c>
    </row>
    <row r="7019" spans="1:2" x14ac:dyDescent="0.25">
      <c r="A7019">
        <v>701.6</v>
      </c>
      <c r="B7019">
        <v>21.8194035720825</v>
      </c>
    </row>
    <row r="7020" spans="1:2" x14ac:dyDescent="0.25">
      <c r="A7020">
        <v>701.7</v>
      </c>
      <c r="B7020">
        <v>21.711217060089069</v>
      </c>
    </row>
    <row r="7021" spans="1:2" x14ac:dyDescent="0.25">
      <c r="A7021">
        <v>701.80000000000007</v>
      </c>
      <c r="B7021">
        <v>21.603030548095632</v>
      </c>
    </row>
    <row r="7022" spans="1:2" x14ac:dyDescent="0.25">
      <c r="A7022">
        <v>701.90000000000009</v>
      </c>
      <c r="B7022">
        <v>21.494844036102201</v>
      </c>
    </row>
    <row r="7023" spans="1:2" x14ac:dyDescent="0.25">
      <c r="A7023">
        <v>702</v>
      </c>
      <c r="B7023">
        <v>21.386657524108891</v>
      </c>
    </row>
    <row r="7024" spans="1:2" x14ac:dyDescent="0.25">
      <c r="A7024">
        <v>702.1</v>
      </c>
      <c r="B7024">
        <v>21.4048568725586</v>
      </c>
    </row>
    <row r="7025" spans="1:2" x14ac:dyDescent="0.25">
      <c r="A7025">
        <v>702.2</v>
      </c>
      <c r="B7025">
        <v>21.423056221008309</v>
      </c>
    </row>
    <row r="7026" spans="1:2" x14ac:dyDescent="0.25">
      <c r="A7026">
        <v>702.30000000000007</v>
      </c>
      <c r="B7026">
        <v>21.441255569458029</v>
      </c>
    </row>
    <row r="7027" spans="1:2" x14ac:dyDescent="0.25">
      <c r="A7027">
        <v>702.40000000000009</v>
      </c>
      <c r="B7027">
        <v>21.459454917907731</v>
      </c>
    </row>
    <row r="7028" spans="1:2" x14ac:dyDescent="0.25">
      <c r="A7028">
        <v>702.5</v>
      </c>
      <c r="B7028">
        <v>21.47765426635743</v>
      </c>
    </row>
    <row r="7029" spans="1:2" x14ac:dyDescent="0.25">
      <c r="A7029">
        <v>702.6</v>
      </c>
      <c r="B7029">
        <v>21.495853614807139</v>
      </c>
    </row>
    <row r="7030" spans="1:2" x14ac:dyDescent="0.25">
      <c r="A7030">
        <v>702.7</v>
      </c>
      <c r="B7030">
        <v>21.514052963256852</v>
      </c>
    </row>
    <row r="7031" spans="1:2" x14ac:dyDescent="0.25">
      <c r="A7031">
        <v>702.80000000000007</v>
      </c>
      <c r="B7031">
        <v>21.532252311706561</v>
      </c>
    </row>
    <row r="7032" spans="1:2" x14ac:dyDescent="0.25">
      <c r="A7032">
        <v>702.90000000000009</v>
      </c>
      <c r="B7032">
        <v>21.55045166015627</v>
      </c>
    </row>
    <row r="7033" spans="1:2" x14ac:dyDescent="0.25">
      <c r="A7033">
        <v>703</v>
      </c>
      <c r="B7033">
        <v>21.568651008605961</v>
      </c>
    </row>
    <row r="7034" spans="1:2" x14ac:dyDescent="0.25">
      <c r="A7034">
        <v>703.1</v>
      </c>
      <c r="B7034">
        <v>21.595970497131361</v>
      </c>
    </row>
    <row r="7035" spans="1:2" x14ac:dyDescent="0.25">
      <c r="A7035">
        <v>703.2</v>
      </c>
      <c r="B7035">
        <v>21.623289985656751</v>
      </c>
    </row>
    <row r="7036" spans="1:2" x14ac:dyDescent="0.25">
      <c r="A7036">
        <v>703.30000000000007</v>
      </c>
      <c r="B7036">
        <v>21.650609474182151</v>
      </c>
    </row>
    <row r="7037" spans="1:2" x14ac:dyDescent="0.25">
      <c r="A7037">
        <v>703.40000000000009</v>
      </c>
      <c r="B7037">
        <v>21.67792896270754</v>
      </c>
    </row>
    <row r="7038" spans="1:2" x14ac:dyDescent="0.25">
      <c r="A7038">
        <v>703.5</v>
      </c>
      <c r="B7038">
        <v>21.705248451232912</v>
      </c>
    </row>
    <row r="7039" spans="1:2" x14ac:dyDescent="0.25">
      <c r="A7039">
        <v>703.6</v>
      </c>
      <c r="B7039">
        <v>21.732567939758301</v>
      </c>
    </row>
    <row r="7040" spans="1:2" x14ac:dyDescent="0.25">
      <c r="A7040">
        <v>703.7</v>
      </c>
      <c r="B7040">
        <v>21.759887428283701</v>
      </c>
    </row>
    <row r="7041" spans="1:2" x14ac:dyDescent="0.25">
      <c r="A7041">
        <v>703.80000000000007</v>
      </c>
      <c r="B7041">
        <v>21.787206916809101</v>
      </c>
    </row>
    <row r="7042" spans="1:2" x14ac:dyDescent="0.25">
      <c r="A7042">
        <v>703.90000000000009</v>
      </c>
      <c r="B7042">
        <v>21.81452640533449</v>
      </c>
    </row>
    <row r="7043" spans="1:2" x14ac:dyDescent="0.25">
      <c r="A7043">
        <v>704</v>
      </c>
      <c r="B7043">
        <v>21.841845893859858</v>
      </c>
    </row>
    <row r="7044" spans="1:2" x14ac:dyDescent="0.25">
      <c r="A7044">
        <v>704.1</v>
      </c>
      <c r="B7044">
        <v>21.76343242645261</v>
      </c>
    </row>
    <row r="7045" spans="1:2" x14ac:dyDescent="0.25">
      <c r="A7045">
        <v>704.2</v>
      </c>
      <c r="B7045">
        <v>21.685018959045369</v>
      </c>
    </row>
    <row r="7046" spans="1:2" x14ac:dyDescent="0.25">
      <c r="A7046">
        <v>704.30000000000007</v>
      </c>
      <c r="B7046">
        <v>21.606605491638131</v>
      </c>
    </row>
    <row r="7047" spans="1:2" x14ac:dyDescent="0.25">
      <c r="A7047">
        <v>704.40000000000009</v>
      </c>
      <c r="B7047">
        <v>21.528192024230879</v>
      </c>
    </row>
    <row r="7048" spans="1:2" x14ac:dyDescent="0.25">
      <c r="A7048">
        <v>704.5</v>
      </c>
      <c r="B7048">
        <v>21.44977855682373</v>
      </c>
    </row>
    <row r="7049" spans="1:2" x14ac:dyDescent="0.25">
      <c r="A7049">
        <v>704.6</v>
      </c>
      <c r="B7049">
        <v>21.371365089416489</v>
      </c>
    </row>
    <row r="7050" spans="1:2" x14ac:dyDescent="0.25">
      <c r="A7050">
        <v>704.7</v>
      </c>
      <c r="B7050">
        <v>21.292951622009241</v>
      </c>
    </row>
    <row r="7051" spans="1:2" x14ac:dyDescent="0.25">
      <c r="A7051">
        <v>704.80000000000007</v>
      </c>
      <c r="B7051">
        <v>21.214538154602</v>
      </c>
    </row>
    <row r="7052" spans="1:2" x14ac:dyDescent="0.25">
      <c r="A7052">
        <v>704.90000000000009</v>
      </c>
      <c r="B7052">
        <v>21.136124687194759</v>
      </c>
    </row>
    <row r="7053" spans="1:2" x14ac:dyDescent="0.25">
      <c r="A7053">
        <v>705</v>
      </c>
      <c r="B7053">
        <v>21.057711219787599</v>
      </c>
    </row>
    <row r="7054" spans="1:2" x14ac:dyDescent="0.25">
      <c r="A7054">
        <v>705.1</v>
      </c>
      <c r="B7054">
        <v>20.95749168395994</v>
      </c>
    </row>
    <row r="7055" spans="1:2" x14ac:dyDescent="0.25">
      <c r="A7055">
        <v>705.2</v>
      </c>
      <c r="B7055">
        <v>20.857272148132282</v>
      </c>
    </row>
    <row r="7056" spans="1:2" x14ac:dyDescent="0.25">
      <c r="A7056">
        <v>705.30000000000007</v>
      </c>
      <c r="B7056">
        <v>20.757052612304619</v>
      </c>
    </row>
    <row r="7057" spans="1:2" x14ac:dyDescent="0.25">
      <c r="A7057">
        <v>705.40000000000009</v>
      </c>
      <c r="B7057">
        <v>20.656833076476961</v>
      </c>
    </row>
    <row r="7058" spans="1:2" x14ac:dyDescent="0.25">
      <c r="A7058">
        <v>705.5</v>
      </c>
      <c r="B7058">
        <v>20.556613540649419</v>
      </c>
    </row>
    <row r="7059" spans="1:2" x14ac:dyDescent="0.25">
      <c r="A7059">
        <v>705.6</v>
      </c>
      <c r="B7059">
        <v>20.45639400482175</v>
      </c>
    </row>
    <row r="7060" spans="1:2" x14ac:dyDescent="0.25">
      <c r="A7060">
        <v>705.7</v>
      </c>
      <c r="B7060">
        <v>20.356174468994091</v>
      </c>
    </row>
    <row r="7061" spans="1:2" x14ac:dyDescent="0.25">
      <c r="A7061">
        <v>705.80000000000007</v>
      </c>
      <c r="B7061">
        <v>20.255954933166439</v>
      </c>
    </row>
    <row r="7062" spans="1:2" x14ac:dyDescent="0.25">
      <c r="A7062">
        <v>705.90000000000009</v>
      </c>
      <c r="B7062">
        <v>20.15573539733877</v>
      </c>
    </row>
    <row r="7063" spans="1:2" x14ac:dyDescent="0.25">
      <c r="A7063">
        <v>706</v>
      </c>
      <c r="B7063">
        <v>20.055515861511228</v>
      </c>
    </row>
    <row r="7064" spans="1:2" x14ac:dyDescent="0.25">
      <c r="A7064">
        <v>706.1</v>
      </c>
      <c r="B7064">
        <v>19.902877140045131</v>
      </c>
    </row>
    <row r="7065" spans="1:2" x14ac:dyDescent="0.25">
      <c r="A7065">
        <v>706.2</v>
      </c>
      <c r="B7065">
        <v>19.750238418579031</v>
      </c>
    </row>
    <row r="7066" spans="1:2" x14ac:dyDescent="0.25">
      <c r="A7066">
        <v>706.30000000000007</v>
      </c>
      <c r="B7066">
        <v>19.59759969711293</v>
      </c>
    </row>
    <row r="7067" spans="1:2" x14ac:dyDescent="0.25">
      <c r="A7067">
        <v>706.40000000000009</v>
      </c>
      <c r="B7067">
        <v>19.44496097564684</v>
      </c>
    </row>
    <row r="7068" spans="1:2" x14ac:dyDescent="0.25">
      <c r="A7068">
        <v>706.5</v>
      </c>
      <c r="B7068">
        <v>19.29232225418091</v>
      </c>
    </row>
    <row r="7069" spans="1:2" x14ac:dyDescent="0.25">
      <c r="A7069">
        <v>706.6</v>
      </c>
      <c r="B7069">
        <v>19.139683532714809</v>
      </c>
    </row>
    <row r="7070" spans="1:2" x14ac:dyDescent="0.25">
      <c r="A7070">
        <v>706.7</v>
      </c>
      <c r="B7070">
        <v>18.987044811248708</v>
      </c>
    </row>
    <row r="7071" spans="1:2" x14ac:dyDescent="0.25">
      <c r="A7071">
        <v>706.80000000000007</v>
      </c>
      <c r="B7071">
        <v>18.834406089782611</v>
      </c>
    </row>
    <row r="7072" spans="1:2" x14ac:dyDescent="0.25">
      <c r="A7072">
        <v>706.90000000000009</v>
      </c>
      <c r="B7072">
        <v>18.68176736831651</v>
      </c>
    </row>
    <row r="7073" spans="1:2" x14ac:dyDescent="0.25">
      <c r="A7073">
        <v>707</v>
      </c>
      <c r="B7073">
        <v>18.529128646850591</v>
      </c>
    </row>
    <row r="7074" spans="1:2" x14ac:dyDescent="0.25">
      <c r="A7074">
        <v>707.1</v>
      </c>
      <c r="B7074">
        <v>18.332845973968471</v>
      </c>
    </row>
    <row r="7075" spans="1:2" x14ac:dyDescent="0.25">
      <c r="A7075">
        <v>707.2</v>
      </c>
      <c r="B7075">
        <v>18.136563301086341</v>
      </c>
    </row>
    <row r="7076" spans="1:2" x14ac:dyDescent="0.25">
      <c r="A7076">
        <v>707.30000000000007</v>
      </c>
      <c r="B7076">
        <v>17.940280628204221</v>
      </c>
    </row>
    <row r="7077" spans="1:2" x14ac:dyDescent="0.25">
      <c r="A7077">
        <v>707.40000000000009</v>
      </c>
      <c r="B7077">
        <v>17.74399795532209</v>
      </c>
    </row>
    <row r="7078" spans="1:2" x14ac:dyDescent="0.25">
      <c r="A7078">
        <v>707.5</v>
      </c>
      <c r="B7078">
        <v>17.547715282440191</v>
      </c>
    </row>
    <row r="7079" spans="1:2" x14ac:dyDescent="0.25">
      <c r="A7079">
        <v>707.6</v>
      </c>
      <c r="B7079">
        <v>17.351432609558071</v>
      </c>
    </row>
    <row r="7080" spans="1:2" x14ac:dyDescent="0.25">
      <c r="A7080">
        <v>707.7</v>
      </c>
      <c r="B7080">
        <v>17.15514993667594</v>
      </c>
    </row>
    <row r="7081" spans="1:2" x14ac:dyDescent="0.25">
      <c r="A7081">
        <v>707.80000000000007</v>
      </c>
      <c r="B7081">
        <v>16.95886726379382</v>
      </c>
    </row>
    <row r="7082" spans="1:2" x14ac:dyDescent="0.25">
      <c r="A7082">
        <v>707.90000000000009</v>
      </c>
      <c r="B7082">
        <v>16.76258459091169</v>
      </c>
    </row>
    <row r="7083" spans="1:2" x14ac:dyDescent="0.25">
      <c r="A7083">
        <v>708</v>
      </c>
      <c r="B7083">
        <v>16.56630191802979</v>
      </c>
    </row>
    <row r="7084" spans="1:2" x14ac:dyDescent="0.25">
      <c r="A7084">
        <v>708.1</v>
      </c>
      <c r="B7084">
        <v>16.33303544998164</v>
      </c>
    </row>
    <row r="7085" spans="1:2" x14ac:dyDescent="0.25">
      <c r="A7085">
        <v>708.2</v>
      </c>
      <c r="B7085">
        <v>16.09976898193349</v>
      </c>
    </row>
    <row r="7086" spans="1:2" x14ac:dyDescent="0.25">
      <c r="A7086">
        <v>708.30000000000007</v>
      </c>
      <c r="B7086">
        <v>15.86650251388534</v>
      </c>
    </row>
    <row r="7087" spans="1:2" x14ac:dyDescent="0.25">
      <c r="A7087">
        <v>708.40000000000009</v>
      </c>
      <c r="B7087">
        <v>15.63323604583719</v>
      </c>
    </row>
    <row r="7088" spans="1:2" x14ac:dyDescent="0.25">
      <c r="A7088">
        <v>708.5</v>
      </c>
      <c r="B7088">
        <v>15.39996957778931</v>
      </c>
    </row>
    <row r="7089" spans="1:2" x14ac:dyDescent="0.25">
      <c r="A7089">
        <v>708.6</v>
      </c>
      <c r="B7089">
        <v>15.16670310974116</v>
      </c>
    </row>
    <row r="7090" spans="1:2" x14ac:dyDescent="0.25">
      <c r="A7090">
        <v>708.7</v>
      </c>
      <c r="B7090">
        <v>14.93343664169301</v>
      </c>
    </row>
    <row r="7091" spans="1:2" x14ac:dyDescent="0.25">
      <c r="A7091">
        <v>708.80000000000007</v>
      </c>
      <c r="B7091">
        <v>14.70017017364486</v>
      </c>
    </row>
    <row r="7092" spans="1:2" x14ac:dyDescent="0.25">
      <c r="A7092">
        <v>708.90000000000009</v>
      </c>
      <c r="B7092">
        <v>14.46690370559671</v>
      </c>
    </row>
    <row r="7093" spans="1:2" x14ac:dyDescent="0.25">
      <c r="A7093">
        <v>709</v>
      </c>
      <c r="B7093">
        <v>14.23363723754883</v>
      </c>
    </row>
    <row r="7094" spans="1:2" x14ac:dyDescent="0.25">
      <c r="A7094">
        <v>709.1</v>
      </c>
      <c r="B7094">
        <v>14.08638410568234</v>
      </c>
    </row>
    <row r="7095" spans="1:2" x14ac:dyDescent="0.25">
      <c r="A7095">
        <v>709.2</v>
      </c>
      <c r="B7095">
        <v>13.93913097381585</v>
      </c>
    </row>
    <row r="7096" spans="1:2" x14ac:dyDescent="0.25">
      <c r="A7096">
        <v>709.30000000000007</v>
      </c>
      <c r="B7096">
        <v>13.79187784194936</v>
      </c>
    </row>
    <row r="7097" spans="1:2" x14ac:dyDescent="0.25">
      <c r="A7097">
        <v>709.40000000000009</v>
      </c>
      <c r="B7097">
        <v>13.64462471008288</v>
      </c>
    </row>
    <row r="7098" spans="1:2" x14ac:dyDescent="0.25">
      <c r="A7098">
        <v>709.5</v>
      </c>
      <c r="B7098">
        <v>13.49737157821655</v>
      </c>
    </row>
    <row r="7099" spans="1:2" x14ac:dyDescent="0.25">
      <c r="A7099">
        <v>709.6</v>
      </c>
      <c r="B7099">
        <v>13.35011844635007</v>
      </c>
    </row>
    <row r="7100" spans="1:2" x14ac:dyDescent="0.25">
      <c r="A7100">
        <v>709.7</v>
      </c>
      <c r="B7100">
        <v>13.20286531448358</v>
      </c>
    </row>
    <row r="7101" spans="1:2" x14ac:dyDescent="0.25">
      <c r="A7101">
        <v>709.80000000000007</v>
      </c>
      <c r="B7101">
        <v>13.055612182617089</v>
      </c>
    </row>
    <row r="7102" spans="1:2" x14ac:dyDescent="0.25">
      <c r="A7102">
        <v>709.90000000000009</v>
      </c>
      <c r="B7102">
        <v>12.908359050750599</v>
      </c>
    </row>
    <row r="7103" spans="1:2" x14ac:dyDescent="0.25">
      <c r="A7103">
        <v>710</v>
      </c>
      <c r="B7103">
        <v>12.761105918884279</v>
      </c>
    </row>
    <row r="7104" spans="1:2" x14ac:dyDescent="0.25">
      <c r="A7104">
        <v>710.1</v>
      </c>
      <c r="B7104">
        <v>12.83527397155764</v>
      </c>
    </row>
    <row r="7105" spans="1:2" x14ac:dyDescent="0.25">
      <c r="A7105">
        <v>710.2</v>
      </c>
      <c r="B7105">
        <v>12.909442024230991</v>
      </c>
    </row>
    <row r="7106" spans="1:2" x14ac:dyDescent="0.25">
      <c r="A7106">
        <v>710.30000000000007</v>
      </c>
      <c r="B7106">
        <v>12.98361007690435</v>
      </c>
    </row>
    <row r="7107" spans="1:2" x14ac:dyDescent="0.25">
      <c r="A7107">
        <v>710.40000000000009</v>
      </c>
      <c r="B7107">
        <v>13.057778129577709</v>
      </c>
    </row>
    <row r="7108" spans="1:2" x14ac:dyDescent="0.25">
      <c r="A7108">
        <v>710.5</v>
      </c>
      <c r="B7108">
        <v>13.13194618225098</v>
      </c>
    </row>
    <row r="7109" spans="1:2" x14ac:dyDescent="0.25">
      <c r="A7109">
        <v>710.6</v>
      </c>
      <c r="B7109">
        <v>13.206114234924341</v>
      </c>
    </row>
    <row r="7110" spans="1:2" x14ac:dyDescent="0.25">
      <c r="A7110">
        <v>710.7</v>
      </c>
      <c r="B7110">
        <v>13.280282287597689</v>
      </c>
    </row>
    <row r="7111" spans="1:2" x14ac:dyDescent="0.25">
      <c r="A7111">
        <v>710.80000000000007</v>
      </c>
      <c r="B7111">
        <v>13.35445034027105</v>
      </c>
    </row>
    <row r="7112" spans="1:2" x14ac:dyDescent="0.25">
      <c r="A7112">
        <v>710.90000000000009</v>
      </c>
      <c r="B7112">
        <v>13.42861839294441</v>
      </c>
    </row>
    <row r="7113" spans="1:2" x14ac:dyDescent="0.25">
      <c r="A7113">
        <v>711</v>
      </c>
      <c r="B7113">
        <v>13.50278644561768</v>
      </c>
    </row>
    <row r="7114" spans="1:2" x14ac:dyDescent="0.25">
      <c r="A7114">
        <v>711.1</v>
      </c>
      <c r="B7114">
        <v>13.76064759254462</v>
      </c>
    </row>
    <row r="7115" spans="1:2" x14ac:dyDescent="0.25">
      <c r="A7115">
        <v>711.2</v>
      </c>
      <c r="B7115">
        <v>14.01850873947155</v>
      </c>
    </row>
    <row r="7116" spans="1:2" x14ac:dyDescent="0.25">
      <c r="A7116">
        <v>711.30000000000007</v>
      </c>
      <c r="B7116">
        <v>14.27636988639849</v>
      </c>
    </row>
    <row r="7117" spans="1:2" x14ac:dyDescent="0.25">
      <c r="A7117">
        <v>711.40000000000009</v>
      </c>
      <c r="B7117">
        <v>14.53423103332543</v>
      </c>
    </row>
    <row r="7118" spans="1:2" x14ac:dyDescent="0.25">
      <c r="A7118">
        <v>711.5</v>
      </c>
      <c r="B7118">
        <v>14.79209218025207</v>
      </c>
    </row>
    <row r="7119" spans="1:2" x14ac:dyDescent="0.25">
      <c r="A7119">
        <v>711.6</v>
      </c>
      <c r="B7119">
        <v>15.04995332717901</v>
      </c>
    </row>
    <row r="7120" spans="1:2" x14ac:dyDescent="0.25">
      <c r="A7120">
        <v>711.7</v>
      </c>
      <c r="B7120">
        <v>15.30781447410595</v>
      </c>
    </row>
    <row r="7121" spans="1:2" x14ac:dyDescent="0.25">
      <c r="A7121">
        <v>711.80000000000007</v>
      </c>
      <c r="B7121">
        <v>15.56567562103289</v>
      </c>
    </row>
    <row r="7122" spans="1:2" x14ac:dyDescent="0.25">
      <c r="A7122">
        <v>711.90000000000009</v>
      </c>
      <c r="B7122">
        <v>15.82353676795983</v>
      </c>
    </row>
    <row r="7123" spans="1:2" x14ac:dyDescent="0.25">
      <c r="A7123">
        <v>712</v>
      </c>
      <c r="B7123">
        <v>16.08139791488647</v>
      </c>
    </row>
    <row r="7124" spans="1:2" x14ac:dyDescent="0.25">
      <c r="A7124">
        <v>712.1</v>
      </c>
      <c r="B7124">
        <v>16.427368288040231</v>
      </c>
    </row>
    <row r="7125" spans="1:2" x14ac:dyDescent="0.25">
      <c r="A7125">
        <v>712.2</v>
      </c>
      <c r="B7125">
        <v>16.773338661194</v>
      </c>
    </row>
    <row r="7126" spans="1:2" x14ac:dyDescent="0.25">
      <c r="A7126">
        <v>712.30000000000007</v>
      </c>
      <c r="B7126">
        <v>17.119309034347761</v>
      </c>
    </row>
    <row r="7127" spans="1:2" x14ac:dyDescent="0.25">
      <c r="A7127">
        <v>712.40000000000009</v>
      </c>
      <c r="B7127">
        <v>17.46527940750153</v>
      </c>
    </row>
    <row r="7128" spans="1:2" x14ac:dyDescent="0.25">
      <c r="A7128">
        <v>712.5</v>
      </c>
      <c r="B7128">
        <v>17.811249780654901</v>
      </c>
    </row>
    <row r="7129" spans="1:2" x14ac:dyDescent="0.25">
      <c r="A7129">
        <v>712.6</v>
      </c>
      <c r="B7129">
        <v>18.157220153808669</v>
      </c>
    </row>
    <row r="7130" spans="1:2" x14ac:dyDescent="0.25">
      <c r="A7130">
        <v>712.7</v>
      </c>
      <c r="B7130">
        <v>18.503190526962431</v>
      </c>
    </row>
    <row r="7131" spans="1:2" x14ac:dyDescent="0.25">
      <c r="A7131">
        <v>712.80000000000007</v>
      </c>
      <c r="B7131">
        <v>18.8491609001162</v>
      </c>
    </row>
    <row r="7132" spans="1:2" x14ac:dyDescent="0.25">
      <c r="A7132">
        <v>712.90000000000009</v>
      </c>
      <c r="B7132">
        <v>19.195131273269968</v>
      </c>
    </row>
    <row r="7133" spans="1:2" x14ac:dyDescent="0.25">
      <c r="A7133">
        <v>713</v>
      </c>
      <c r="B7133">
        <v>19.541101646423339</v>
      </c>
    </row>
    <row r="7134" spans="1:2" x14ac:dyDescent="0.25">
      <c r="A7134">
        <v>713.1</v>
      </c>
      <c r="B7134">
        <v>19.754665737152148</v>
      </c>
    </row>
    <row r="7135" spans="1:2" x14ac:dyDescent="0.25">
      <c r="A7135">
        <v>713.2</v>
      </c>
      <c r="B7135">
        <v>19.968229827880961</v>
      </c>
    </row>
    <row r="7136" spans="1:2" x14ac:dyDescent="0.25">
      <c r="A7136">
        <v>713.30000000000007</v>
      </c>
      <c r="B7136">
        <v>20.18179391860977</v>
      </c>
    </row>
    <row r="7137" spans="1:2" x14ac:dyDescent="0.25">
      <c r="A7137">
        <v>713.40000000000009</v>
      </c>
      <c r="B7137">
        <v>20.395358009338569</v>
      </c>
    </row>
    <row r="7138" spans="1:2" x14ac:dyDescent="0.25">
      <c r="A7138">
        <v>713.5</v>
      </c>
      <c r="B7138">
        <v>20.60892210006714</v>
      </c>
    </row>
    <row r="7139" spans="1:2" x14ac:dyDescent="0.25">
      <c r="A7139">
        <v>713.6</v>
      </c>
      <c r="B7139">
        <v>20.822486190795949</v>
      </c>
    </row>
    <row r="7140" spans="1:2" x14ac:dyDescent="0.25">
      <c r="A7140">
        <v>713.7</v>
      </c>
      <c r="B7140">
        <v>21.036050281524759</v>
      </c>
    </row>
    <row r="7141" spans="1:2" x14ac:dyDescent="0.25">
      <c r="A7141">
        <v>713.80000000000007</v>
      </c>
      <c r="B7141">
        <v>21.249614372253571</v>
      </c>
    </row>
    <row r="7142" spans="1:2" x14ac:dyDescent="0.25">
      <c r="A7142">
        <v>713.90000000000009</v>
      </c>
      <c r="B7142">
        <v>21.463178462982381</v>
      </c>
    </row>
    <row r="7143" spans="1:2" x14ac:dyDescent="0.25">
      <c r="A7143">
        <v>714</v>
      </c>
      <c r="B7143">
        <v>21.676742553710941</v>
      </c>
    </row>
    <row r="7144" spans="1:2" x14ac:dyDescent="0.25">
      <c r="A7144">
        <v>714.1</v>
      </c>
      <c r="B7144">
        <v>21.660009174346921</v>
      </c>
    </row>
    <row r="7145" spans="1:2" x14ac:dyDescent="0.25">
      <c r="A7145">
        <v>714.2</v>
      </c>
      <c r="B7145">
        <v>21.643275794982909</v>
      </c>
    </row>
    <row r="7146" spans="1:2" x14ac:dyDescent="0.25">
      <c r="A7146">
        <v>714.30000000000007</v>
      </c>
      <c r="B7146">
        <v>21.626542415618889</v>
      </c>
    </row>
    <row r="7147" spans="1:2" x14ac:dyDescent="0.25">
      <c r="A7147">
        <v>714.40000000000009</v>
      </c>
      <c r="B7147">
        <v>21.60980903625487</v>
      </c>
    </row>
    <row r="7148" spans="1:2" x14ac:dyDescent="0.25">
      <c r="A7148">
        <v>714.5</v>
      </c>
      <c r="B7148">
        <v>21.593075656890871</v>
      </c>
    </row>
    <row r="7149" spans="1:2" x14ac:dyDescent="0.25">
      <c r="A7149">
        <v>714.6</v>
      </c>
      <c r="B7149">
        <v>21.576342277526859</v>
      </c>
    </row>
    <row r="7150" spans="1:2" x14ac:dyDescent="0.25">
      <c r="A7150">
        <v>714.7</v>
      </c>
      <c r="B7150">
        <v>21.559608898162839</v>
      </c>
    </row>
    <row r="7151" spans="1:2" x14ac:dyDescent="0.25">
      <c r="A7151">
        <v>714.80000000000007</v>
      </c>
      <c r="B7151">
        <v>21.542875518798819</v>
      </c>
    </row>
    <row r="7152" spans="1:2" x14ac:dyDescent="0.25">
      <c r="A7152">
        <v>714.90000000000009</v>
      </c>
      <c r="B7152">
        <v>21.5261421394348</v>
      </c>
    </row>
    <row r="7153" spans="1:2" x14ac:dyDescent="0.25">
      <c r="A7153">
        <v>715</v>
      </c>
      <c r="B7153">
        <v>21.509408760070801</v>
      </c>
    </row>
    <row r="7154" spans="1:2" x14ac:dyDescent="0.25">
      <c r="A7154">
        <v>715.1</v>
      </c>
      <c r="B7154">
        <v>21.32094234466549</v>
      </c>
    </row>
    <row r="7155" spans="1:2" x14ac:dyDescent="0.25">
      <c r="A7155">
        <v>715.2</v>
      </c>
      <c r="B7155">
        <v>21.13247592926017</v>
      </c>
    </row>
    <row r="7156" spans="1:2" x14ac:dyDescent="0.25">
      <c r="A7156">
        <v>715.30000000000007</v>
      </c>
      <c r="B7156">
        <v>20.944009513854851</v>
      </c>
    </row>
    <row r="7157" spans="1:2" x14ac:dyDescent="0.25">
      <c r="A7157">
        <v>715.40000000000009</v>
      </c>
      <c r="B7157">
        <v>20.755543098449539</v>
      </c>
    </row>
    <row r="7158" spans="1:2" x14ac:dyDescent="0.25">
      <c r="A7158">
        <v>715.5</v>
      </c>
      <c r="B7158">
        <v>20.56707668304443</v>
      </c>
    </row>
    <row r="7159" spans="1:2" x14ac:dyDescent="0.25">
      <c r="A7159">
        <v>715.6</v>
      </c>
      <c r="B7159">
        <v>20.378610267639122</v>
      </c>
    </row>
    <row r="7160" spans="1:2" x14ac:dyDescent="0.25">
      <c r="A7160">
        <v>715.7</v>
      </c>
      <c r="B7160">
        <v>20.190143852233799</v>
      </c>
    </row>
    <row r="7161" spans="1:2" x14ac:dyDescent="0.25">
      <c r="A7161">
        <v>715.80000000000007</v>
      </c>
      <c r="B7161">
        <v>20.001677436828491</v>
      </c>
    </row>
    <row r="7162" spans="1:2" x14ac:dyDescent="0.25">
      <c r="A7162">
        <v>715.90000000000009</v>
      </c>
      <c r="B7162">
        <v>19.813211021423172</v>
      </c>
    </row>
    <row r="7163" spans="1:2" x14ac:dyDescent="0.25">
      <c r="A7163">
        <v>716</v>
      </c>
      <c r="B7163">
        <v>19.624744606018069</v>
      </c>
    </row>
    <row r="7164" spans="1:2" x14ac:dyDescent="0.25">
      <c r="A7164">
        <v>716.1</v>
      </c>
      <c r="B7164">
        <v>19.298095607757499</v>
      </c>
    </row>
    <row r="7165" spans="1:2" x14ac:dyDescent="0.25">
      <c r="A7165">
        <v>716.2</v>
      </c>
      <c r="B7165">
        <v>18.97144660949693</v>
      </c>
    </row>
    <row r="7166" spans="1:2" x14ac:dyDescent="0.25">
      <c r="A7166">
        <v>716.30000000000007</v>
      </c>
      <c r="B7166">
        <v>18.644797611236349</v>
      </c>
    </row>
    <row r="7167" spans="1:2" x14ac:dyDescent="0.25">
      <c r="A7167">
        <v>716.40000000000009</v>
      </c>
      <c r="B7167">
        <v>18.318148612975779</v>
      </c>
    </row>
    <row r="7168" spans="1:2" x14ac:dyDescent="0.25">
      <c r="A7168">
        <v>716.5</v>
      </c>
      <c r="B7168">
        <v>17.991499614715579</v>
      </c>
    </row>
    <row r="7169" spans="1:2" x14ac:dyDescent="0.25">
      <c r="A7169">
        <v>716.6</v>
      </c>
      <c r="B7169">
        <v>17.664850616455009</v>
      </c>
    </row>
    <row r="7170" spans="1:2" x14ac:dyDescent="0.25">
      <c r="A7170">
        <v>716.7</v>
      </c>
      <c r="B7170">
        <v>17.338201618194439</v>
      </c>
    </row>
    <row r="7171" spans="1:2" x14ac:dyDescent="0.25">
      <c r="A7171">
        <v>716.80000000000007</v>
      </c>
      <c r="B7171">
        <v>17.011552619933859</v>
      </c>
    </row>
    <row r="7172" spans="1:2" x14ac:dyDescent="0.25">
      <c r="A7172">
        <v>716.90000000000009</v>
      </c>
      <c r="B7172">
        <v>16.684903621673289</v>
      </c>
    </row>
    <row r="7173" spans="1:2" x14ac:dyDescent="0.25">
      <c r="A7173">
        <v>717</v>
      </c>
      <c r="B7173">
        <v>16.358254623413089</v>
      </c>
    </row>
    <row r="7174" spans="1:2" x14ac:dyDescent="0.25">
      <c r="A7174">
        <v>717.1</v>
      </c>
      <c r="B7174">
        <v>16.036524429321219</v>
      </c>
    </row>
    <row r="7175" spans="1:2" x14ac:dyDescent="0.25">
      <c r="A7175">
        <v>717.2</v>
      </c>
      <c r="B7175">
        <v>15.71479423522935</v>
      </c>
    </row>
    <row r="7176" spans="1:2" x14ac:dyDescent="0.25">
      <c r="A7176">
        <v>717.30000000000007</v>
      </c>
      <c r="B7176">
        <v>15.39306404113748</v>
      </c>
    </row>
    <row r="7177" spans="1:2" x14ac:dyDescent="0.25">
      <c r="A7177">
        <v>717.40000000000009</v>
      </c>
      <c r="B7177">
        <v>15.07133384704561</v>
      </c>
    </row>
    <row r="7178" spans="1:2" x14ac:dyDescent="0.25">
      <c r="A7178">
        <v>717.5</v>
      </c>
      <c r="B7178">
        <v>14.7496036529541</v>
      </c>
    </row>
    <row r="7179" spans="1:2" x14ac:dyDescent="0.25">
      <c r="A7179">
        <v>717.6</v>
      </c>
      <c r="B7179">
        <v>14.427873458862241</v>
      </c>
    </row>
    <row r="7180" spans="1:2" x14ac:dyDescent="0.25">
      <c r="A7180">
        <v>717.7</v>
      </c>
      <c r="B7180">
        <v>14.10614326477037</v>
      </c>
    </row>
    <row r="7181" spans="1:2" x14ac:dyDescent="0.25">
      <c r="A7181">
        <v>717.80000000000007</v>
      </c>
      <c r="B7181">
        <v>13.78441307067849</v>
      </c>
    </row>
    <row r="7182" spans="1:2" x14ac:dyDescent="0.25">
      <c r="A7182">
        <v>717.90000000000009</v>
      </c>
      <c r="B7182">
        <v>13.462682876586619</v>
      </c>
    </row>
    <row r="7183" spans="1:2" x14ac:dyDescent="0.25">
      <c r="A7183">
        <v>718</v>
      </c>
      <c r="B7183">
        <v>13.14095268249512</v>
      </c>
    </row>
    <row r="7184" spans="1:2" x14ac:dyDescent="0.25">
      <c r="A7184">
        <v>718.1</v>
      </c>
      <c r="B7184">
        <v>13.08434291839599</v>
      </c>
    </row>
    <row r="7185" spans="1:2" x14ac:dyDescent="0.25">
      <c r="A7185">
        <v>718.2</v>
      </c>
      <c r="B7185">
        <v>13.02773315429685</v>
      </c>
    </row>
    <row r="7186" spans="1:2" x14ac:dyDescent="0.25">
      <c r="A7186">
        <v>718.30000000000007</v>
      </c>
      <c r="B7186">
        <v>12.97112339019772</v>
      </c>
    </row>
    <row r="7187" spans="1:2" x14ac:dyDescent="0.25">
      <c r="A7187">
        <v>718.40000000000009</v>
      </c>
      <c r="B7187">
        <v>12.914513626098589</v>
      </c>
    </row>
    <row r="7188" spans="1:2" x14ac:dyDescent="0.25">
      <c r="A7188">
        <v>718.5</v>
      </c>
      <c r="B7188">
        <v>12.857903861999519</v>
      </c>
    </row>
    <row r="7189" spans="1:2" x14ac:dyDescent="0.25">
      <c r="A7189">
        <v>718.6</v>
      </c>
      <c r="B7189">
        <v>12.80129409790038</v>
      </c>
    </row>
    <row r="7190" spans="1:2" x14ac:dyDescent="0.25">
      <c r="A7190">
        <v>718.7</v>
      </c>
      <c r="B7190">
        <v>12.744684333801249</v>
      </c>
    </row>
    <row r="7191" spans="1:2" x14ac:dyDescent="0.25">
      <c r="A7191">
        <v>718.80000000000007</v>
      </c>
      <c r="B7191">
        <v>12.68807456970211</v>
      </c>
    </row>
    <row r="7192" spans="1:2" x14ac:dyDescent="0.25">
      <c r="A7192">
        <v>718.90000000000009</v>
      </c>
      <c r="B7192">
        <v>12.631464805602979</v>
      </c>
    </row>
    <row r="7193" spans="1:2" x14ac:dyDescent="0.25">
      <c r="A7193">
        <v>719</v>
      </c>
      <c r="B7193">
        <v>12.574855041503911</v>
      </c>
    </row>
    <row r="7194" spans="1:2" x14ac:dyDescent="0.25">
      <c r="A7194">
        <v>719.1</v>
      </c>
      <c r="B7194">
        <v>12.62079857826234</v>
      </c>
    </row>
    <row r="7195" spans="1:2" x14ac:dyDescent="0.25">
      <c r="A7195">
        <v>719.2</v>
      </c>
      <c r="B7195">
        <v>12.66674211502078</v>
      </c>
    </row>
    <row r="7196" spans="1:2" x14ac:dyDescent="0.25">
      <c r="A7196">
        <v>719.30000000000007</v>
      </c>
      <c r="B7196">
        <v>12.712685651779211</v>
      </c>
    </row>
    <row r="7197" spans="1:2" x14ac:dyDescent="0.25">
      <c r="A7197">
        <v>719.40000000000009</v>
      </c>
      <c r="B7197">
        <v>12.75862918853764</v>
      </c>
    </row>
    <row r="7198" spans="1:2" x14ac:dyDescent="0.25">
      <c r="A7198">
        <v>719.5</v>
      </c>
      <c r="B7198">
        <v>12.804572725296021</v>
      </c>
    </row>
    <row r="7199" spans="1:2" x14ac:dyDescent="0.25">
      <c r="A7199">
        <v>719.6</v>
      </c>
      <c r="B7199">
        <v>12.85051626205445</v>
      </c>
    </row>
    <row r="7200" spans="1:2" x14ac:dyDescent="0.25">
      <c r="A7200">
        <v>719.7</v>
      </c>
      <c r="B7200">
        <v>12.89645979881289</v>
      </c>
    </row>
    <row r="7201" spans="1:2" x14ac:dyDescent="0.25">
      <c r="A7201">
        <v>719.80000000000007</v>
      </c>
      <c r="B7201">
        <v>12.942403335571321</v>
      </c>
    </row>
    <row r="7202" spans="1:2" x14ac:dyDescent="0.25">
      <c r="A7202">
        <v>719.90000000000009</v>
      </c>
      <c r="B7202">
        <v>12.98834687232975</v>
      </c>
    </row>
    <row r="7203" spans="1:2" x14ac:dyDescent="0.25">
      <c r="A7203">
        <v>720</v>
      </c>
      <c r="B7203">
        <v>13.034290409088131</v>
      </c>
    </row>
    <row r="7204" spans="1:2" x14ac:dyDescent="0.25">
      <c r="A7204">
        <v>720.1</v>
      </c>
      <c r="B7204">
        <v>13.208021764755291</v>
      </c>
    </row>
    <row r="7205" spans="1:2" x14ac:dyDescent="0.25">
      <c r="A7205">
        <v>720.2</v>
      </c>
      <c r="B7205">
        <v>13.38175312042244</v>
      </c>
    </row>
    <row r="7206" spans="1:2" x14ac:dyDescent="0.25">
      <c r="A7206">
        <v>720.30000000000007</v>
      </c>
      <c r="B7206">
        <v>13.555484476089591</v>
      </c>
    </row>
    <row r="7207" spans="1:2" x14ac:dyDescent="0.25">
      <c r="A7207">
        <v>720.40000000000009</v>
      </c>
      <c r="B7207">
        <v>13.729215831756751</v>
      </c>
    </row>
    <row r="7208" spans="1:2" x14ac:dyDescent="0.25">
      <c r="A7208">
        <v>720.5</v>
      </c>
      <c r="B7208">
        <v>13.90294718742371</v>
      </c>
    </row>
    <row r="7209" spans="1:2" x14ac:dyDescent="0.25">
      <c r="A7209">
        <v>720.6</v>
      </c>
      <c r="B7209">
        <v>14.076678543090861</v>
      </c>
    </row>
    <row r="7210" spans="1:2" x14ac:dyDescent="0.25">
      <c r="A7210">
        <v>720.7</v>
      </c>
      <c r="B7210">
        <v>14.25040989875801</v>
      </c>
    </row>
    <row r="7211" spans="1:2" x14ac:dyDescent="0.25">
      <c r="A7211">
        <v>720.80000000000007</v>
      </c>
      <c r="B7211">
        <v>14.424141254425169</v>
      </c>
    </row>
    <row r="7212" spans="1:2" x14ac:dyDescent="0.25">
      <c r="A7212">
        <v>720.90000000000009</v>
      </c>
      <c r="B7212">
        <v>14.59787261009232</v>
      </c>
    </row>
    <row r="7213" spans="1:2" x14ac:dyDescent="0.25">
      <c r="A7213">
        <v>721</v>
      </c>
      <c r="B7213">
        <v>14.771603965759279</v>
      </c>
    </row>
    <row r="7214" spans="1:2" x14ac:dyDescent="0.25">
      <c r="A7214">
        <v>721.1</v>
      </c>
      <c r="B7214">
        <v>15.02184219360357</v>
      </c>
    </row>
    <row r="7215" spans="1:2" x14ac:dyDescent="0.25">
      <c r="A7215">
        <v>721.2</v>
      </c>
      <c r="B7215">
        <v>15.272080421447869</v>
      </c>
    </row>
    <row r="7216" spans="1:2" x14ac:dyDescent="0.25">
      <c r="A7216">
        <v>721.30000000000007</v>
      </c>
      <c r="B7216">
        <v>15.52231864929216</v>
      </c>
    </row>
    <row r="7217" spans="1:2" x14ac:dyDescent="0.25">
      <c r="A7217">
        <v>721.40000000000009</v>
      </c>
      <c r="B7217">
        <v>15.772556877136459</v>
      </c>
    </row>
    <row r="7218" spans="1:2" x14ac:dyDescent="0.25">
      <c r="A7218">
        <v>721.5</v>
      </c>
      <c r="B7218">
        <v>16.022795104980471</v>
      </c>
    </row>
    <row r="7219" spans="1:2" x14ac:dyDescent="0.25">
      <c r="A7219">
        <v>721.6</v>
      </c>
      <c r="B7219">
        <v>16.27303333282476</v>
      </c>
    </row>
    <row r="7220" spans="1:2" x14ac:dyDescent="0.25">
      <c r="A7220">
        <v>721.7</v>
      </c>
      <c r="B7220">
        <v>16.523271560669059</v>
      </c>
    </row>
    <row r="7221" spans="1:2" x14ac:dyDescent="0.25">
      <c r="A7221">
        <v>721.80000000000007</v>
      </c>
      <c r="B7221">
        <v>16.773509788513351</v>
      </c>
    </row>
    <row r="7222" spans="1:2" x14ac:dyDescent="0.25">
      <c r="A7222">
        <v>721.90000000000009</v>
      </c>
      <c r="B7222">
        <v>17.023748016357651</v>
      </c>
    </row>
    <row r="7223" spans="1:2" x14ac:dyDescent="0.25">
      <c r="A7223">
        <v>722</v>
      </c>
      <c r="B7223">
        <v>17.273986244201659</v>
      </c>
    </row>
    <row r="7224" spans="1:2" x14ac:dyDescent="0.25">
      <c r="A7224">
        <v>722.1</v>
      </c>
      <c r="B7224">
        <v>17.5231312179566</v>
      </c>
    </row>
    <row r="7225" spans="1:2" x14ac:dyDescent="0.25">
      <c r="A7225">
        <v>722.2</v>
      </c>
      <c r="B7225">
        <v>17.772276191711541</v>
      </c>
    </row>
    <row r="7226" spans="1:2" x14ac:dyDescent="0.25">
      <c r="A7226">
        <v>722.30000000000007</v>
      </c>
      <c r="B7226">
        <v>18.021421165466482</v>
      </c>
    </row>
    <row r="7227" spans="1:2" x14ac:dyDescent="0.25">
      <c r="A7227">
        <v>722.40000000000009</v>
      </c>
      <c r="B7227">
        <v>18.270566139221419</v>
      </c>
    </row>
    <row r="7228" spans="1:2" x14ac:dyDescent="0.25">
      <c r="A7228">
        <v>722.5</v>
      </c>
      <c r="B7228">
        <v>18.519711112976079</v>
      </c>
    </row>
    <row r="7229" spans="1:2" x14ac:dyDescent="0.25">
      <c r="A7229">
        <v>722.6</v>
      </c>
      <c r="B7229">
        <v>18.768856086731009</v>
      </c>
    </row>
    <row r="7230" spans="1:2" x14ac:dyDescent="0.25">
      <c r="A7230">
        <v>722.7</v>
      </c>
      <c r="B7230">
        <v>19.01800106048595</v>
      </c>
    </row>
    <row r="7231" spans="1:2" x14ac:dyDescent="0.25">
      <c r="A7231">
        <v>722.80000000000007</v>
      </c>
      <c r="B7231">
        <v>19.267146034240891</v>
      </c>
    </row>
    <row r="7232" spans="1:2" x14ac:dyDescent="0.25">
      <c r="A7232">
        <v>722.90000000000009</v>
      </c>
      <c r="B7232">
        <v>19.516291007995829</v>
      </c>
    </row>
    <row r="7233" spans="1:2" x14ac:dyDescent="0.25">
      <c r="A7233">
        <v>723</v>
      </c>
      <c r="B7233">
        <v>19.765435981750489</v>
      </c>
    </row>
    <row r="7234" spans="1:2" x14ac:dyDescent="0.25">
      <c r="A7234">
        <v>723.1</v>
      </c>
      <c r="B7234">
        <v>19.990203876495411</v>
      </c>
    </row>
    <row r="7235" spans="1:2" x14ac:dyDescent="0.25">
      <c r="A7235">
        <v>723.2</v>
      </c>
      <c r="B7235">
        <v>20.214971771240339</v>
      </c>
    </row>
    <row r="7236" spans="1:2" x14ac:dyDescent="0.25">
      <c r="A7236">
        <v>723.30000000000007</v>
      </c>
      <c r="B7236">
        <v>20.439739665985261</v>
      </c>
    </row>
    <row r="7237" spans="1:2" x14ac:dyDescent="0.25">
      <c r="A7237">
        <v>723.40000000000009</v>
      </c>
      <c r="B7237">
        <v>20.66450756073019</v>
      </c>
    </row>
    <row r="7238" spans="1:2" x14ac:dyDescent="0.25">
      <c r="A7238">
        <v>723.5</v>
      </c>
      <c r="B7238">
        <v>20.889275455474849</v>
      </c>
    </row>
    <row r="7239" spans="1:2" x14ac:dyDescent="0.25">
      <c r="A7239">
        <v>723.6</v>
      </c>
      <c r="B7239">
        <v>21.114043350219781</v>
      </c>
    </row>
    <row r="7240" spans="1:2" x14ac:dyDescent="0.25">
      <c r="A7240">
        <v>723.7</v>
      </c>
      <c r="B7240">
        <v>21.338811244964699</v>
      </c>
    </row>
    <row r="7241" spans="1:2" x14ac:dyDescent="0.25">
      <c r="A7241">
        <v>723.80000000000007</v>
      </c>
      <c r="B7241">
        <v>21.563579139709631</v>
      </c>
    </row>
    <row r="7242" spans="1:2" x14ac:dyDescent="0.25">
      <c r="A7242">
        <v>723.90000000000009</v>
      </c>
      <c r="B7242">
        <v>21.788347034454549</v>
      </c>
    </row>
    <row r="7243" spans="1:2" x14ac:dyDescent="0.25">
      <c r="A7243">
        <v>724</v>
      </c>
      <c r="B7243">
        <v>22.013114929199219</v>
      </c>
    </row>
    <row r="7244" spans="1:2" x14ac:dyDescent="0.25">
      <c r="A7244">
        <v>724.1</v>
      </c>
      <c r="B7244">
        <v>22.212983436584519</v>
      </c>
    </row>
    <row r="7245" spans="1:2" x14ac:dyDescent="0.25">
      <c r="A7245">
        <v>724.2</v>
      </c>
      <c r="B7245">
        <v>22.41285194396982</v>
      </c>
    </row>
    <row r="7246" spans="1:2" x14ac:dyDescent="0.25">
      <c r="A7246">
        <v>724.30000000000007</v>
      </c>
      <c r="B7246">
        <v>22.61272045135512</v>
      </c>
    </row>
    <row r="7247" spans="1:2" x14ac:dyDescent="0.25">
      <c r="A7247">
        <v>724.40000000000009</v>
      </c>
      <c r="B7247">
        <v>22.81258895874042</v>
      </c>
    </row>
    <row r="7248" spans="1:2" x14ac:dyDescent="0.25">
      <c r="A7248">
        <v>724.5</v>
      </c>
      <c r="B7248">
        <v>23.01245746612549</v>
      </c>
    </row>
    <row r="7249" spans="1:2" x14ac:dyDescent="0.25">
      <c r="A7249">
        <v>724.6</v>
      </c>
      <c r="B7249">
        <v>23.21232597351079</v>
      </c>
    </row>
    <row r="7250" spans="1:2" x14ac:dyDescent="0.25">
      <c r="A7250">
        <v>724.7</v>
      </c>
      <c r="B7250">
        <v>23.41219448089609</v>
      </c>
    </row>
    <row r="7251" spans="1:2" x14ac:dyDescent="0.25">
      <c r="A7251">
        <v>724.80000000000007</v>
      </c>
      <c r="B7251">
        <v>23.612062988281391</v>
      </c>
    </row>
    <row r="7252" spans="1:2" x14ac:dyDescent="0.25">
      <c r="A7252">
        <v>724.90000000000009</v>
      </c>
      <c r="B7252">
        <v>23.811931495666691</v>
      </c>
    </row>
    <row r="7253" spans="1:2" x14ac:dyDescent="0.25">
      <c r="A7253">
        <v>725</v>
      </c>
      <c r="B7253">
        <v>24.011800003051761</v>
      </c>
    </row>
    <row r="7254" spans="1:2" x14ac:dyDescent="0.25">
      <c r="A7254">
        <v>725.1</v>
      </c>
      <c r="B7254">
        <v>24.260317077636781</v>
      </c>
    </row>
    <row r="7255" spans="1:2" x14ac:dyDescent="0.25">
      <c r="A7255">
        <v>725.2</v>
      </c>
      <c r="B7255">
        <v>24.508834152221791</v>
      </c>
    </row>
    <row r="7256" spans="1:2" x14ac:dyDescent="0.25">
      <c r="A7256">
        <v>725.30000000000007</v>
      </c>
      <c r="B7256">
        <v>24.757351226806811</v>
      </c>
    </row>
    <row r="7257" spans="1:2" x14ac:dyDescent="0.25">
      <c r="A7257">
        <v>725.40000000000009</v>
      </c>
      <c r="B7257">
        <v>25.005868301391828</v>
      </c>
    </row>
    <row r="7258" spans="1:2" x14ac:dyDescent="0.25">
      <c r="A7258">
        <v>725.5</v>
      </c>
      <c r="B7258">
        <v>25.254385375976561</v>
      </c>
    </row>
    <row r="7259" spans="1:2" x14ac:dyDescent="0.25">
      <c r="A7259">
        <v>725.6</v>
      </c>
      <c r="B7259">
        <v>25.502902450561582</v>
      </c>
    </row>
    <row r="7260" spans="1:2" x14ac:dyDescent="0.25">
      <c r="A7260">
        <v>725.7</v>
      </c>
      <c r="B7260">
        <v>25.751419525146598</v>
      </c>
    </row>
    <row r="7261" spans="1:2" x14ac:dyDescent="0.25">
      <c r="A7261">
        <v>725.80000000000007</v>
      </c>
      <c r="B7261">
        <v>25.999936599731619</v>
      </c>
    </row>
    <row r="7262" spans="1:2" x14ac:dyDescent="0.25">
      <c r="A7262">
        <v>725.90000000000009</v>
      </c>
      <c r="B7262">
        <v>26.248453674316629</v>
      </c>
    </row>
    <row r="7263" spans="1:2" x14ac:dyDescent="0.25">
      <c r="A7263">
        <v>726</v>
      </c>
      <c r="B7263">
        <v>26.496970748901369</v>
      </c>
    </row>
    <row r="7264" spans="1:2" x14ac:dyDescent="0.25">
      <c r="A7264">
        <v>726.1</v>
      </c>
      <c r="B7264">
        <v>26.821155376434401</v>
      </c>
    </row>
    <row r="7265" spans="1:2" x14ac:dyDescent="0.25">
      <c r="A7265">
        <v>726.2</v>
      </c>
      <c r="B7265">
        <v>27.14534000396743</v>
      </c>
    </row>
    <row r="7266" spans="1:2" x14ac:dyDescent="0.25">
      <c r="A7266">
        <v>726.30000000000007</v>
      </c>
      <c r="B7266">
        <v>27.46952463150047</v>
      </c>
    </row>
    <row r="7267" spans="1:2" x14ac:dyDescent="0.25">
      <c r="A7267">
        <v>726.40000000000009</v>
      </c>
      <c r="B7267">
        <v>27.793709259033498</v>
      </c>
    </row>
    <row r="7268" spans="1:2" x14ac:dyDescent="0.25">
      <c r="A7268">
        <v>726.5</v>
      </c>
      <c r="B7268">
        <v>28.117893886566161</v>
      </c>
    </row>
    <row r="7269" spans="1:2" x14ac:dyDescent="0.25">
      <c r="A7269">
        <v>726.6</v>
      </c>
      <c r="B7269">
        <v>28.442078514099201</v>
      </c>
    </row>
    <row r="7270" spans="1:2" x14ac:dyDescent="0.25">
      <c r="A7270">
        <v>726.7</v>
      </c>
      <c r="B7270">
        <v>28.76626314163223</v>
      </c>
    </row>
    <row r="7271" spans="1:2" x14ac:dyDescent="0.25">
      <c r="A7271">
        <v>726.80000000000007</v>
      </c>
      <c r="B7271">
        <v>29.090447769165269</v>
      </c>
    </row>
    <row r="7272" spans="1:2" x14ac:dyDescent="0.25">
      <c r="A7272">
        <v>726.90000000000009</v>
      </c>
      <c r="B7272">
        <v>29.414632396698298</v>
      </c>
    </row>
    <row r="7273" spans="1:2" x14ac:dyDescent="0.25">
      <c r="A7273">
        <v>727</v>
      </c>
      <c r="B7273">
        <v>29.738817024230961</v>
      </c>
    </row>
    <row r="7274" spans="1:2" x14ac:dyDescent="0.25">
      <c r="A7274">
        <v>727.1</v>
      </c>
      <c r="B7274">
        <v>30.1948750114442</v>
      </c>
    </row>
    <row r="7275" spans="1:2" x14ac:dyDescent="0.25">
      <c r="A7275">
        <v>727.2</v>
      </c>
      <c r="B7275">
        <v>30.650932998657439</v>
      </c>
    </row>
    <row r="7276" spans="1:2" x14ac:dyDescent="0.25">
      <c r="A7276">
        <v>727.30000000000007</v>
      </c>
      <c r="B7276">
        <v>31.10699098587067</v>
      </c>
    </row>
    <row r="7277" spans="1:2" x14ac:dyDescent="0.25">
      <c r="A7277">
        <v>727.40000000000009</v>
      </c>
      <c r="B7277">
        <v>31.563048973083909</v>
      </c>
    </row>
    <row r="7278" spans="1:2" x14ac:dyDescent="0.25">
      <c r="A7278">
        <v>727.5</v>
      </c>
      <c r="B7278">
        <v>32.019106960296632</v>
      </c>
    </row>
    <row r="7279" spans="1:2" x14ac:dyDescent="0.25">
      <c r="A7279">
        <v>727.6</v>
      </c>
      <c r="B7279">
        <v>32.475164947509867</v>
      </c>
    </row>
    <row r="7280" spans="1:2" x14ac:dyDescent="0.25">
      <c r="A7280">
        <v>727.7</v>
      </c>
      <c r="B7280">
        <v>32.93122293472311</v>
      </c>
    </row>
    <row r="7281" spans="1:2" x14ac:dyDescent="0.25">
      <c r="A7281">
        <v>727.80000000000007</v>
      </c>
      <c r="B7281">
        <v>33.387280921936338</v>
      </c>
    </row>
    <row r="7282" spans="1:2" x14ac:dyDescent="0.25">
      <c r="A7282">
        <v>727.90000000000009</v>
      </c>
      <c r="B7282">
        <v>33.843338909149587</v>
      </c>
    </row>
    <row r="7283" spans="1:2" x14ac:dyDescent="0.25">
      <c r="A7283">
        <v>728</v>
      </c>
      <c r="B7283">
        <v>34.299396896362303</v>
      </c>
    </row>
    <row r="7284" spans="1:2" x14ac:dyDescent="0.25">
      <c r="A7284">
        <v>728.1</v>
      </c>
      <c r="B7284">
        <v>34.541225128173878</v>
      </c>
    </row>
    <row r="7285" spans="1:2" x14ac:dyDescent="0.25">
      <c r="A7285">
        <v>728.2</v>
      </c>
      <c r="B7285">
        <v>34.783053359985459</v>
      </c>
    </row>
    <row r="7286" spans="1:2" x14ac:dyDescent="0.25">
      <c r="A7286">
        <v>728.30000000000007</v>
      </c>
      <c r="B7286">
        <v>35.02488159179704</v>
      </c>
    </row>
    <row r="7287" spans="1:2" x14ac:dyDescent="0.25">
      <c r="A7287">
        <v>728.40000000000009</v>
      </c>
      <c r="B7287">
        <v>35.266709823608622</v>
      </c>
    </row>
    <row r="7288" spans="1:2" x14ac:dyDescent="0.25">
      <c r="A7288">
        <v>728.5</v>
      </c>
      <c r="B7288">
        <v>35.508538055419919</v>
      </c>
    </row>
    <row r="7289" spans="1:2" x14ac:dyDescent="0.25">
      <c r="A7289">
        <v>728.6</v>
      </c>
      <c r="B7289">
        <v>35.7503662872315</v>
      </c>
    </row>
    <row r="7290" spans="1:2" x14ac:dyDescent="0.25">
      <c r="A7290">
        <v>728.7</v>
      </c>
      <c r="B7290">
        <v>35.992194519043082</v>
      </c>
    </row>
    <row r="7291" spans="1:2" x14ac:dyDescent="0.25">
      <c r="A7291">
        <v>728.80000000000007</v>
      </c>
      <c r="B7291">
        <v>36.234022750854663</v>
      </c>
    </row>
    <row r="7292" spans="1:2" x14ac:dyDescent="0.25">
      <c r="A7292">
        <v>728.90000000000009</v>
      </c>
      <c r="B7292">
        <v>36.475850982666238</v>
      </c>
    </row>
    <row r="7293" spans="1:2" x14ac:dyDescent="0.25">
      <c r="A7293">
        <v>729</v>
      </c>
      <c r="B7293">
        <v>36.717679214477542</v>
      </c>
    </row>
    <row r="7294" spans="1:2" x14ac:dyDescent="0.25">
      <c r="A7294">
        <v>729.1</v>
      </c>
      <c r="B7294">
        <v>36.977963409423893</v>
      </c>
    </row>
    <row r="7295" spans="1:2" x14ac:dyDescent="0.25">
      <c r="A7295">
        <v>729.2</v>
      </c>
      <c r="B7295">
        <v>37.238247604370237</v>
      </c>
    </row>
    <row r="7296" spans="1:2" x14ac:dyDescent="0.25">
      <c r="A7296">
        <v>729.30000000000007</v>
      </c>
      <c r="B7296">
        <v>37.498531799316588</v>
      </c>
    </row>
    <row r="7297" spans="1:2" x14ac:dyDescent="0.25">
      <c r="A7297">
        <v>729.40000000000009</v>
      </c>
      <c r="B7297">
        <v>37.758815994262932</v>
      </c>
    </row>
    <row r="7298" spans="1:2" x14ac:dyDescent="0.25">
      <c r="A7298">
        <v>729.5</v>
      </c>
      <c r="B7298">
        <v>38.019100189208977</v>
      </c>
    </row>
    <row r="7299" spans="1:2" x14ac:dyDescent="0.25">
      <c r="A7299">
        <v>729.6</v>
      </c>
      <c r="B7299">
        <v>38.279384384155343</v>
      </c>
    </row>
    <row r="7300" spans="1:2" x14ac:dyDescent="0.25">
      <c r="A7300">
        <v>729.7</v>
      </c>
      <c r="B7300">
        <v>38.539668579101679</v>
      </c>
    </row>
    <row r="7301" spans="1:2" x14ac:dyDescent="0.25">
      <c r="A7301">
        <v>729.80000000000007</v>
      </c>
      <c r="B7301">
        <v>38.79995277404803</v>
      </c>
    </row>
    <row r="7302" spans="1:2" x14ac:dyDescent="0.25">
      <c r="A7302">
        <v>729.90000000000009</v>
      </c>
      <c r="B7302">
        <v>39.060236968994367</v>
      </c>
    </row>
    <row r="7303" spans="1:2" x14ac:dyDescent="0.25">
      <c r="A7303">
        <v>730</v>
      </c>
      <c r="B7303">
        <v>39.320521163940427</v>
      </c>
    </row>
    <row r="7304" spans="1:2" x14ac:dyDescent="0.25">
      <c r="A7304">
        <v>730.1</v>
      </c>
      <c r="B7304">
        <v>39.482750473022492</v>
      </c>
    </row>
    <row r="7305" spans="1:2" x14ac:dyDescent="0.25">
      <c r="A7305">
        <v>730.2</v>
      </c>
      <c r="B7305">
        <v>39.644979782104564</v>
      </c>
    </row>
    <row r="7306" spans="1:2" x14ac:dyDescent="0.25">
      <c r="A7306">
        <v>730.30000000000007</v>
      </c>
      <c r="B7306">
        <v>39.807209091186628</v>
      </c>
    </row>
    <row r="7307" spans="1:2" x14ac:dyDescent="0.25">
      <c r="A7307">
        <v>730.40000000000009</v>
      </c>
      <c r="B7307">
        <v>39.9694384002687</v>
      </c>
    </row>
    <row r="7308" spans="1:2" x14ac:dyDescent="0.25">
      <c r="A7308">
        <v>730.5</v>
      </c>
      <c r="B7308">
        <v>40.13166770935058</v>
      </c>
    </row>
    <row r="7309" spans="1:2" x14ac:dyDescent="0.25">
      <c r="A7309">
        <v>730.6</v>
      </c>
      <c r="B7309">
        <v>40.293897018432652</v>
      </c>
    </row>
    <row r="7310" spans="1:2" x14ac:dyDescent="0.25">
      <c r="A7310">
        <v>730.7</v>
      </c>
      <c r="B7310">
        <v>40.456126327514717</v>
      </c>
    </row>
    <row r="7311" spans="1:2" x14ac:dyDescent="0.25">
      <c r="A7311">
        <v>730.80000000000007</v>
      </c>
      <c r="B7311">
        <v>40.618355636596789</v>
      </c>
    </row>
    <row r="7312" spans="1:2" x14ac:dyDescent="0.25">
      <c r="A7312">
        <v>730.90000000000009</v>
      </c>
      <c r="B7312">
        <v>40.780584945678847</v>
      </c>
    </row>
    <row r="7313" spans="1:2" x14ac:dyDescent="0.25">
      <c r="A7313">
        <v>731</v>
      </c>
      <c r="B7313">
        <v>40.942814254760741</v>
      </c>
    </row>
    <row r="7314" spans="1:2" x14ac:dyDescent="0.25">
      <c r="A7314">
        <v>731.1</v>
      </c>
      <c r="B7314">
        <v>41.032813835144061</v>
      </c>
    </row>
    <row r="7315" spans="1:2" x14ac:dyDescent="0.25">
      <c r="A7315">
        <v>731.2</v>
      </c>
      <c r="B7315">
        <v>41.122813415527382</v>
      </c>
    </row>
    <row r="7316" spans="1:2" x14ac:dyDescent="0.25">
      <c r="A7316">
        <v>731.30000000000007</v>
      </c>
      <c r="B7316">
        <v>41.212812995910703</v>
      </c>
    </row>
    <row r="7317" spans="1:2" x14ac:dyDescent="0.25">
      <c r="A7317">
        <v>731.40000000000009</v>
      </c>
      <c r="B7317">
        <v>41.302812576294023</v>
      </c>
    </row>
    <row r="7318" spans="1:2" x14ac:dyDescent="0.25">
      <c r="A7318">
        <v>731.5</v>
      </c>
      <c r="B7318">
        <v>41.392812156677238</v>
      </c>
    </row>
    <row r="7319" spans="1:2" x14ac:dyDescent="0.25">
      <c r="A7319">
        <v>731.6</v>
      </c>
      <c r="B7319">
        <v>41.482811737060572</v>
      </c>
    </row>
    <row r="7320" spans="1:2" x14ac:dyDescent="0.25">
      <c r="A7320">
        <v>731.7</v>
      </c>
      <c r="B7320">
        <v>41.572811317443893</v>
      </c>
    </row>
    <row r="7321" spans="1:2" x14ac:dyDescent="0.25">
      <c r="A7321">
        <v>731.80000000000007</v>
      </c>
      <c r="B7321">
        <v>41.662810897827207</v>
      </c>
    </row>
    <row r="7322" spans="1:2" x14ac:dyDescent="0.25">
      <c r="A7322">
        <v>731.90000000000009</v>
      </c>
      <c r="B7322">
        <v>41.752810478210527</v>
      </c>
    </row>
    <row r="7323" spans="1:2" x14ac:dyDescent="0.25">
      <c r="A7323">
        <v>732</v>
      </c>
      <c r="B7323">
        <v>41.842810058593749</v>
      </c>
    </row>
    <row r="7324" spans="1:2" x14ac:dyDescent="0.25">
      <c r="A7324">
        <v>732.1</v>
      </c>
      <c r="B7324">
        <v>41.881273651123053</v>
      </c>
    </row>
    <row r="7325" spans="1:2" x14ac:dyDescent="0.25">
      <c r="A7325">
        <v>732.2</v>
      </c>
      <c r="B7325">
        <v>41.919737243652357</v>
      </c>
    </row>
    <row r="7326" spans="1:2" x14ac:dyDescent="0.25">
      <c r="A7326">
        <v>732.30000000000007</v>
      </c>
      <c r="B7326">
        <v>41.958200836181668</v>
      </c>
    </row>
    <row r="7327" spans="1:2" x14ac:dyDescent="0.25">
      <c r="A7327">
        <v>732.40000000000009</v>
      </c>
      <c r="B7327">
        <v>41.996664428710972</v>
      </c>
    </row>
    <row r="7328" spans="1:2" x14ac:dyDescent="0.25">
      <c r="A7328">
        <v>732.5</v>
      </c>
      <c r="B7328">
        <v>42.035128021240233</v>
      </c>
    </row>
    <row r="7329" spans="1:2" x14ac:dyDescent="0.25">
      <c r="A7329">
        <v>732.6</v>
      </c>
      <c r="B7329">
        <v>42.073591613769537</v>
      </c>
    </row>
    <row r="7330" spans="1:2" x14ac:dyDescent="0.25">
      <c r="A7330">
        <v>732.7</v>
      </c>
      <c r="B7330">
        <v>42.112055206298841</v>
      </c>
    </row>
    <row r="7331" spans="1:2" x14ac:dyDescent="0.25">
      <c r="A7331">
        <v>732.80000000000007</v>
      </c>
      <c r="B7331">
        <v>42.150518798828152</v>
      </c>
    </row>
    <row r="7332" spans="1:2" x14ac:dyDescent="0.25">
      <c r="A7332">
        <v>732.90000000000009</v>
      </c>
      <c r="B7332">
        <v>42.188982391357463</v>
      </c>
    </row>
    <row r="7333" spans="1:2" x14ac:dyDescent="0.25">
      <c r="A7333">
        <v>733</v>
      </c>
      <c r="B7333">
        <v>42.227445983886717</v>
      </c>
    </row>
    <row r="7334" spans="1:2" x14ac:dyDescent="0.25">
      <c r="A7334">
        <v>733.1</v>
      </c>
      <c r="B7334">
        <v>42.257383117675793</v>
      </c>
    </row>
    <row r="7335" spans="1:2" x14ac:dyDescent="0.25">
      <c r="A7335">
        <v>733.2</v>
      </c>
      <c r="B7335">
        <v>42.287320251464863</v>
      </c>
    </row>
    <row r="7336" spans="1:2" x14ac:dyDescent="0.25">
      <c r="A7336">
        <v>733.30000000000007</v>
      </c>
      <c r="B7336">
        <v>42.317257385253917</v>
      </c>
    </row>
    <row r="7337" spans="1:2" x14ac:dyDescent="0.25">
      <c r="A7337">
        <v>733.40000000000009</v>
      </c>
      <c r="B7337">
        <v>42.347194519042993</v>
      </c>
    </row>
    <row r="7338" spans="1:2" x14ac:dyDescent="0.25">
      <c r="A7338">
        <v>733.5</v>
      </c>
      <c r="B7338">
        <v>42.377131652832027</v>
      </c>
    </row>
    <row r="7339" spans="1:2" x14ac:dyDescent="0.25">
      <c r="A7339">
        <v>733.6</v>
      </c>
      <c r="B7339">
        <v>42.407068786621103</v>
      </c>
    </row>
    <row r="7340" spans="1:2" x14ac:dyDescent="0.25">
      <c r="A7340">
        <v>733.7</v>
      </c>
      <c r="B7340">
        <v>42.437005920410172</v>
      </c>
    </row>
    <row r="7341" spans="1:2" x14ac:dyDescent="0.25">
      <c r="A7341">
        <v>733.80000000000007</v>
      </c>
      <c r="B7341">
        <v>42.466943054199227</v>
      </c>
    </row>
    <row r="7342" spans="1:2" x14ac:dyDescent="0.25">
      <c r="A7342">
        <v>733.90000000000009</v>
      </c>
      <c r="B7342">
        <v>42.496880187988303</v>
      </c>
    </row>
    <row r="7343" spans="1:2" x14ac:dyDescent="0.25">
      <c r="A7343">
        <v>734</v>
      </c>
      <c r="B7343">
        <v>42.526817321777337</v>
      </c>
    </row>
    <row r="7344" spans="1:2" x14ac:dyDescent="0.25">
      <c r="A7344">
        <v>734.1</v>
      </c>
      <c r="B7344">
        <v>42.534676361083982</v>
      </c>
    </row>
    <row r="7345" spans="1:2" x14ac:dyDescent="0.25">
      <c r="A7345">
        <v>734.2</v>
      </c>
      <c r="B7345">
        <v>42.542535400390634</v>
      </c>
    </row>
    <row r="7346" spans="1:2" x14ac:dyDescent="0.25">
      <c r="A7346">
        <v>734.30000000000007</v>
      </c>
      <c r="B7346">
        <v>42.550394439697257</v>
      </c>
    </row>
    <row r="7347" spans="1:2" x14ac:dyDescent="0.25">
      <c r="A7347">
        <v>734.40000000000009</v>
      </c>
      <c r="B7347">
        <v>42.558253479003909</v>
      </c>
    </row>
    <row r="7348" spans="1:2" x14ac:dyDescent="0.25">
      <c r="A7348">
        <v>734.5</v>
      </c>
      <c r="B7348">
        <v>42.566112518310547</v>
      </c>
    </row>
    <row r="7349" spans="1:2" x14ac:dyDescent="0.25">
      <c r="A7349">
        <v>734.6</v>
      </c>
      <c r="B7349">
        <v>42.573971557617178</v>
      </c>
    </row>
    <row r="7350" spans="1:2" x14ac:dyDescent="0.25">
      <c r="A7350">
        <v>734.7</v>
      </c>
      <c r="B7350">
        <v>42.58183059692383</v>
      </c>
    </row>
    <row r="7351" spans="1:2" x14ac:dyDescent="0.25">
      <c r="A7351">
        <v>734.80000000000007</v>
      </c>
      <c r="B7351">
        <v>42.589689636230467</v>
      </c>
    </row>
    <row r="7352" spans="1:2" x14ac:dyDescent="0.25">
      <c r="A7352">
        <v>734.90000000000009</v>
      </c>
      <c r="B7352">
        <v>42.597548675537119</v>
      </c>
    </row>
    <row r="7353" spans="1:2" x14ac:dyDescent="0.25">
      <c r="A7353">
        <v>735</v>
      </c>
      <c r="B7353">
        <v>42.60540771484375</v>
      </c>
    </row>
    <row r="7354" spans="1:2" x14ac:dyDescent="0.25">
      <c r="A7354">
        <v>735.1</v>
      </c>
      <c r="B7354">
        <v>42.613371810913087</v>
      </c>
    </row>
    <row r="7355" spans="1:2" x14ac:dyDescent="0.25">
      <c r="A7355">
        <v>735.2</v>
      </c>
      <c r="B7355">
        <v>42.621335906982416</v>
      </c>
    </row>
    <row r="7356" spans="1:2" x14ac:dyDescent="0.25">
      <c r="A7356">
        <v>735.30000000000007</v>
      </c>
      <c r="B7356">
        <v>42.62930000305176</v>
      </c>
    </row>
    <row r="7357" spans="1:2" x14ac:dyDescent="0.25">
      <c r="A7357">
        <v>735.40000000000009</v>
      </c>
      <c r="B7357">
        <v>42.637264099121097</v>
      </c>
    </row>
    <row r="7358" spans="1:2" x14ac:dyDescent="0.25">
      <c r="A7358">
        <v>735.5</v>
      </c>
      <c r="B7358">
        <v>42.645228195190427</v>
      </c>
    </row>
    <row r="7359" spans="1:2" x14ac:dyDescent="0.25">
      <c r="A7359">
        <v>735.6</v>
      </c>
      <c r="B7359">
        <v>42.653192291259771</v>
      </c>
    </row>
    <row r="7360" spans="1:2" x14ac:dyDescent="0.25">
      <c r="A7360">
        <v>735.7</v>
      </c>
      <c r="B7360">
        <v>42.661156387329108</v>
      </c>
    </row>
    <row r="7361" spans="1:2" x14ac:dyDescent="0.25">
      <c r="A7361">
        <v>735.80000000000007</v>
      </c>
      <c r="B7361">
        <v>42.669120483398437</v>
      </c>
    </row>
    <row r="7362" spans="1:2" x14ac:dyDescent="0.25">
      <c r="A7362">
        <v>735.90000000000009</v>
      </c>
      <c r="B7362">
        <v>42.677084579467781</v>
      </c>
    </row>
    <row r="7363" spans="1:2" x14ac:dyDescent="0.25">
      <c r="A7363">
        <v>736</v>
      </c>
      <c r="B7363">
        <v>42.685048675537111</v>
      </c>
    </row>
    <row r="7364" spans="1:2" x14ac:dyDescent="0.25">
      <c r="A7364">
        <v>736.1</v>
      </c>
      <c r="B7364">
        <v>42.721939468383802</v>
      </c>
    </row>
    <row r="7365" spans="1:2" x14ac:dyDescent="0.25">
      <c r="A7365">
        <v>736.2</v>
      </c>
      <c r="B7365">
        <v>42.758830261230493</v>
      </c>
    </row>
    <row r="7366" spans="1:2" x14ac:dyDescent="0.25">
      <c r="A7366">
        <v>736.30000000000007</v>
      </c>
      <c r="B7366">
        <v>42.795721054077177</v>
      </c>
    </row>
    <row r="7367" spans="1:2" x14ac:dyDescent="0.25">
      <c r="A7367">
        <v>736.40000000000009</v>
      </c>
      <c r="B7367">
        <v>42.832611846923861</v>
      </c>
    </row>
    <row r="7368" spans="1:2" x14ac:dyDescent="0.25">
      <c r="A7368">
        <v>736.5</v>
      </c>
      <c r="B7368">
        <v>42.869502639770509</v>
      </c>
    </row>
    <row r="7369" spans="1:2" x14ac:dyDescent="0.25">
      <c r="A7369">
        <v>736.6</v>
      </c>
      <c r="B7369">
        <v>42.9063934326172</v>
      </c>
    </row>
    <row r="7370" spans="1:2" x14ac:dyDescent="0.25">
      <c r="A7370">
        <v>736.7</v>
      </c>
      <c r="B7370">
        <v>42.943284225463877</v>
      </c>
    </row>
    <row r="7371" spans="1:2" x14ac:dyDescent="0.25">
      <c r="A7371">
        <v>736.80000000000007</v>
      </c>
      <c r="B7371">
        <v>42.980175018310582</v>
      </c>
    </row>
    <row r="7372" spans="1:2" x14ac:dyDescent="0.25">
      <c r="A7372">
        <v>736.90000000000009</v>
      </c>
      <c r="B7372">
        <v>43.017065811157259</v>
      </c>
    </row>
    <row r="7373" spans="1:2" x14ac:dyDescent="0.25">
      <c r="A7373">
        <v>737</v>
      </c>
      <c r="B7373">
        <v>43.053956604003908</v>
      </c>
    </row>
    <row r="7374" spans="1:2" x14ac:dyDescent="0.25">
      <c r="A7374">
        <v>737.1</v>
      </c>
      <c r="B7374">
        <v>43.107884178161633</v>
      </c>
    </row>
    <row r="7375" spans="1:2" x14ac:dyDescent="0.25">
      <c r="A7375">
        <v>737.2</v>
      </c>
      <c r="B7375">
        <v>43.161811752319359</v>
      </c>
    </row>
    <row r="7376" spans="1:2" x14ac:dyDescent="0.25">
      <c r="A7376">
        <v>737.30000000000007</v>
      </c>
      <c r="B7376">
        <v>43.215739326477092</v>
      </c>
    </row>
    <row r="7377" spans="1:2" x14ac:dyDescent="0.25">
      <c r="A7377">
        <v>737.40000000000009</v>
      </c>
      <c r="B7377">
        <v>43.269666900634817</v>
      </c>
    </row>
    <row r="7378" spans="1:2" x14ac:dyDescent="0.25">
      <c r="A7378">
        <v>737.5</v>
      </c>
      <c r="B7378">
        <v>43.323594474792493</v>
      </c>
    </row>
    <row r="7379" spans="1:2" x14ac:dyDescent="0.25">
      <c r="A7379">
        <v>737.6</v>
      </c>
      <c r="B7379">
        <v>43.377522048950212</v>
      </c>
    </row>
    <row r="7380" spans="1:2" x14ac:dyDescent="0.25">
      <c r="A7380">
        <v>737.7</v>
      </c>
      <c r="B7380">
        <v>43.431449623107937</v>
      </c>
    </row>
    <row r="7381" spans="1:2" x14ac:dyDescent="0.25">
      <c r="A7381">
        <v>737.80000000000007</v>
      </c>
      <c r="B7381">
        <v>43.485377197265663</v>
      </c>
    </row>
    <row r="7382" spans="1:2" x14ac:dyDescent="0.25">
      <c r="A7382">
        <v>737.90000000000009</v>
      </c>
      <c r="B7382">
        <v>43.539304771423389</v>
      </c>
    </row>
    <row r="7383" spans="1:2" x14ac:dyDescent="0.25">
      <c r="A7383">
        <v>738</v>
      </c>
      <c r="B7383">
        <v>43.593232345581058</v>
      </c>
    </row>
    <row r="7384" spans="1:2" x14ac:dyDescent="0.25">
      <c r="A7384">
        <v>738.1</v>
      </c>
      <c r="B7384">
        <v>43.628695487976088</v>
      </c>
    </row>
    <row r="7385" spans="1:2" x14ac:dyDescent="0.25">
      <c r="A7385">
        <v>738.2</v>
      </c>
      <c r="B7385">
        <v>43.664158630371112</v>
      </c>
    </row>
    <row r="7386" spans="1:2" x14ac:dyDescent="0.25">
      <c r="A7386">
        <v>738.30000000000007</v>
      </c>
      <c r="B7386">
        <v>43.699621772766143</v>
      </c>
    </row>
    <row r="7387" spans="1:2" x14ac:dyDescent="0.25">
      <c r="A7387">
        <v>738.40000000000009</v>
      </c>
      <c r="B7387">
        <v>43.735084915161167</v>
      </c>
    </row>
    <row r="7388" spans="1:2" x14ac:dyDescent="0.25">
      <c r="A7388">
        <v>738.5</v>
      </c>
      <c r="B7388">
        <v>43.770548057556162</v>
      </c>
    </row>
    <row r="7389" spans="1:2" x14ac:dyDescent="0.25">
      <c r="A7389">
        <v>738.6</v>
      </c>
      <c r="B7389">
        <v>43.806011199951193</v>
      </c>
    </row>
    <row r="7390" spans="1:2" x14ac:dyDescent="0.25">
      <c r="A7390">
        <v>738.7</v>
      </c>
      <c r="B7390">
        <v>43.84147434234621</v>
      </c>
    </row>
    <row r="7391" spans="1:2" x14ac:dyDescent="0.25">
      <c r="A7391">
        <v>738.80000000000007</v>
      </c>
      <c r="B7391">
        <v>43.876937484741241</v>
      </c>
    </row>
    <row r="7392" spans="1:2" x14ac:dyDescent="0.25">
      <c r="A7392">
        <v>738.90000000000009</v>
      </c>
      <c r="B7392">
        <v>43.912400627136257</v>
      </c>
    </row>
    <row r="7393" spans="1:2" x14ac:dyDescent="0.25">
      <c r="A7393">
        <v>739</v>
      </c>
      <c r="B7393">
        <v>43.947863769531253</v>
      </c>
    </row>
    <row r="7394" spans="1:2" x14ac:dyDescent="0.25">
      <c r="A7394">
        <v>739.1</v>
      </c>
      <c r="B7394">
        <v>43.954388961791999</v>
      </c>
    </row>
    <row r="7395" spans="1:2" x14ac:dyDescent="0.25">
      <c r="A7395">
        <v>739.2</v>
      </c>
      <c r="B7395">
        <v>43.960914154052738</v>
      </c>
    </row>
    <row r="7396" spans="1:2" x14ac:dyDescent="0.25">
      <c r="A7396">
        <v>739.30000000000007</v>
      </c>
      <c r="B7396">
        <v>43.967439346313483</v>
      </c>
    </row>
    <row r="7397" spans="1:2" x14ac:dyDescent="0.25">
      <c r="A7397">
        <v>739.40000000000009</v>
      </c>
      <c r="B7397">
        <v>43.973964538574222</v>
      </c>
    </row>
    <row r="7398" spans="1:2" x14ac:dyDescent="0.25">
      <c r="A7398">
        <v>739.5</v>
      </c>
      <c r="B7398">
        <v>43.980489730834961</v>
      </c>
    </row>
    <row r="7399" spans="1:2" x14ac:dyDescent="0.25">
      <c r="A7399">
        <v>739.6</v>
      </c>
      <c r="B7399">
        <v>43.987014923095707</v>
      </c>
    </row>
    <row r="7400" spans="1:2" x14ac:dyDescent="0.25">
      <c r="A7400">
        <v>739.7</v>
      </c>
      <c r="B7400">
        <v>43.993540115356453</v>
      </c>
    </row>
    <row r="7401" spans="1:2" x14ac:dyDescent="0.25">
      <c r="A7401">
        <v>739.80000000000007</v>
      </c>
      <c r="B7401">
        <v>44.000065307617191</v>
      </c>
    </row>
    <row r="7402" spans="1:2" x14ac:dyDescent="0.25">
      <c r="A7402">
        <v>739.90000000000009</v>
      </c>
      <c r="B7402">
        <v>44.00659049987793</v>
      </c>
    </row>
    <row r="7403" spans="1:2" x14ac:dyDescent="0.25">
      <c r="A7403">
        <v>740</v>
      </c>
      <c r="B7403">
        <v>44.013115692138669</v>
      </c>
    </row>
    <row r="7404" spans="1:2" x14ac:dyDescent="0.25">
      <c r="A7404">
        <v>740.1</v>
      </c>
      <c r="B7404">
        <v>44.094199409484879</v>
      </c>
    </row>
    <row r="7405" spans="1:2" x14ac:dyDescent="0.25">
      <c r="A7405">
        <v>740.2</v>
      </c>
      <c r="B7405">
        <v>44.17528312683109</v>
      </c>
    </row>
    <row r="7406" spans="1:2" x14ac:dyDescent="0.25">
      <c r="A7406">
        <v>740.30000000000007</v>
      </c>
      <c r="B7406">
        <v>44.2563668441773</v>
      </c>
    </row>
    <row r="7407" spans="1:2" x14ac:dyDescent="0.25">
      <c r="A7407">
        <v>740.40000000000009</v>
      </c>
      <c r="B7407">
        <v>44.337450561523511</v>
      </c>
    </row>
    <row r="7408" spans="1:2" x14ac:dyDescent="0.25">
      <c r="A7408">
        <v>740.5</v>
      </c>
      <c r="B7408">
        <v>44.418534278869629</v>
      </c>
    </row>
    <row r="7409" spans="1:2" x14ac:dyDescent="0.25">
      <c r="A7409">
        <v>740.6</v>
      </c>
      <c r="B7409">
        <v>44.499617996215839</v>
      </c>
    </row>
    <row r="7410" spans="1:2" x14ac:dyDescent="0.25">
      <c r="A7410">
        <v>740.7</v>
      </c>
      <c r="B7410">
        <v>44.58070171356205</v>
      </c>
    </row>
    <row r="7411" spans="1:2" x14ac:dyDescent="0.25">
      <c r="A7411">
        <v>740.80000000000007</v>
      </c>
      <c r="B7411">
        <v>44.66178543090826</v>
      </c>
    </row>
    <row r="7412" spans="1:2" x14ac:dyDescent="0.25">
      <c r="A7412">
        <v>740.90000000000009</v>
      </c>
      <c r="B7412">
        <v>44.742869148254471</v>
      </c>
    </row>
    <row r="7413" spans="1:2" x14ac:dyDescent="0.25">
      <c r="A7413">
        <v>741</v>
      </c>
      <c r="B7413">
        <v>44.823952865600589</v>
      </c>
    </row>
    <row r="7414" spans="1:2" x14ac:dyDescent="0.25">
      <c r="A7414">
        <v>741.1</v>
      </c>
      <c r="B7414">
        <v>44.943062400817901</v>
      </c>
    </row>
    <row r="7415" spans="1:2" x14ac:dyDescent="0.25">
      <c r="A7415">
        <v>741.2</v>
      </c>
      <c r="B7415">
        <v>45.062171936035213</v>
      </c>
    </row>
    <row r="7416" spans="1:2" x14ac:dyDescent="0.25">
      <c r="A7416">
        <v>741.30000000000007</v>
      </c>
      <c r="B7416">
        <v>45.181281471252532</v>
      </c>
    </row>
    <row r="7417" spans="1:2" x14ac:dyDescent="0.25">
      <c r="A7417">
        <v>741.40000000000009</v>
      </c>
      <c r="B7417">
        <v>45.300391006469837</v>
      </c>
    </row>
    <row r="7418" spans="1:2" x14ac:dyDescent="0.25">
      <c r="A7418">
        <v>741.5</v>
      </c>
      <c r="B7418">
        <v>45.419500541687007</v>
      </c>
    </row>
    <row r="7419" spans="1:2" x14ac:dyDescent="0.25">
      <c r="A7419">
        <v>741.6</v>
      </c>
      <c r="B7419">
        <v>45.538610076904327</v>
      </c>
    </row>
    <row r="7420" spans="1:2" x14ac:dyDescent="0.25">
      <c r="A7420">
        <v>741.7</v>
      </c>
      <c r="B7420">
        <v>45.657719612121639</v>
      </c>
    </row>
    <row r="7421" spans="1:2" x14ac:dyDescent="0.25">
      <c r="A7421">
        <v>741.80000000000007</v>
      </c>
      <c r="B7421">
        <v>45.776829147338951</v>
      </c>
    </row>
    <row r="7422" spans="1:2" x14ac:dyDescent="0.25">
      <c r="A7422">
        <v>741.90000000000009</v>
      </c>
      <c r="B7422">
        <v>45.895938682556263</v>
      </c>
    </row>
    <row r="7423" spans="1:2" x14ac:dyDescent="0.25">
      <c r="A7423">
        <v>742</v>
      </c>
      <c r="B7423">
        <v>46.01504821777344</v>
      </c>
    </row>
    <row r="7424" spans="1:2" x14ac:dyDescent="0.25">
      <c r="A7424">
        <v>742.1</v>
      </c>
      <c r="B7424">
        <v>46.124886779785193</v>
      </c>
    </row>
    <row r="7425" spans="1:2" x14ac:dyDescent="0.25">
      <c r="A7425">
        <v>742.2</v>
      </c>
      <c r="B7425">
        <v>46.234725341796917</v>
      </c>
    </row>
    <row r="7426" spans="1:2" x14ac:dyDescent="0.25">
      <c r="A7426">
        <v>742.30000000000007</v>
      </c>
      <c r="B7426">
        <v>46.34456390380867</v>
      </c>
    </row>
    <row r="7427" spans="1:2" x14ac:dyDescent="0.25">
      <c r="A7427">
        <v>742.40000000000009</v>
      </c>
      <c r="B7427">
        <v>46.454402465820408</v>
      </c>
    </row>
    <row r="7428" spans="1:2" x14ac:dyDescent="0.25">
      <c r="A7428">
        <v>742.5</v>
      </c>
      <c r="B7428">
        <v>46.564241027832033</v>
      </c>
    </row>
    <row r="7429" spans="1:2" x14ac:dyDescent="0.25">
      <c r="A7429">
        <v>742.6</v>
      </c>
      <c r="B7429">
        <v>46.674079589843771</v>
      </c>
    </row>
    <row r="7430" spans="1:2" x14ac:dyDescent="0.25">
      <c r="A7430">
        <v>742.7</v>
      </c>
      <c r="B7430">
        <v>46.783918151855516</v>
      </c>
    </row>
    <row r="7431" spans="1:2" x14ac:dyDescent="0.25">
      <c r="A7431">
        <v>742.80000000000007</v>
      </c>
      <c r="B7431">
        <v>46.893756713867248</v>
      </c>
    </row>
    <row r="7432" spans="1:2" x14ac:dyDescent="0.25">
      <c r="A7432">
        <v>742.90000000000009</v>
      </c>
      <c r="B7432">
        <v>47.003595275879</v>
      </c>
    </row>
    <row r="7433" spans="1:2" x14ac:dyDescent="0.25">
      <c r="A7433">
        <v>743</v>
      </c>
      <c r="B7433">
        <v>47.113433837890618</v>
      </c>
    </row>
    <row r="7434" spans="1:2" x14ac:dyDescent="0.25">
      <c r="A7434">
        <v>743.1</v>
      </c>
      <c r="B7434">
        <v>47.160683021545417</v>
      </c>
    </row>
    <row r="7435" spans="1:2" x14ac:dyDescent="0.25">
      <c r="A7435">
        <v>743.2</v>
      </c>
      <c r="B7435">
        <v>47.207932205200208</v>
      </c>
    </row>
    <row r="7436" spans="1:2" x14ac:dyDescent="0.25">
      <c r="A7436">
        <v>743.30000000000007</v>
      </c>
      <c r="B7436">
        <v>47.255181388855007</v>
      </c>
    </row>
    <row r="7437" spans="1:2" x14ac:dyDescent="0.25">
      <c r="A7437">
        <v>743.40000000000009</v>
      </c>
      <c r="B7437">
        <v>47.302430572509813</v>
      </c>
    </row>
    <row r="7438" spans="1:2" x14ac:dyDescent="0.25">
      <c r="A7438">
        <v>743.5</v>
      </c>
      <c r="B7438">
        <v>47.349679756164548</v>
      </c>
    </row>
    <row r="7439" spans="1:2" x14ac:dyDescent="0.25">
      <c r="A7439">
        <v>743.6</v>
      </c>
      <c r="B7439">
        <v>47.396928939819347</v>
      </c>
    </row>
    <row r="7440" spans="1:2" x14ac:dyDescent="0.25">
      <c r="A7440">
        <v>743.7</v>
      </c>
      <c r="B7440">
        <v>47.444178123474138</v>
      </c>
    </row>
    <row r="7441" spans="1:2" x14ac:dyDescent="0.25">
      <c r="A7441">
        <v>743.80000000000007</v>
      </c>
      <c r="B7441">
        <v>47.491427307128937</v>
      </c>
    </row>
    <row r="7442" spans="1:2" x14ac:dyDescent="0.25">
      <c r="A7442">
        <v>743.90000000000009</v>
      </c>
      <c r="B7442">
        <v>47.538676490783743</v>
      </c>
    </row>
    <row r="7443" spans="1:2" x14ac:dyDescent="0.25">
      <c r="A7443">
        <v>744</v>
      </c>
      <c r="B7443">
        <v>47.585925674438478</v>
      </c>
    </row>
    <row r="7444" spans="1:2" x14ac:dyDescent="0.25">
      <c r="A7444">
        <v>744.1</v>
      </c>
      <c r="B7444">
        <v>47.575487251281743</v>
      </c>
    </row>
    <row r="7445" spans="1:2" x14ac:dyDescent="0.25">
      <c r="A7445">
        <v>744.2</v>
      </c>
      <c r="B7445">
        <v>47.565048828124993</v>
      </c>
    </row>
    <row r="7446" spans="1:2" x14ac:dyDescent="0.25">
      <c r="A7446">
        <v>744.30000000000007</v>
      </c>
      <c r="B7446">
        <v>47.554610404968251</v>
      </c>
    </row>
    <row r="7447" spans="1:2" x14ac:dyDescent="0.25">
      <c r="A7447">
        <v>744.40000000000009</v>
      </c>
      <c r="B7447">
        <v>47.544171981811523</v>
      </c>
    </row>
    <row r="7448" spans="1:2" x14ac:dyDescent="0.25">
      <c r="A7448">
        <v>744.5</v>
      </c>
      <c r="B7448">
        <v>47.533733558654788</v>
      </c>
    </row>
    <row r="7449" spans="1:2" x14ac:dyDescent="0.25">
      <c r="A7449">
        <v>744.6</v>
      </c>
      <c r="B7449">
        <v>47.523295135498053</v>
      </c>
    </row>
    <row r="7450" spans="1:2" x14ac:dyDescent="0.25">
      <c r="A7450">
        <v>744.7</v>
      </c>
      <c r="B7450">
        <v>47.512856712341303</v>
      </c>
    </row>
    <row r="7451" spans="1:2" x14ac:dyDescent="0.25">
      <c r="A7451">
        <v>744.80000000000007</v>
      </c>
      <c r="B7451">
        <v>47.502418289184561</v>
      </c>
    </row>
    <row r="7452" spans="1:2" x14ac:dyDescent="0.25">
      <c r="A7452">
        <v>744.90000000000009</v>
      </c>
      <c r="B7452">
        <v>47.491979866027819</v>
      </c>
    </row>
    <row r="7453" spans="1:2" x14ac:dyDescent="0.25">
      <c r="A7453">
        <v>745</v>
      </c>
      <c r="B7453">
        <v>47.481541442871091</v>
      </c>
    </row>
    <row r="7454" spans="1:2" x14ac:dyDescent="0.25">
      <c r="A7454">
        <v>745.1</v>
      </c>
      <c r="B7454">
        <v>47.501222915649407</v>
      </c>
    </row>
    <row r="7455" spans="1:2" x14ac:dyDescent="0.25">
      <c r="A7455">
        <v>745.2</v>
      </c>
      <c r="B7455">
        <v>47.520904388427738</v>
      </c>
    </row>
    <row r="7456" spans="1:2" x14ac:dyDescent="0.25">
      <c r="A7456">
        <v>745.30000000000007</v>
      </c>
      <c r="B7456">
        <v>47.540585861206068</v>
      </c>
    </row>
    <row r="7457" spans="1:2" x14ac:dyDescent="0.25">
      <c r="A7457">
        <v>745.40000000000009</v>
      </c>
      <c r="B7457">
        <v>47.560267333984392</v>
      </c>
    </row>
    <row r="7458" spans="1:2" x14ac:dyDescent="0.25">
      <c r="A7458">
        <v>745.5</v>
      </c>
      <c r="B7458">
        <v>47.579948806762687</v>
      </c>
    </row>
    <row r="7459" spans="1:2" x14ac:dyDescent="0.25">
      <c r="A7459">
        <v>745.6</v>
      </c>
      <c r="B7459">
        <v>47.599630279541017</v>
      </c>
    </row>
    <row r="7460" spans="1:2" x14ac:dyDescent="0.25">
      <c r="A7460">
        <v>745.7</v>
      </c>
      <c r="B7460">
        <v>47.619311752319341</v>
      </c>
    </row>
    <row r="7461" spans="1:2" x14ac:dyDescent="0.25">
      <c r="A7461">
        <v>745.80000000000007</v>
      </c>
      <c r="B7461">
        <v>47.638993225097671</v>
      </c>
    </row>
    <row r="7462" spans="1:2" x14ac:dyDescent="0.25">
      <c r="A7462">
        <v>745.90000000000009</v>
      </c>
      <c r="B7462">
        <v>47.658674697875988</v>
      </c>
    </row>
    <row r="7463" spans="1:2" x14ac:dyDescent="0.25">
      <c r="A7463">
        <v>746</v>
      </c>
      <c r="B7463">
        <v>47.678356170654297</v>
      </c>
    </row>
    <row r="7464" spans="1:2" x14ac:dyDescent="0.25">
      <c r="A7464">
        <v>746.1</v>
      </c>
      <c r="B7464">
        <v>47.718180809021007</v>
      </c>
    </row>
    <row r="7465" spans="1:2" x14ac:dyDescent="0.25">
      <c r="A7465">
        <v>746.2</v>
      </c>
      <c r="B7465">
        <v>47.758005447387717</v>
      </c>
    </row>
    <row r="7466" spans="1:2" x14ac:dyDescent="0.25">
      <c r="A7466">
        <v>746.30000000000007</v>
      </c>
      <c r="B7466">
        <v>47.79783008575442</v>
      </c>
    </row>
    <row r="7467" spans="1:2" x14ac:dyDescent="0.25">
      <c r="A7467">
        <v>746.40000000000009</v>
      </c>
      <c r="B7467">
        <v>47.83765472412113</v>
      </c>
    </row>
    <row r="7468" spans="1:2" x14ac:dyDescent="0.25">
      <c r="A7468">
        <v>746.5</v>
      </c>
      <c r="B7468">
        <v>47.87747936248779</v>
      </c>
    </row>
    <row r="7469" spans="1:2" x14ac:dyDescent="0.25">
      <c r="A7469">
        <v>746.6</v>
      </c>
      <c r="B7469">
        <v>47.9173040008545</v>
      </c>
    </row>
    <row r="7470" spans="1:2" x14ac:dyDescent="0.25">
      <c r="A7470">
        <v>746.7</v>
      </c>
      <c r="B7470">
        <v>47.95712863922121</v>
      </c>
    </row>
    <row r="7471" spans="1:2" x14ac:dyDescent="0.25">
      <c r="A7471">
        <v>746.80000000000007</v>
      </c>
      <c r="B7471">
        <v>47.99695327758792</v>
      </c>
    </row>
    <row r="7472" spans="1:2" x14ac:dyDescent="0.25">
      <c r="A7472">
        <v>746.90000000000009</v>
      </c>
      <c r="B7472">
        <v>48.03677791595463</v>
      </c>
    </row>
    <row r="7473" spans="1:2" x14ac:dyDescent="0.25">
      <c r="A7473">
        <v>747</v>
      </c>
      <c r="B7473">
        <v>48.07660255432129</v>
      </c>
    </row>
    <row r="7474" spans="1:2" x14ac:dyDescent="0.25">
      <c r="A7474">
        <v>747.1</v>
      </c>
      <c r="B7474">
        <v>48.082841110229502</v>
      </c>
    </row>
    <row r="7475" spans="1:2" x14ac:dyDescent="0.25">
      <c r="A7475">
        <v>747.2</v>
      </c>
      <c r="B7475">
        <v>48.0890796661377</v>
      </c>
    </row>
    <row r="7476" spans="1:2" x14ac:dyDescent="0.25">
      <c r="A7476">
        <v>747.30000000000007</v>
      </c>
      <c r="B7476">
        <v>48.095318222045897</v>
      </c>
    </row>
    <row r="7477" spans="1:2" x14ac:dyDescent="0.25">
      <c r="A7477">
        <v>747.40000000000009</v>
      </c>
      <c r="B7477">
        <v>48.101556777954109</v>
      </c>
    </row>
    <row r="7478" spans="1:2" x14ac:dyDescent="0.25">
      <c r="A7478">
        <v>747.5</v>
      </c>
      <c r="B7478">
        <v>48.107795333862313</v>
      </c>
    </row>
    <row r="7479" spans="1:2" x14ac:dyDescent="0.25">
      <c r="A7479">
        <v>747.6</v>
      </c>
      <c r="B7479">
        <v>48.114033889770511</v>
      </c>
    </row>
    <row r="7480" spans="1:2" x14ac:dyDescent="0.25">
      <c r="A7480">
        <v>747.7</v>
      </c>
      <c r="B7480">
        <v>48.120272445678722</v>
      </c>
    </row>
    <row r="7481" spans="1:2" x14ac:dyDescent="0.25">
      <c r="A7481">
        <v>747.80000000000007</v>
      </c>
      <c r="B7481">
        <v>48.12651100158692</v>
      </c>
    </row>
    <row r="7482" spans="1:2" x14ac:dyDescent="0.25">
      <c r="A7482">
        <v>747.90000000000009</v>
      </c>
      <c r="B7482">
        <v>48.132749557495117</v>
      </c>
    </row>
    <row r="7483" spans="1:2" x14ac:dyDescent="0.25">
      <c r="A7483">
        <v>748</v>
      </c>
      <c r="B7483">
        <v>48.138988113403322</v>
      </c>
    </row>
    <row r="7484" spans="1:2" x14ac:dyDescent="0.25">
      <c r="A7484">
        <v>748.1</v>
      </c>
      <c r="B7484">
        <v>48.161504402160652</v>
      </c>
    </row>
    <row r="7485" spans="1:2" x14ac:dyDescent="0.25">
      <c r="A7485">
        <v>748.2</v>
      </c>
      <c r="B7485">
        <v>48.184020690917983</v>
      </c>
    </row>
    <row r="7486" spans="1:2" x14ac:dyDescent="0.25">
      <c r="A7486">
        <v>748.30000000000007</v>
      </c>
      <c r="B7486">
        <v>48.206536979675313</v>
      </c>
    </row>
    <row r="7487" spans="1:2" x14ac:dyDescent="0.25">
      <c r="A7487">
        <v>748.40000000000009</v>
      </c>
      <c r="B7487">
        <v>48.229053268432637</v>
      </c>
    </row>
    <row r="7488" spans="1:2" x14ac:dyDescent="0.25">
      <c r="A7488">
        <v>748.5</v>
      </c>
      <c r="B7488">
        <v>48.251569557189939</v>
      </c>
    </row>
    <row r="7489" spans="1:2" x14ac:dyDescent="0.25">
      <c r="A7489">
        <v>748.6</v>
      </c>
      <c r="B7489">
        <v>48.274085845947269</v>
      </c>
    </row>
    <row r="7490" spans="1:2" x14ac:dyDescent="0.25">
      <c r="A7490">
        <v>748.7</v>
      </c>
      <c r="B7490">
        <v>48.2966021347046</v>
      </c>
    </row>
    <row r="7491" spans="1:2" x14ac:dyDescent="0.25">
      <c r="A7491">
        <v>748.80000000000007</v>
      </c>
      <c r="B7491">
        <v>48.31911842346193</v>
      </c>
    </row>
    <row r="7492" spans="1:2" x14ac:dyDescent="0.25">
      <c r="A7492">
        <v>748.90000000000009</v>
      </c>
      <c r="B7492">
        <v>48.34163471221926</v>
      </c>
    </row>
    <row r="7493" spans="1:2" x14ac:dyDescent="0.25">
      <c r="A7493">
        <v>749</v>
      </c>
      <c r="B7493">
        <v>48.364151000976563</v>
      </c>
    </row>
    <row r="7494" spans="1:2" x14ac:dyDescent="0.25">
      <c r="A7494">
        <v>749.1</v>
      </c>
      <c r="B7494">
        <v>48.437429389953628</v>
      </c>
    </row>
    <row r="7495" spans="1:2" x14ac:dyDescent="0.25">
      <c r="A7495">
        <v>749.2</v>
      </c>
      <c r="B7495">
        <v>48.510707778930687</v>
      </c>
    </row>
    <row r="7496" spans="1:2" x14ac:dyDescent="0.25">
      <c r="A7496">
        <v>749.30000000000007</v>
      </c>
      <c r="B7496">
        <v>48.583986167907767</v>
      </c>
    </row>
    <row r="7497" spans="1:2" x14ac:dyDescent="0.25">
      <c r="A7497">
        <v>749.40000000000009</v>
      </c>
      <c r="B7497">
        <v>48.657264556884833</v>
      </c>
    </row>
    <row r="7498" spans="1:2" x14ac:dyDescent="0.25">
      <c r="A7498">
        <v>749.5</v>
      </c>
      <c r="B7498">
        <v>48.730542945861806</v>
      </c>
    </row>
    <row r="7499" spans="1:2" x14ac:dyDescent="0.25">
      <c r="A7499">
        <v>749.6</v>
      </c>
      <c r="B7499">
        <v>48.803821334838887</v>
      </c>
    </row>
    <row r="7500" spans="1:2" x14ac:dyDescent="0.25">
      <c r="A7500">
        <v>749.7</v>
      </c>
      <c r="B7500">
        <v>48.877099723815952</v>
      </c>
    </row>
    <row r="7501" spans="1:2" x14ac:dyDescent="0.25">
      <c r="A7501">
        <v>749.80000000000007</v>
      </c>
      <c r="B7501">
        <v>48.950378112793018</v>
      </c>
    </row>
    <row r="7502" spans="1:2" x14ac:dyDescent="0.25">
      <c r="A7502">
        <v>749.90000000000009</v>
      </c>
      <c r="B7502">
        <v>49.023656501770077</v>
      </c>
    </row>
    <row r="7503" spans="1:2" x14ac:dyDescent="0.25">
      <c r="A7503">
        <v>750</v>
      </c>
      <c r="B7503">
        <v>49.096934890747072</v>
      </c>
    </row>
    <row r="7504" spans="1:2" x14ac:dyDescent="0.25">
      <c r="A7504">
        <v>750.1</v>
      </c>
      <c r="B7504">
        <v>49.157918243408218</v>
      </c>
    </row>
    <row r="7505" spans="1:2" x14ac:dyDescent="0.25">
      <c r="A7505">
        <v>750.2</v>
      </c>
      <c r="B7505">
        <v>49.218901596069372</v>
      </c>
    </row>
    <row r="7506" spans="1:2" x14ac:dyDescent="0.25">
      <c r="A7506">
        <v>750.30000000000007</v>
      </c>
      <c r="B7506">
        <v>49.279884948730512</v>
      </c>
    </row>
    <row r="7507" spans="1:2" x14ac:dyDescent="0.25">
      <c r="A7507">
        <v>750.40000000000009</v>
      </c>
      <c r="B7507">
        <v>49.340868301391659</v>
      </c>
    </row>
    <row r="7508" spans="1:2" x14ac:dyDescent="0.25">
      <c r="A7508">
        <v>750.5</v>
      </c>
      <c r="B7508">
        <v>49.401851654052727</v>
      </c>
    </row>
    <row r="7509" spans="1:2" x14ac:dyDescent="0.25">
      <c r="A7509">
        <v>750.6</v>
      </c>
      <c r="B7509">
        <v>49.462835006713881</v>
      </c>
    </row>
    <row r="7510" spans="1:2" x14ac:dyDescent="0.25">
      <c r="A7510">
        <v>750.7</v>
      </c>
      <c r="B7510">
        <v>49.523818359375028</v>
      </c>
    </row>
    <row r="7511" spans="1:2" x14ac:dyDescent="0.25">
      <c r="A7511">
        <v>750.80000000000007</v>
      </c>
      <c r="B7511">
        <v>49.584801712036167</v>
      </c>
    </row>
    <row r="7512" spans="1:2" x14ac:dyDescent="0.25">
      <c r="A7512">
        <v>750.90000000000009</v>
      </c>
      <c r="B7512">
        <v>49.645785064697321</v>
      </c>
    </row>
    <row r="7513" spans="1:2" x14ac:dyDescent="0.25">
      <c r="A7513">
        <v>751</v>
      </c>
      <c r="B7513">
        <v>49.706768417358397</v>
      </c>
    </row>
    <row r="7514" spans="1:2" x14ac:dyDescent="0.25">
      <c r="A7514">
        <v>751.1</v>
      </c>
      <c r="B7514">
        <v>49.725698013305667</v>
      </c>
    </row>
    <row r="7515" spans="1:2" x14ac:dyDescent="0.25">
      <c r="A7515">
        <v>751.2</v>
      </c>
      <c r="B7515">
        <v>49.744627609252937</v>
      </c>
    </row>
    <row r="7516" spans="1:2" x14ac:dyDescent="0.25">
      <c r="A7516">
        <v>751.30000000000007</v>
      </c>
      <c r="B7516">
        <v>49.763557205200208</v>
      </c>
    </row>
    <row r="7517" spans="1:2" x14ac:dyDescent="0.25">
      <c r="A7517">
        <v>751.40000000000009</v>
      </c>
      <c r="B7517">
        <v>49.782486801147478</v>
      </c>
    </row>
    <row r="7518" spans="1:2" x14ac:dyDescent="0.25">
      <c r="A7518">
        <v>751.5</v>
      </c>
      <c r="B7518">
        <v>49.801416397094727</v>
      </c>
    </row>
    <row r="7519" spans="1:2" x14ac:dyDescent="0.25">
      <c r="A7519">
        <v>751.6</v>
      </c>
      <c r="B7519">
        <v>49.820345993041997</v>
      </c>
    </row>
    <row r="7520" spans="1:2" x14ac:dyDescent="0.25">
      <c r="A7520">
        <v>751.7</v>
      </c>
      <c r="B7520">
        <v>49.839275588989267</v>
      </c>
    </row>
    <row r="7521" spans="1:2" x14ac:dyDescent="0.25">
      <c r="A7521">
        <v>751.80000000000007</v>
      </c>
      <c r="B7521">
        <v>49.858205184936537</v>
      </c>
    </row>
    <row r="7522" spans="1:2" x14ac:dyDescent="0.25">
      <c r="A7522">
        <v>751.90000000000009</v>
      </c>
      <c r="B7522">
        <v>49.877134780883807</v>
      </c>
    </row>
    <row r="7523" spans="1:2" x14ac:dyDescent="0.25">
      <c r="A7523">
        <v>752</v>
      </c>
      <c r="B7523">
        <v>49.896064376831063</v>
      </c>
    </row>
    <row r="7524" spans="1:2" x14ac:dyDescent="0.25">
      <c r="A7524">
        <v>752.1</v>
      </c>
      <c r="B7524">
        <v>49.906617851257337</v>
      </c>
    </row>
    <row r="7525" spans="1:2" x14ac:dyDescent="0.25">
      <c r="A7525">
        <v>752.2</v>
      </c>
      <c r="B7525">
        <v>49.917171325683597</v>
      </c>
    </row>
    <row r="7526" spans="1:2" x14ac:dyDescent="0.25">
      <c r="A7526">
        <v>752.30000000000007</v>
      </c>
      <c r="B7526">
        <v>49.927724800109878</v>
      </c>
    </row>
    <row r="7527" spans="1:2" x14ac:dyDescent="0.25">
      <c r="A7527">
        <v>752.40000000000009</v>
      </c>
      <c r="B7527">
        <v>49.938278274536152</v>
      </c>
    </row>
    <row r="7528" spans="1:2" x14ac:dyDescent="0.25">
      <c r="A7528">
        <v>752.5</v>
      </c>
      <c r="B7528">
        <v>49.948831748962412</v>
      </c>
    </row>
    <row r="7529" spans="1:2" x14ac:dyDescent="0.25">
      <c r="A7529">
        <v>752.6</v>
      </c>
      <c r="B7529">
        <v>49.959385223388679</v>
      </c>
    </row>
    <row r="7530" spans="1:2" x14ac:dyDescent="0.25">
      <c r="A7530">
        <v>752.7</v>
      </c>
      <c r="B7530">
        <v>49.969938697814953</v>
      </c>
    </row>
    <row r="7531" spans="1:2" x14ac:dyDescent="0.25">
      <c r="A7531">
        <v>752.80000000000007</v>
      </c>
      <c r="B7531">
        <v>49.98049217224122</v>
      </c>
    </row>
    <row r="7532" spans="1:2" x14ac:dyDescent="0.25">
      <c r="A7532">
        <v>752.90000000000009</v>
      </c>
      <c r="B7532">
        <v>49.991045646667487</v>
      </c>
    </row>
    <row r="7533" spans="1:2" x14ac:dyDescent="0.25">
      <c r="A7533">
        <v>753</v>
      </c>
      <c r="B7533">
        <v>50.001599121093747</v>
      </c>
    </row>
    <row r="7534" spans="1:2" x14ac:dyDescent="0.25">
      <c r="A7534">
        <v>753.1</v>
      </c>
      <c r="B7534">
        <v>49.986144065856926</v>
      </c>
    </row>
    <row r="7535" spans="1:2" x14ac:dyDescent="0.25">
      <c r="A7535">
        <v>753.2</v>
      </c>
      <c r="B7535">
        <v>49.970689010620113</v>
      </c>
    </row>
    <row r="7536" spans="1:2" x14ac:dyDescent="0.25">
      <c r="A7536">
        <v>753.30000000000007</v>
      </c>
      <c r="B7536">
        <v>49.955233955383292</v>
      </c>
    </row>
    <row r="7537" spans="1:2" x14ac:dyDescent="0.25">
      <c r="A7537">
        <v>753.40000000000009</v>
      </c>
      <c r="B7537">
        <v>49.939778900146457</v>
      </c>
    </row>
    <row r="7538" spans="1:2" x14ac:dyDescent="0.25">
      <c r="A7538">
        <v>753.5</v>
      </c>
      <c r="B7538">
        <v>49.924323844909672</v>
      </c>
    </row>
    <row r="7539" spans="1:2" x14ac:dyDescent="0.25">
      <c r="A7539">
        <v>753.6</v>
      </c>
      <c r="B7539">
        <v>49.908868789672837</v>
      </c>
    </row>
    <row r="7540" spans="1:2" x14ac:dyDescent="0.25">
      <c r="A7540">
        <v>753.7</v>
      </c>
      <c r="B7540">
        <v>49.893413734436017</v>
      </c>
    </row>
    <row r="7541" spans="1:2" x14ac:dyDescent="0.25">
      <c r="A7541">
        <v>753.80000000000007</v>
      </c>
      <c r="B7541">
        <v>49.877958679199203</v>
      </c>
    </row>
    <row r="7542" spans="1:2" x14ac:dyDescent="0.25">
      <c r="A7542">
        <v>753.90000000000009</v>
      </c>
      <c r="B7542">
        <v>49.862503623962382</v>
      </c>
    </row>
    <row r="7543" spans="1:2" x14ac:dyDescent="0.25">
      <c r="A7543">
        <v>754</v>
      </c>
      <c r="B7543">
        <v>49.847048568725583</v>
      </c>
    </row>
    <row r="7544" spans="1:2" x14ac:dyDescent="0.25">
      <c r="A7544">
        <v>754.1</v>
      </c>
      <c r="B7544">
        <v>49.78188270568846</v>
      </c>
    </row>
    <row r="7545" spans="1:2" x14ac:dyDescent="0.25">
      <c r="A7545">
        <v>754.2</v>
      </c>
      <c r="B7545">
        <v>49.716716842651337</v>
      </c>
    </row>
    <row r="7546" spans="1:2" x14ac:dyDescent="0.25">
      <c r="A7546">
        <v>754.30000000000007</v>
      </c>
      <c r="B7546">
        <v>49.651550979614207</v>
      </c>
    </row>
    <row r="7547" spans="1:2" x14ac:dyDescent="0.25">
      <c r="A7547">
        <v>754.40000000000009</v>
      </c>
      <c r="B7547">
        <v>49.586385116577091</v>
      </c>
    </row>
    <row r="7548" spans="1:2" x14ac:dyDescent="0.25">
      <c r="A7548">
        <v>754.5</v>
      </c>
      <c r="B7548">
        <v>49.521219253540039</v>
      </c>
    </row>
    <row r="7549" spans="1:2" x14ac:dyDescent="0.25">
      <c r="A7549">
        <v>754.6</v>
      </c>
      <c r="B7549">
        <v>49.456053390502923</v>
      </c>
    </row>
    <row r="7550" spans="1:2" x14ac:dyDescent="0.25">
      <c r="A7550">
        <v>754.7</v>
      </c>
      <c r="B7550">
        <v>49.3908875274658</v>
      </c>
    </row>
    <row r="7551" spans="1:2" x14ac:dyDescent="0.25">
      <c r="A7551">
        <v>754.80000000000007</v>
      </c>
      <c r="B7551">
        <v>49.325721664428677</v>
      </c>
    </row>
    <row r="7552" spans="1:2" x14ac:dyDescent="0.25">
      <c r="A7552">
        <v>754.90000000000009</v>
      </c>
      <c r="B7552">
        <v>49.260555801391547</v>
      </c>
    </row>
    <row r="7553" spans="1:2" x14ac:dyDescent="0.25">
      <c r="A7553">
        <v>755</v>
      </c>
      <c r="B7553">
        <v>49.195389938354502</v>
      </c>
    </row>
    <row r="7554" spans="1:2" x14ac:dyDescent="0.25">
      <c r="A7554">
        <v>755.1</v>
      </c>
      <c r="B7554">
        <v>49.091324081420893</v>
      </c>
    </row>
    <row r="7555" spans="1:2" x14ac:dyDescent="0.25">
      <c r="A7555">
        <v>755.2</v>
      </c>
      <c r="B7555">
        <v>48.98725822448727</v>
      </c>
    </row>
    <row r="7556" spans="1:2" x14ac:dyDescent="0.25">
      <c r="A7556">
        <v>755.30000000000007</v>
      </c>
      <c r="B7556">
        <v>48.883192367553647</v>
      </c>
    </row>
    <row r="7557" spans="1:2" x14ac:dyDescent="0.25">
      <c r="A7557">
        <v>755.40000000000009</v>
      </c>
      <c r="B7557">
        <v>48.779126510620031</v>
      </c>
    </row>
    <row r="7558" spans="1:2" x14ac:dyDescent="0.25">
      <c r="A7558">
        <v>755.5</v>
      </c>
      <c r="B7558">
        <v>48.675060653686529</v>
      </c>
    </row>
    <row r="7559" spans="1:2" x14ac:dyDescent="0.25">
      <c r="A7559">
        <v>755.6</v>
      </c>
      <c r="B7559">
        <v>48.570994796752913</v>
      </c>
    </row>
    <row r="7560" spans="1:2" x14ac:dyDescent="0.25">
      <c r="A7560">
        <v>755.7</v>
      </c>
      <c r="B7560">
        <v>48.466928939819297</v>
      </c>
    </row>
    <row r="7561" spans="1:2" x14ac:dyDescent="0.25">
      <c r="A7561">
        <v>755.80000000000007</v>
      </c>
      <c r="B7561">
        <v>48.362863082885681</v>
      </c>
    </row>
    <row r="7562" spans="1:2" x14ac:dyDescent="0.25">
      <c r="A7562">
        <v>755.90000000000009</v>
      </c>
      <c r="B7562">
        <v>48.258797225952073</v>
      </c>
    </row>
    <row r="7563" spans="1:2" x14ac:dyDescent="0.25">
      <c r="A7563">
        <v>756</v>
      </c>
      <c r="B7563">
        <v>48.154731369018563</v>
      </c>
    </row>
    <row r="7564" spans="1:2" x14ac:dyDescent="0.25">
      <c r="A7564">
        <v>756.1</v>
      </c>
      <c r="B7564">
        <v>48.040168190002433</v>
      </c>
    </row>
    <row r="7565" spans="1:2" x14ac:dyDescent="0.25">
      <c r="A7565">
        <v>756.2</v>
      </c>
      <c r="B7565">
        <v>47.925605010986281</v>
      </c>
    </row>
    <row r="7566" spans="1:2" x14ac:dyDescent="0.25">
      <c r="A7566">
        <v>756.30000000000007</v>
      </c>
      <c r="B7566">
        <v>47.811041831970137</v>
      </c>
    </row>
    <row r="7567" spans="1:2" x14ac:dyDescent="0.25">
      <c r="A7567">
        <v>756.40000000000009</v>
      </c>
      <c r="B7567">
        <v>47.696478652954013</v>
      </c>
    </row>
    <row r="7568" spans="1:2" x14ac:dyDescent="0.25">
      <c r="A7568">
        <v>756.5</v>
      </c>
      <c r="B7568">
        <v>47.581915473937997</v>
      </c>
    </row>
    <row r="7569" spans="1:2" x14ac:dyDescent="0.25">
      <c r="A7569">
        <v>756.6</v>
      </c>
      <c r="B7569">
        <v>47.467352294921852</v>
      </c>
    </row>
    <row r="7570" spans="1:2" x14ac:dyDescent="0.25">
      <c r="A7570">
        <v>756.7</v>
      </c>
      <c r="B7570">
        <v>47.352789115905708</v>
      </c>
    </row>
    <row r="7571" spans="1:2" x14ac:dyDescent="0.25">
      <c r="A7571">
        <v>756.80000000000007</v>
      </c>
      <c r="B7571">
        <v>47.23822593688957</v>
      </c>
    </row>
    <row r="7572" spans="1:2" x14ac:dyDescent="0.25">
      <c r="A7572">
        <v>756.90000000000009</v>
      </c>
      <c r="B7572">
        <v>47.123662757873433</v>
      </c>
    </row>
    <row r="7573" spans="1:2" x14ac:dyDescent="0.25">
      <c r="A7573">
        <v>757</v>
      </c>
      <c r="B7573">
        <v>47.009099578857423</v>
      </c>
    </row>
    <row r="7574" spans="1:2" x14ac:dyDescent="0.25">
      <c r="A7574">
        <v>757.1</v>
      </c>
      <c r="B7574">
        <v>46.810417327880813</v>
      </c>
    </row>
    <row r="7575" spans="1:2" x14ac:dyDescent="0.25">
      <c r="A7575">
        <v>757.2</v>
      </c>
      <c r="B7575">
        <v>46.61173507690421</v>
      </c>
    </row>
    <row r="7576" spans="1:2" x14ac:dyDescent="0.25">
      <c r="A7576">
        <v>757.30000000000007</v>
      </c>
      <c r="B7576">
        <v>46.413052825927601</v>
      </c>
    </row>
    <row r="7577" spans="1:2" x14ac:dyDescent="0.25">
      <c r="A7577">
        <v>757.40000000000009</v>
      </c>
      <c r="B7577">
        <v>46.214370574950991</v>
      </c>
    </row>
    <row r="7578" spans="1:2" x14ac:dyDescent="0.25">
      <c r="A7578">
        <v>757.5</v>
      </c>
      <c r="B7578">
        <v>46.015688323974622</v>
      </c>
    </row>
    <row r="7579" spans="1:2" x14ac:dyDescent="0.25">
      <c r="A7579">
        <v>757.6</v>
      </c>
      <c r="B7579">
        <v>45.817006072998012</v>
      </c>
    </row>
    <row r="7580" spans="1:2" x14ac:dyDescent="0.25">
      <c r="A7580">
        <v>757.7</v>
      </c>
      <c r="B7580">
        <v>45.618323822021402</v>
      </c>
    </row>
    <row r="7581" spans="1:2" x14ac:dyDescent="0.25">
      <c r="A7581">
        <v>757.80000000000007</v>
      </c>
      <c r="B7581">
        <v>45.419641571044792</v>
      </c>
    </row>
    <row r="7582" spans="1:2" x14ac:dyDescent="0.25">
      <c r="A7582">
        <v>757.90000000000009</v>
      </c>
      <c r="B7582">
        <v>45.220959320068182</v>
      </c>
    </row>
    <row r="7583" spans="1:2" x14ac:dyDescent="0.25">
      <c r="A7583">
        <v>758</v>
      </c>
      <c r="B7583">
        <v>45.0222770690918</v>
      </c>
    </row>
    <row r="7584" spans="1:2" x14ac:dyDescent="0.25">
      <c r="A7584">
        <v>758.1</v>
      </c>
      <c r="B7584">
        <v>44.61601459503165</v>
      </c>
    </row>
    <row r="7585" spans="1:2" x14ac:dyDescent="0.25">
      <c r="A7585">
        <v>758.2</v>
      </c>
      <c r="B7585">
        <v>44.209752120971487</v>
      </c>
    </row>
    <row r="7586" spans="1:2" x14ac:dyDescent="0.25">
      <c r="A7586">
        <v>758.30000000000007</v>
      </c>
      <c r="B7586">
        <v>43.803489646911338</v>
      </c>
    </row>
    <row r="7587" spans="1:2" x14ac:dyDescent="0.25">
      <c r="A7587">
        <v>758.40000000000009</v>
      </c>
      <c r="B7587">
        <v>43.397227172851203</v>
      </c>
    </row>
    <row r="7588" spans="1:2" x14ac:dyDescent="0.25">
      <c r="A7588">
        <v>758.5</v>
      </c>
      <c r="B7588">
        <v>42.990964698791501</v>
      </c>
    </row>
    <row r="7589" spans="1:2" x14ac:dyDescent="0.25">
      <c r="A7589">
        <v>758.6</v>
      </c>
      <c r="B7589">
        <v>42.584702224731352</v>
      </c>
    </row>
    <row r="7590" spans="1:2" x14ac:dyDescent="0.25">
      <c r="A7590">
        <v>758.7</v>
      </c>
      <c r="B7590">
        <v>42.178439750671203</v>
      </c>
    </row>
    <row r="7591" spans="1:2" x14ac:dyDescent="0.25">
      <c r="A7591">
        <v>758.80000000000007</v>
      </c>
      <c r="B7591">
        <v>41.772177276611053</v>
      </c>
    </row>
    <row r="7592" spans="1:2" x14ac:dyDescent="0.25">
      <c r="A7592">
        <v>758.90000000000009</v>
      </c>
      <c r="B7592">
        <v>41.365914802550897</v>
      </c>
    </row>
    <row r="7593" spans="1:2" x14ac:dyDescent="0.25">
      <c r="A7593">
        <v>759</v>
      </c>
      <c r="B7593">
        <v>40.95965232849121</v>
      </c>
    </row>
    <row r="7594" spans="1:2" x14ac:dyDescent="0.25">
      <c r="A7594">
        <v>759.1</v>
      </c>
      <c r="B7594">
        <v>40.442331199645878</v>
      </c>
    </row>
    <row r="7595" spans="1:2" x14ac:dyDescent="0.25">
      <c r="A7595">
        <v>759.2</v>
      </c>
      <c r="B7595">
        <v>39.925010070800553</v>
      </c>
    </row>
    <row r="7596" spans="1:2" x14ac:dyDescent="0.25">
      <c r="A7596">
        <v>759.30000000000007</v>
      </c>
      <c r="B7596">
        <v>39.407688941955207</v>
      </c>
    </row>
    <row r="7597" spans="1:2" x14ac:dyDescent="0.25">
      <c r="A7597">
        <v>759.40000000000009</v>
      </c>
      <c r="B7597">
        <v>38.890367813109883</v>
      </c>
    </row>
    <row r="7598" spans="1:2" x14ac:dyDescent="0.25">
      <c r="A7598">
        <v>759.5</v>
      </c>
      <c r="B7598">
        <v>38.373046684265141</v>
      </c>
    </row>
    <row r="7599" spans="1:2" x14ac:dyDescent="0.25">
      <c r="A7599">
        <v>759.6</v>
      </c>
      <c r="B7599">
        <v>37.855725555419809</v>
      </c>
    </row>
    <row r="7600" spans="1:2" x14ac:dyDescent="0.25">
      <c r="A7600">
        <v>759.7</v>
      </c>
      <c r="B7600">
        <v>37.338404426574478</v>
      </c>
    </row>
    <row r="7601" spans="1:2" x14ac:dyDescent="0.25">
      <c r="A7601">
        <v>759.80000000000007</v>
      </c>
      <c r="B7601">
        <v>36.821083297729153</v>
      </c>
    </row>
    <row r="7602" spans="1:2" x14ac:dyDescent="0.25">
      <c r="A7602">
        <v>759.90000000000009</v>
      </c>
      <c r="B7602">
        <v>36.303762168883807</v>
      </c>
    </row>
    <row r="7603" spans="1:2" x14ac:dyDescent="0.25">
      <c r="A7603">
        <v>760</v>
      </c>
      <c r="B7603">
        <v>35.786441040039072</v>
      </c>
    </row>
    <row r="7604" spans="1:2" x14ac:dyDescent="0.25">
      <c r="A7604">
        <v>760.1</v>
      </c>
      <c r="B7604">
        <v>35.228570575714002</v>
      </c>
    </row>
    <row r="7605" spans="1:2" x14ac:dyDescent="0.25">
      <c r="A7605">
        <v>760.2</v>
      </c>
      <c r="B7605">
        <v>34.670700111388911</v>
      </c>
    </row>
    <row r="7606" spans="1:2" x14ac:dyDescent="0.25">
      <c r="A7606">
        <v>760.30000000000007</v>
      </c>
      <c r="B7606">
        <v>34.112829647063833</v>
      </c>
    </row>
    <row r="7607" spans="1:2" x14ac:dyDescent="0.25">
      <c r="A7607">
        <v>760.40000000000009</v>
      </c>
      <c r="B7607">
        <v>33.554959182738763</v>
      </c>
    </row>
    <row r="7608" spans="1:2" x14ac:dyDescent="0.25">
      <c r="A7608">
        <v>760.5</v>
      </c>
      <c r="B7608">
        <v>32.997088718414311</v>
      </c>
    </row>
    <row r="7609" spans="1:2" x14ac:dyDescent="0.25">
      <c r="A7609">
        <v>760.6</v>
      </c>
      <c r="B7609">
        <v>32.439218254089234</v>
      </c>
    </row>
    <row r="7610" spans="1:2" x14ac:dyDescent="0.25">
      <c r="A7610">
        <v>760.7</v>
      </c>
      <c r="B7610">
        <v>31.881347789764149</v>
      </c>
    </row>
    <row r="7611" spans="1:2" x14ac:dyDescent="0.25">
      <c r="A7611">
        <v>760.80000000000007</v>
      </c>
      <c r="B7611">
        <v>31.323477325439072</v>
      </c>
    </row>
    <row r="7612" spans="1:2" x14ac:dyDescent="0.25">
      <c r="A7612">
        <v>760.90000000000009</v>
      </c>
      <c r="B7612">
        <v>30.765606861113991</v>
      </c>
    </row>
    <row r="7613" spans="1:2" x14ac:dyDescent="0.25">
      <c r="A7613">
        <v>761</v>
      </c>
      <c r="B7613">
        <v>30.207736396789549</v>
      </c>
    </row>
    <row r="7614" spans="1:2" x14ac:dyDescent="0.25">
      <c r="A7614">
        <v>761.1</v>
      </c>
      <c r="B7614">
        <v>29.704639091491579</v>
      </c>
    </row>
    <row r="7615" spans="1:2" x14ac:dyDescent="0.25">
      <c r="A7615">
        <v>761.2</v>
      </c>
      <c r="B7615">
        <v>29.201541786193619</v>
      </c>
    </row>
    <row r="7616" spans="1:2" x14ac:dyDescent="0.25">
      <c r="A7616">
        <v>761.30000000000007</v>
      </c>
      <c r="B7616">
        <v>28.698444480895649</v>
      </c>
    </row>
    <row r="7617" spans="1:2" x14ac:dyDescent="0.25">
      <c r="A7617">
        <v>761.40000000000009</v>
      </c>
      <c r="B7617">
        <v>28.195347175597689</v>
      </c>
    </row>
    <row r="7618" spans="1:2" x14ac:dyDescent="0.25">
      <c r="A7618">
        <v>761.5</v>
      </c>
      <c r="B7618">
        <v>27.692249870300291</v>
      </c>
    </row>
    <row r="7619" spans="1:2" x14ac:dyDescent="0.25">
      <c r="A7619">
        <v>761.6</v>
      </c>
      <c r="B7619">
        <v>27.189152565002331</v>
      </c>
    </row>
    <row r="7620" spans="1:2" x14ac:dyDescent="0.25">
      <c r="A7620">
        <v>761.7</v>
      </c>
      <c r="B7620">
        <v>26.686055259704361</v>
      </c>
    </row>
    <row r="7621" spans="1:2" x14ac:dyDescent="0.25">
      <c r="A7621">
        <v>761.80000000000007</v>
      </c>
      <c r="B7621">
        <v>26.182957954406401</v>
      </c>
    </row>
    <row r="7622" spans="1:2" x14ac:dyDescent="0.25">
      <c r="A7622">
        <v>761.90000000000009</v>
      </c>
      <c r="B7622">
        <v>25.679860649108431</v>
      </c>
    </row>
    <row r="7623" spans="1:2" x14ac:dyDescent="0.25">
      <c r="A7623">
        <v>762</v>
      </c>
      <c r="B7623">
        <v>25.176763343811039</v>
      </c>
    </row>
    <row r="7624" spans="1:2" x14ac:dyDescent="0.25">
      <c r="A7624">
        <v>762.1</v>
      </c>
      <c r="B7624">
        <v>24.627795066833379</v>
      </c>
    </row>
    <row r="7625" spans="1:2" x14ac:dyDescent="0.25">
      <c r="A7625">
        <v>762.2</v>
      </c>
      <c r="B7625">
        <v>24.078826789855711</v>
      </c>
    </row>
    <row r="7626" spans="1:2" x14ac:dyDescent="0.25">
      <c r="A7626">
        <v>762.30000000000007</v>
      </c>
      <c r="B7626">
        <v>23.52985851287805</v>
      </c>
    </row>
    <row r="7627" spans="1:2" x14ac:dyDescent="0.25">
      <c r="A7627">
        <v>762.40000000000009</v>
      </c>
      <c r="B7627">
        <v>22.980890235900379</v>
      </c>
    </row>
    <row r="7628" spans="1:2" x14ac:dyDescent="0.25">
      <c r="A7628">
        <v>762.5</v>
      </c>
      <c r="B7628">
        <v>22.43192195892334</v>
      </c>
    </row>
    <row r="7629" spans="1:2" x14ac:dyDescent="0.25">
      <c r="A7629">
        <v>762.6</v>
      </c>
      <c r="B7629">
        <v>21.882953681945679</v>
      </c>
    </row>
    <row r="7630" spans="1:2" x14ac:dyDescent="0.25">
      <c r="A7630">
        <v>762.7</v>
      </c>
      <c r="B7630">
        <v>21.333985404968011</v>
      </c>
    </row>
    <row r="7631" spans="1:2" x14ac:dyDescent="0.25">
      <c r="A7631">
        <v>762.80000000000007</v>
      </c>
      <c r="B7631">
        <v>20.78501712799034</v>
      </c>
    </row>
    <row r="7632" spans="1:2" x14ac:dyDescent="0.25">
      <c r="A7632">
        <v>762.90000000000009</v>
      </c>
      <c r="B7632">
        <v>20.236048851012679</v>
      </c>
    </row>
    <row r="7633" spans="1:2" x14ac:dyDescent="0.25">
      <c r="A7633">
        <v>763</v>
      </c>
      <c r="B7633">
        <v>19.68708057403564</v>
      </c>
    </row>
    <row r="7634" spans="1:2" x14ac:dyDescent="0.25">
      <c r="A7634">
        <v>763.1</v>
      </c>
      <c r="B7634">
        <v>19.313355064391999</v>
      </c>
    </row>
    <row r="7635" spans="1:2" x14ac:dyDescent="0.25">
      <c r="A7635">
        <v>763.2</v>
      </c>
      <c r="B7635">
        <v>18.939629554748361</v>
      </c>
    </row>
    <row r="7636" spans="1:2" x14ac:dyDescent="0.25">
      <c r="A7636">
        <v>763.30000000000007</v>
      </c>
      <c r="B7636">
        <v>18.56590404510472</v>
      </c>
    </row>
    <row r="7637" spans="1:2" x14ac:dyDescent="0.25">
      <c r="A7637">
        <v>763.40000000000009</v>
      </c>
      <c r="B7637">
        <v>18.192178535461089</v>
      </c>
    </row>
    <row r="7638" spans="1:2" x14ac:dyDescent="0.25">
      <c r="A7638">
        <v>763.5</v>
      </c>
      <c r="B7638">
        <v>17.81845302581787</v>
      </c>
    </row>
    <row r="7639" spans="1:2" x14ac:dyDescent="0.25">
      <c r="A7639">
        <v>763.6</v>
      </c>
      <c r="B7639">
        <v>17.444727516174229</v>
      </c>
    </row>
    <row r="7640" spans="1:2" x14ac:dyDescent="0.25">
      <c r="A7640">
        <v>763.7</v>
      </c>
      <c r="B7640">
        <v>17.071002006530591</v>
      </c>
    </row>
    <row r="7641" spans="1:2" x14ac:dyDescent="0.25">
      <c r="A7641">
        <v>763.80000000000007</v>
      </c>
      <c r="B7641">
        <v>16.69727649688695</v>
      </c>
    </row>
    <row r="7642" spans="1:2" x14ac:dyDescent="0.25">
      <c r="A7642">
        <v>763.90000000000009</v>
      </c>
      <c r="B7642">
        <v>16.323550987243319</v>
      </c>
    </row>
    <row r="7643" spans="1:2" x14ac:dyDescent="0.25">
      <c r="A7643">
        <v>764</v>
      </c>
      <c r="B7643">
        <v>15.9498254776001</v>
      </c>
    </row>
    <row r="7644" spans="1:2" x14ac:dyDescent="0.25">
      <c r="A7644">
        <v>764.1</v>
      </c>
      <c r="B7644">
        <v>15.691991090774479</v>
      </c>
    </row>
    <row r="7645" spans="1:2" x14ac:dyDescent="0.25">
      <c r="A7645">
        <v>764.2</v>
      </c>
      <c r="B7645">
        <v>15.43415670394886</v>
      </c>
    </row>
    <row r="7646" spans="1:2" x14ac:dyDescent="0.25">
      <c r="A7646">
        <v>764.30000000000007</v>
      </c>
      <c r="B7646">
        <v>15.17632231712324</v>
      </c>
    </row>
    <row r="7647" spans="1:2" x14ac:dyDescent="0.25">
      <c r="A7647">
        <v>764.40000000000009</v>
      </c>
      <c r="B7647">
        <v>14.918487930297619</v>
      </c>
    </row>
    <row r="7648" spans="1:2" x14ac:dyDescent="0.25">
      <c r="A7648">
        <v>764.5</v>
      </c>
      <c r="B7648">
        <v>14.660653543472289</v>
      </c>
    </row>
    <row r="7649" spans="1:2" x14ac:dyDescent="0.25">
      <c r="A7649">
        <v>764.6</v>
      </c>
      <c r="B7649">
        <v>14.40281915664667</v>
      </c>
    </row>
    <row r="7650" spans="1:2" x14ac:dyDescent="0.25">
      <c r="A7650">
        <v>764.7</v>
      </c>
      <c r="B7650">
        <v>14.14498476982105</v>
      </c>
    </row>
    <row r="7651" spans="1:2" x14ac:dyDescent="0.25">
      <c r="A7651">
        <v>764.80000000000007</v>
      </c>
      <c r="B7651">
        <v>13.887150382995429</v>
      </c>
    </row>
    <row r="7652" spans="1:2" x14ac:dyDescent="0.25">
      <c r="A7652">
        <v>764.90000000000009</v>
      </c>
      <c r="B7652">
        <v>13.62931599616981</v>
      </c>
    </row>
    <row r="7653" spans="1:2" x14ac:dyDescent="0.25">
      <c r="A7653">
        <v>765</v>
      </c>
      <c r="B7653">
        <v>13.37148160934448</v>
      </c>
    </row>
    <row r="7654" spans="1:2" x14ac:dyDescent="0.25">
      <c r="A7654">
        <v>765.1</v>
      </c>
      <c r="B7654">
        <v>13.349076862335201</v>
      </c>
    </row>
    <row r="7655" spans="1:2" x14ac:dyDescent="0.25">
      <c r="A7655">
        <v>765.2</v>
      </c>
      <c r="B7655">
        <v>13.32667211532592</v>
      </c>
    </row>
    <row r="7656" spans="1:2" x14ac:dyDescent="0.25">
      <c r="A7656">
        <v>765.30000000000007</v>
      </c>
      <c r="B7656">
        <v>13.30426736831663</v>
      </c>
    </row>
    <row r="7657" spans="1:2" x14ac:dyDescent="0.25">
      <c r="A7657">
        <v>765.40000000000009</v>
      </c>
      <c r="B7657">
        <v>13.281862621307351</v>
      </c>
    </row>
    <row r="7658" spans="1:2" x14ac:dyDescent="0.25">
      <c r="A7658">
        <v>765.5</v>
      </c>
      <c r="B7658">
        <v>13.259457874298089</v>
      </c>
    </row>
    <row r="7659" spans="1:2" x14ac:dyDescent="0.25">
      <c r="A7659">
        <v>765.6</v>
      </c>
      <c r="B7659">
        <v>13.23705312728881</v>
      </c>
    </row>
    <row r="7660" spans="1:2" x14ac:dyDescent="0.25">
      <c r="A7660">
        <v>765.7</v>
      </c>
      <c r="B7660">
        <v>13.214648380279529</v>
      </c>
    </row>
    <row r="7661" spans="1:2" x14ac:dyDescent="0.25">
      <c r="A7661">
        <v>765.80000000000007</v>
      </c>
      <c r="B7661">
        <v>13.19224363327025</v>
      </c>
    </row>
    <row r="7662" spans="1:2" x14ac:dyDescent="0.25">
      <c r="A7662">
        <v>765.90000000000009</v>
      </c>
      <c r="B7662">
        <v>13.169838886260971</v>
      </c>
    </row>
    <row r="7663" spans="1:2" x14ac:dyDescent="0.25">
      <c r="A7663">
        <v>766</v>
      </c>
      <c r="B7663">
        <v>13.147434139251709</v>
      </c>
    </row>
    <row r="7664" spans="1:2" x14ac:dyDescent="0.25">
      <c r="A7664">
        <v>766.1</v>
      </c>
      <c r="B7664">
        <v>13.328439302444499</v>
      </c>
    </row>
    <row r="7665" spans="1:2" x14ac:dyDescent="0.25">
      <c r="A7665">
        <v>766.2</v>
      </c>
      <c r="B7665">
        <v>13.509444465637291</v>
      </c>
    </row>
    <row r="7666" spans="1:2" x14ac:dyDescent="0.25">
      <c r="A7666">
        <v>766.30000000000007</v>
      </c>
      <c r="B7666">
        <v>13.690449628830081</v>
      </c>
    </row>
    <row r="7667" spans="1:2" x14ac:dyDescent="0.25">
      <c r="A7667">
        <v>766.40000000000009</v>
      </c>
      <c r="B7667">
        <v>13.87145479202287</v>
      </c>
    </row>
    <row r="7668" spans="1:2" x14ac:dyDescent="0.25">
      <c r="A7668">
        <v>766.5</v>
      </c>
      <c r="B7668">
        <v>14.052459955215451</v>
      </c>
    </row>
    <row r="7669" spans="1:2" x14ac:dyDescent="0.25">
      <c r="A7669">
        <v>766.6</v>
      </c>
      <c r="B7669">
        <v>14.233465118408249</v>
      </c>
    </row>
    <row r="7670" spans="1:2" x14ac:dyDescent="0.25">
      <c r="A7670">
        <v>766.7</v>
      </c>
      <c r="B7670">
        <v>14.414470281601041</v>
      </c>
    </row>
    <row r="7671" spans="1:2" x14ac:dyDescent="0.25">
      <c r="A7671">
        <v>766.80000000000007</v>
      </c>
      <c r="B7671">
        <v>14.595475444793831</v>
      </c>
    </row>
    <row r="7672" spans="1:2" x14ac:dyDescent="0.25">
      <c r="A7672">
        <v>766.90000000000009</v>
      </c>
      <c r="B7672">
        <v>14.77648060798662</v>
      </c>
    </row>
    <row r="7673" spans="1:2" x14ac:dyDescent="0.25">
      <c r="A7673">
        <v>767</v>
      </c>
      <c r="B7673">
        <v>14.957485771179201</v>
      </c>
    </row>
    <row r="7674" spans="1:2" x14ac:dyDescent="0.25">
      <c r="A7674">
        <v>767.1</v>
      </c>
      <c r="B7674">
        <v>15.273088512420729</v>
      </c>
    </row>
    <row r="7675" spans="1:2" x14ac:dyDescent="0.25">
      <c r="A7675">
        <v>767.2</v>
      </c>
      <c r="B7675">
        <v>15.588691253662249</v>
      </c>
    </row>
    <row r="7676" spans="1:2" x14ac:dyDescent="0.25">
      <c r="A7676">
        <v>767.30000000000007</v>
      </c>
      <c r="B7676">
        <v>15.90429399490378</v>
      </c>
    </row>
    <row r="7677" spans="1:2" x14ac:dyDescent="0.25">
      <c r="A7677">
        <v>767.40000000000009</v>
      </c>
      <c r="B7677">
        <v>16.219896736145309</v>
      </c>
    </row>
    <row r="7678" spans="1:2" x14ac:dyDescent="0.25">
      <c r="A7678">
        <v>767.5</v>
      </c>
      <c r="B7678">
        <v>16.53549947738647</v>
      </c>
    </row>
    <row r="7679" spans="1:2" x14ac:dyDescent="0.25">
      <c r="A7679">
        <v>767.6</v>
      </c>
      <c r="B7679">
        <v>16.851102218628</v>
      </c>
    </row>
    <row r="7680" spans="1:2" x14ac:dyDescent="0.25">
      <c r="A7680">
        <v>767.7</v>
      </c>
      <c r="B7680">
        <v>17.166704959869531</v>
      </c>
    </row>
    <row r="7681" spans="1:2" x14ac:dyDescent="0.25">
      <c r="A7681">
        <v>767.80000000000007</v>
      </c>
      <c r="B7681">
        <v>17.482307701111051</v>
      </c>
    </row>
    <row r="7682" spans="1:2" x14ac:dyDescent="0.25">
      <c r="A7682">
        <v>767.90000000000009</v>
      </c>
      <c r="B7682">
        <v>17.797910442352581</v>
      </c>
    </row>
    <row r="7683" spans="1:2" x14ac:dyDescent="0.25">
      <c r="A7683">
        <v>768</v>
      </c>
      <c r="B7683">
        <v>18.113513183593749</v>
      </c>
    </row>
    <row r="7684" spans="1:2" x14ac:dyDescent="0.25">
      <c r="A7684">
        <v>768.1</v>
      </c>
      <c r="B7684">
        <v>18.46822353363045</v>
      </c>
    </row>
    <row r="7685" spans="1:2" x14ac:dyDescent="0.25">
      <c r="A7685">
        <v>768.2</v>
      </c>
      <c r="B7685">
        <v>18.822933883667151</v>
      </c>
    </row>
    <row r="7686" spans="1:2" x14ac:dyDescent="0.25">
      <c r="A7686">
        <v>768.30000000000007</v>
      </c>
      <c r="B7686">
        <v>19.177644233703859</v>
      </c>
    </row>
    <row r="7687" spans="1:2" x14ac:dyDescent="0.25">
      <c r="A7687">
        <v>768.40000000000009</v>
      </c>
      <c r="B7687">
        <v>19.53235458374056</v>
      </c>
    </row>
    <row r="7688" spans="1:2" x14ac:dyDescent="0.25">
      <c r="A7688">
        <v>768.5</v>
      </c>
      <c r="B7688">
        <v>19.887064933776859</v>
      </c>
    </row>
    <row r="7689" spans="1:2" x14ac:dyDescent="0.25">
      <c r="A7689">
        <v>768.6</v>
      </c>
      <c r="B7689">
        <v>20.24177528381356</v>
      </c>
    </row>
    <row r="7690" spans="1:2" x14ac:dyDescent="0.25">
      <c r="A7690">
        <v>768.7</v>
      </c>
      <c r="B7690">
        <v>20.596485633850261</v>
      </c>
    </row>
    <row r="7691" spans="1:2" x14ac:dyDescent="0.25">
      <c r="A7691">
        <v>768.80000000000007</v>
      </c>
      <c r="B7691">
        <v>20.951195983886961</v>
      </c>
    </row>
    <row r="7692" spans="1:2" x14ac:dyDescent="0.25">
      <c r="A7692">
        <v>768.90000000000009</v>
      </c>
      <c r="B7692">
        <v>21.305906333923659</v>
      </c>
    </row>
    <row r="7693" spans="1:2" x14ac:dyDescent="0.25">
      <c r="A7693">
        <v>769</v>
      </c>
      <c r="B7693">
        <v>21.660616683959962</v>
      </c>
    </row>
    <row r="7694" spans="1:2" x14ac:dyDescent="0.25">
      <c r="A7694">
        <v>769.1</v>
      </c>
      <c r="B7694">
        <v>22.012705307006922</v>
      </c>
    </row>
    <row r="7695" spans="1:2" x14ac:dyDescent="0.25">
      <c r="A7695">
        <v>769.2</v>
      </c>
      <c r="B7695">
        <v>22.364793930053871</v>
      </c>
    </row>
    <row r="7696" spans="1:2" x14ac:dyDescent="0.25">
      <c r="A7696">
        <v>769.30000000000007</v>
      </c>
      <c r="B7696">
        <v>22.716882553100831</v>
      </c>
    </row>
    <row r="7697" spans="1:2" x14ac:dyDescent="0.25">
      <c r="A7697">
        <v>769.40000000000009</v>
      </c>
      <c r="B7697">
        <v>23.06897117614778</v>
      </c>
    </row>
    <row r="7698" spans="1:2" x14ac:dyDescent="0.25">
      <c r="A7698">
        <v>769.5</v>
      </c>
      <c r="B7698">
        <v>23.421059799194339</v>
      </c>
    </row>
    <row r="7699" spans="1:2" x14ac:dyDescent="0.25">
      <c r="A7699">
        <v>769.6</v>
      </c>
      <c r="B7699">
        <v>23.773148422241292</v>
      </c>
    </row>
    <row r="7700" spans="1:2" x14ac:dyDescent="0.25">
      <c r="A7700">
        <v>769.7</v>
      </c>
      <c r="B7700">
        <v>24.125237045288241</v>
      </c>
    </row>
    <row r="7701" spans="1:2" x14ac:dyDescent="0.25">
      <c r="A7701">
        <v>769.80000000000007</v>
      </c>
      <c r="B7701">
        <v>24.477325668335201</v>
      </c>
    </row>
    <row r="7702" spans="1:2" x14ac:dyDescent="0.25">
      <c r="A7702">
        <v>769.90000000000009</v>
      </c>
      <c r="B7702">
        <v>24.82941429138215</v>
      </c>
    </row>
    <row r="7703" spans="1:2" x14ac:dyDescent="0.25">
      <c r="A7703">
        <v>770</v>
      </c>
      <c r="B7703">
        <v>25.181502914428709</v>
      </c>
    </row>
    <row r="7704" spans="1:2" x14ac:dyDescent="0.25">
      <c r="A7704">
        <v>770.1</v>
      </c>
      <c r="B7704">
        <v>25.647887783050638</v>
      </c>
    </row>
    <row r="7705" spans="1:2" x14ac:dyDescent="0.25">
      <c r="A7705">
        <v>770.2</v>
      </c>
      <c r="B7705">
        <v>26.114272651672572</v>
      </c>
    </row>
    <row r="7706" spans="1:2" x14ac:dyDescent="0.25">
      <c r="A7706">
        <v>770.30000000000007</v>
      </c>
      <c r="B7706">
        <v>26.580657520294501</v>
      </c>
    </row>
    <row r="7707" spans="1:2" x14ac:dyDescent="0.25">
      <c r="A7707">
        <v>770.40000000000009</v>
      </c>
      <c r="B7707">
        <v>27.047042388916442</v>
      </c>
    </row>
    <row r="7708" spans="1:2" x14ac:dyDescent="0.25">
      <c r="A7708">
        <v>770.5</v>
      </c>
      <c r="B7708">
        <v>27.513427257537838</v>
      </c>
    </row>
    <row r="7709" spans="1:2" x14ac:dyDescent="0.25">
      <c r="A7709">
        <v>770.6</v>
      </c>
      <c r="B7709">
        <v>27.979812126159771</v>
      </c>
    </row>
    <row r="7710" spans="1:2" x14ac:dyDescent="0.25">
      <c r="A7710">
        <v>770.7</v>
      </c>
      <c r="B7710">
        <v>28.446196994781701</v>
      </c>
    </row>
    <row r="7711" spans="1:2" x14ac:dyDescent="0.25">
      <c r="A7711">
        <v>770.80000000000007</v>
      </c>
      <c r="B7711">
        <v>28.912581863403641</v>
      </c>
    </row>
    <row r="7712" spans="1:2" x14ac:dyDescent="0.25">
      <c r="A7712">
        <v>770.90000000000009</v>
      </c>
      <c r="B7712">
        <v>29.378966732025571</v>
      </c>
    </row>
    <row r="7713" spans="1:2" x14ac:dyDescent="0.25">
      <c r="A7713">
        <v>771</v>
      </c>
      <c r="B7713">
        <v>29.845351600646971</v>
      </c>
    </row>
    <row r="7714" spans="1:2" x14ac:dyDescent="0.25">
      <c r="A7714">
        <v>771.1</v>
      </c>
      <c r="B7714">
        <v>30.333276386261101</v>
      </c>
    </row>
    <row r="7715" spans="1:2" x14ac:dyDescent="0.25">
      <c r="A7715">
        <v>771.2</v>
      </c>
      <c r="B7715">
        <v>30.82120117187522</v>
      </c>
    </row>
    <row r="7716" spans="1:2" x14ac:dyDescent="0.25">
      <c r="A7716">
        <v>771.30000000000007</v>
      </c>
      <c r="B7716">
        <v>31.30912595748935</v>
      </c>
    </row>
    <row r="7717" spans="1:2" x14ac:dyDescent="0.25">
      <c r="A7717">
        <v>771.40000000000009</v>
      </c>
      <c r="B7717">
        <v>31.797050743103469</v>
      </c>
    </row>
    <row r="7718" spans="1:2" x14ac:dyDescent="0.25">
      <c r="A7718">
        <v>771.5</v>
      </c>
      <c r="B7718">
        <v>32.284975528717041</v>
      </c>
    </row>
    <row r="7719" spans="1:2" x14ac:dyDescent="0.25">
      <c r="A7719">
        <v>771.6</v>
      </c>
      <c r="B7719">
        <v>32.772900314331167</v>
      </c>
    </row>
    <row r="7720" spans="1:2" x14ac:dyDescent="0.25">
      <c r="A7720">
        <v>771.7</v>
      </c>
      <c r="B7720">
        <v>33.260825099945293</v>
      </c>
    </row>
    <row r="7721" spans="1:2" x14ac:dyDescent="0.25">
      <c r="A7721">
        <v>771.80000000000007</v>
      </c>
      <c r="B7721">
        <v>33.748749885559413</v>
      </c>
    </row>
    <row r="7722" spans="1:2" x14ac:dyDescent="0.25">
      <c r="A7722">
        <v>771.90000000000009</v>
      </c>
      <c r="B7722">
        <v>34.236674671173539</v>
      </c>
    </row>
    <row r="7723" spans="1:2" x14ac:dyDescent="0.25">
      <c r="A7723">
        <v>772</v>
      </c>
      <c r="B7723">
        <v>34.724599456787111</v>
      </c>
    </row>
    <row r="7724" spans="1:2" x14ac:dyDescent="0.25">
      <c r="A7724">
        <v>772.1</v>
      </c>
      <c r="B7724">
        <v>35.135250396728608</v>
      </c>
    </row>
    <row r="7725" spans="1:2" x14ac:dyDescent="0.25">
      <c r="A7725">
        <v>772.2</v>
      </c>
      <c r="B7725">
        <v>35.545901336670113</v>
      </c>
    </row>
    <row r="7726" spans="1:2" x14ac:dyDescent="0.25">
      <c r="A7726">
        <v>772.30000000000007</v>
      </c>
      <c r="B7726">
        <v>35.95655227661161</v>
      </c>
    </row>
    <row r="7727" spans="1:2" x14ac:dyDescent="0.25">
      <c r="A7727">
        <v>772.40000000000009</v>
      </c>
      <c r="B7727">
        <v>36.367203216553108</v>
      </c>
    </row>
    <row r="7728" spans="1:2" x14ac:dyDescent="0.25">
      <c r="A7728">
        <v>772.5</v>
      </c>
      <c r="B7728">
        <v>36.777854156494143</v>
      </c>
    </row>
    <row r="7729" spans="1:2" x14ac:dyDescent="0.25">
      <c r="A7729">
        <v>772.6</v>
      </c>
      <c r="B7729">
        <v>37.188505096435641</v>
      </c>
    </row>
    <row r="7730" spans="1:2" x14ac:dyDescent="0.25">
      <c r="A7730">
        <v>772.7</v>
      </c>
      <c r="B7730">
        <v>37.599156036377138</v>
      </c>
    </row>
    <row r="7731" spans="1:2" x14ac:dyDescent="0.25">
      <c r="A7731">
        <v>772.80000000000007</v>
      </c>
      <c r="B7731">
        <v>38.009806976318643</v>
      </c>
    </row>
    <row r="7732" spans="1:2" x14ac:dyDescent="0.25">
      <c r="A7732">
        <v>772.90000000000009</v>
      </c>
      <c r="B7732">
        <v>38.420457916260133</v>
      </c>
    </row>
    <row r="7733" spans="1:2" x14ac:dyDescent="0.25">
      <c r="A7733">
        <v>773</v>
      </c>
      <c r="B7733">
        <v>38.831108856201169</v>
      </c>
    </row>
    <row r="7734" spans="1:2" x14ac:dyDescent="0.25">
      <c r="A7734">
        <v>773.1</v>
      </c>
      <c r="B7734">
        <v>39.36619125366223</v>
      </c>
    </row>
    <row r="7735" spans="1:2" x14ac:dyDescent="0.25">
      <c r="A7735">
        <v>773.2</v>
      </c>
      <c r="B7735">
        <v>39.90127365112329</v>
      </c>
    </row>
    <row r="7736" spans="1:2" x14ac:dyDescent="0.25">
      <c r="A7736">
        <v>773.30000000000007</v>
      </c>
      <c r="B7736">
        <v>40.436356048584351</v>
      </c>
    </row>
    <row r="7737" spans="1:2" x14ac:dyDescent="0.25">
      <c r="A7737">
        <v>773.40000000000009</v>
      </c>
      <c r="B7737">
        <v>40.971438446045411</v>
      </c>
    </row>
    <row r="7738" spans="1:2" x14ac:dyDescent="0.25">
      <c r="A7738">
        <v>773.5</v>
      </c>
      <c r="B7738">
        <v>41.506520843505861</v>
      </c>
    </row>
    <row r="7739" spans="1:2" x14ac:dyDescent="0.25">
      <c r="A7739">
        <v>773.6</v>
      </c>
      <c r="B7739">
        <v>42.041603240966921</v>
      </c>
    </row>
    <row r="7740" spans="1:2" x14ac:dyDescent="0.25">
      <c r="A7740">
        <v>773.7</v>
      </c>
      <c r="B7740">
        <v>42.576685638427982</v>
      </c>
    </row>
    <row r="7741" spans="1:2" x14ac:dyDescent="0.25">
      <c r="A7741">
        <v>773.80000000000007</v>
      </c>
      <c r="B7741">
        <v>43.111768035889042</v>
      </c>
    </row>
    <row r="7742" spans="1:2" x14ac:dyDescent="0.25">
      <c r="A7742">
        <v>773.90000000000009</v>
      </c>
      <c r="B7742">
        <v>43.646850433350103</v>
      </c>
    </row>
    <row r="7743" spans="1:2" x14ac:dyDescent="0.25">
      <c r="A7743">
        <v>774</v>
      </c>
      <c r="B7743">
        <v>44.181932830810553</v>
      </c>
    </row>
    <row r="7744" spans="1:2" x14ac:dyDescent="0.25">
      <c r="A7744">
        <v>774.1</v>
      </c>
      <c r="B7744">
        <v>44.38150535583501</v>
      </c>
    </row>
    <row r="7745" spans="1:2" x14ac:dyDescent="0.25">
      <c r="A7745">
        <v>774.2</v>
      </c>
      <c r="B7745">
        <v>44.581077880859468</v>
      </c>
    </row>
    <row r="7746" spans="1:2" x14ac:dyDescent="0.25">
      <c r="A7746">
        <v>774.30000000000007</v>
      </c>
      <c r="B7746">
        <v>44.780650405883932</v>
      </c>
    </row>
    <row r="7747" spans="1:2" x14ac:dyDescent="0.25">
      <c r="A7747">
        <v>774.40000000000009</v>
      </c>
      <c r="B7747">
        <v>44.98022293090839</v>
      </c>
    </row>
    <row r="7748" spans="1:2" x14ac:dyDescent="0.25">
      <c r="A7748">
        <v>774.5</v>
      </c>
      <c r="B7748">
        <v>45.17979545593262</v>
      </c>
    </row>
    <row r="7749" spans="1:2" x14ac:dyDescent="0.25">
      <c r="A7749">
        <v>774.6</v>
      </c>
      <c r="B7749">
        <v>45.379367980957078</v>
      </c>
    </row>
    <row r="7750" spans="1:2" x14ac:dyDescent="0.25">
      <c r="A7750">
        <v>774.7</v>
      </c>
      <c r="B7750">
        <v>45.578940505981542</v>
      </c>
    </row>
    <row r="7751" spans="1:2" x14ac:dyDescent="0.25">
      <c r="A7751">
        <v>774.80000000000007</v>
      </c>
      <c r="B7751">
        <v>45.778513031006</v>
      </c>
    </row>
    <row r="7752" spans="1:2" x14ac:dyDescent="0.25">
      <c r="A7752">
        <v>774.90000000000009</v>
      </c>
      <c r="B7752">
        <v>45.978085556030457</v>
      </c>
    </row>
    <row r="7753" spans="1:2" x14ac:dyDescent="0.25">
      <c r="A7753">
        <v>775</v>
      </c>
      <c r="B7753">
        <v>46.177658081054688</v>
      </c>
    </row>
    <row r="7754" spans="1:2" x14ac:dyDescent="0.25">
      <c r="A7754">
        <v>775.1</v>
      </c>
      <c r="B7754">
        <v>46.532453918457108</v>
      </c>
    </row>
    <row r="7755" spans="1:2" x14ac:dyDescent="0.25">
      <c r="A7755">
        <v>775.2</v>
      </c>
      <c r="B7755">
        <v>46.887249755859543</v>
      </c>
    </row>
    <row r="7756" spans="1:2" x14ac:dyDescent="0.25">
      <c r="A7756">
        <v>775.30000000000007</v>
      </c>
      <c r="B7756">
        <v>47.242045593261963</v>
      </c>
    </row>
    <row r="7757" spans="1:2" x14ac:dyDescent="0.25">
      <c r="A7757">
        <v>775.40000000000009</v>
      </c>
      <c r="B7757">
        <v>47.596841430664377</v>
      </c>
    </row>
    <row r="7758" spans="1:2" x14ac:dyDescent="0.25">
      <c r="A7758">
        <v>775.5</v>
      </c>
      <c r="B7758">
        <v>47.951637268066413</v>
      </c>
    </row>
    <row r="7759" spans="1:2" x14ac:dyDescent="0.25">
      <c r="A7759">
        <v>775.6</v>
      </c>
      <c r="B7759">
        <v>48.306433105468827</v>
      </c>
    </row>
    <row r="7760" spans="1:2" x14ac:dyDescent="0.25">
      <c r="A7760">
        <v>775.7</v>
      </c>
      <c r="B7760">
        <v>48.661228942871247</v>
      </c>
    </row>
    <row r="7761" spans="1:2" x14ac:dyDescent="0.25">
      <c r="A7761">
        <v>775.80000000000007</v>
      </c>
      <c r="B7761">
        <v>49.016024780273668</v>
      </c>
    </row>
    <row r="7762" spans="1:2" x14ac:dyDescent="0.25">
      <c r="A7762">
        <v>775.90000000000009</v>
      </c>
      <c r="B7762">
        <v>49.370820617676102</v>
      </c>
    </row>
    <row r="7763" spans="1:2" x14ac:dyDescent="0.25">
      <c r="A7763">
        <v>776</v>
      </c>
      <c r="B7763">
        <v>49.725616455078118</v>
      </c>
    </row>
    <row r="7764" spans="1:2" x14ac:dyDescent="0.25">
      <c r="A7764">
        <v>776.1</v>
      </c>
      <c r="B7764">
        <v>50.154506835937589</v>
      </c>
    </row>
    <row r="7765" spans="1:2" x14ac:dyDescent="0.25">
      <c r="A7765">
        <v>776.2</v>
      </c>
      <c r="B7765">
        <v>50.583397216797067</v>
      </c>
    </row>
    <row r="7766" spans="1:2" x14ac:dyDescent="0.25">
      <c r="A7766">
        <v>776.30000000000007</v>
      </c>
      <c r="B7766">
        <v>51.012287597656538</v>
      </c>
    </row>
    <row r="7767" spans="1:2" x14ac:dyDescent="0.25">
      <c r="A7767">
        <v>776.40000000000009</v>
      </c>
      <c r="B7767">
        <v>51.441177978516023</v>
      </c>
    </row>
    <row r="7768" spans="1:2" x14ac:dyDescent="0.25">
      <c r="A7768">
        <v>776.5</v>
      </c>
      <c r="B7768">
        <v>51.870068359374997</v>
      </c>
    </row>
    <row r="7769" spans="1:2" x14ac:dyDescent="0.25">
      <c r="A7769">
        <v>776.6</v>
      </c>
      <c r="B7769">
        <v>52.298958740234482</v>
      </c>
    </row>
    <row r="7770" spans="1:2" x14ac:dyDescent="0.25">
      <c r="A7770">
        <v>776.7</v>
      </c>
      <c r="B7770">
        <v>52.727849121093953</v>
      </c>
    </row>
    <row r="7771" spans="1:2" x14ac:dyDescent="0.25">
      <c r="A7771">
        <v>776.80000000000007</v>
      </c>
      <c r="B7771">
        <v>53.156739501953417</v>
      </c>
    </row>
    <row r="7772" spans="1:2" x14ac:dyDescent="0.25">
      <c r="A7772">
        <v>776.90000000000009</v>
      </c>
      <c r="B7772">
        <v>53.585629882812903</v>
      </c>
    </row>
    <row r="7773" spans="1:2" x14ac:dyDescent="0.25">
      <c r="A7773">
        <v>777</v>
      </c>
      <c r="B7773">
        <v>54.014520263671884</v>
      </c>
    </row>
    <row r="7774" spans="1:2" x14ac:dyDescent="0.25">
      <c r="A7774">
        <v>777.1</v>
      </c>
      <c r="B7774">
        <v>54.16084957122807</v>
      </c>
    </row>
    <row r="7775" spans="1:2" x14ac:dyDescent="0.25">
      <c r="A7775">
        <v>777.2</v>
      </c>
      <c r="B7775">
        <v>54.307178878784264</v>
      </c>
    </row>
    <row r="7776" spans="1:2" x14ac:dyDescent="0.25">
      <c r="A7776">
        <v>777.30000000000007</v>
      </c>
      <c r="B7776">
        <v>54.453508186340443</v>
      </c>
    </row>
    <row r="7777" spans="1:2" x14ac:dyDescent="0.25">
      <c r="A7777">
        <v>777.40000000000009</v>
      </c>
      <c r="B7777">
        <v>54.599837493896622</v>
      </c>
    </row>
    <row r="7778" spans="1:2" x14ac:dyDescent="0.25">
      <c r="A7778">
        <v>777.5</v>
      </c>
      <c r="B7778">
        <v>54.746166801452652</v>
      </c>
    </row>
    <row r="7779" spans="1:2" x14ac:dyDescent="0.25">
      <c r="A7779">
        <v>777.6</v>
      </c>
      <c r="B7779">
        <v>54.892496109008817</v>
      </c>
    </row>
    <row r="7780" spans="1:2" x14ac:dyDescent="0.25">
      <c r="A7780">
        <v>777.7</v>
      </c>
      <c r="B7780">
        <v>55.038825416565011</v>
      </c>
    </row>
    <row r="7781" spans="1:2" x14ac:dyDescent="0.25">
      <c r="A7781">
        <v>777.80000000000007</v>
      </c>
      <c r="B7781">
        <v>55.185154724121197</v>
      </c>
    </row>
    <row r="7782" spans="1:2" x14ac:dyDescent="0.25">
      <c r="A7782">
        <v>777.90000000000009</v>
      </c>
      <c r="B7782">
        <v>55.331484031677377</v>
      </c>
    </row>
    <row r="7783" spans="1:2" x14ac:dyDescent="0.25">
      <c r="A7783">
        <v>778</v>
      </c>
      <c r="B7783">
        <v>55.4778133392334</v>
      </c>
    </row>
    <row r="7784" spans="1:2" x14ac:dyDescent="0.25">
      <c r="A7784">
        <v>778.1</v>
      </c>
      <c r="B7784">
        <v>55.654863166809122</v>
      </c>
    </row>
    <row r="7785" spans="1:2" x14ac:dyDescent="0.25">
      <c r="A7785">
        <v>778.2</v>
      </c>
      <c r="B7785">
        <v>55.831912994384851</v>
      </c>
    </row>
    <row r="7786" spans="1:2" x14ac:dyDescent="0.25">
      <c r="A7786">
        <v>778.30000000000007</v>
      </c>
      <c r="B7786">
        <v>56.008962821960573</v>
      </c>
    </row>
    <row r="7787" spans="1:2" x14ac:dyDescent="0.25">
      <c r="A7787">
        <v>778.40000000000009</v>
      </c>
      <c r="B7787">
        <v>56.186012649536288</v>
      </c>
    </row>
    <row r="7788" spans="1:2" x14ac:dyDescent="0.25">
      <c r="A7788">
        <v>778.5</v>
      </c>
      <c r="B7788">
        <v>56.363062477111818</v>
      </c>
    </row>
    <row r="7789" spans="1:2" x14ac:dyDescent="0.25">
      <c r="A7789">
        <v>778.6</v>
      </c>
      <c r="B7789">
        <v>56.540112304687547</v>
      </c>
    </row>
    <row r="7790" spans="1:2" x14ac:dyDescent="0.25">
      <c r="A7790">
        <v>778.7</v>
      </c>
      <c r="B7790">
        <v>56.717162132263269</v>
      </c>
    </row>
    <row r="7791" spans="1:2" x14ac:dyDescent="0.25">
      <c r="A7791">
        <v>778.80000000000007</v>
      </c>
      <c r="B7791">
        <v>56.894211959838998</v>
      </c>
    </row>
    <row r="7792" spans="1:2" x14ac:dyDescent="0.25">
      <c r="A7792">
        <v>778.90000000000009</v>
      </c>
      <c r="B7792">
        <v>57.07126178741472</v>
      </c>
    </row>
    <row r="7793" spans="1:2" x14ac:dyDescent="0.25">
      <c r="A7793">
        <v>779</v>
      </c>
      <c r="B7793">
        <v>57.248311614990243</v>
      </c>
    </row>
    <row r="7794" spans="1:2" x14ac:dyDescent="0.25">
      <c r="A7794">
        <v>779.1</v>
      </c>
      <c r="B7794">
        <v>57.418808898925832</v>
      </c>
    </row>
    <row r="7795" spans="1:2" x14ac:dyDescent="0.25">
      <c r="A7795">
        <v>779.2</v>
      </c>
      <c r="B7795">
        <v>57.589306182861407</v>
      </c>
    </row>
    <row r="7796" spans="1:2" x14ac:dyDescent="0.25">
      <c r="A7796">
        <v>779.30000000000007</v>
      </c>
      <c r="B7796">
        <v>57.759803466797003</v>
      </c>
    </row>
    <row r="7797" spans="1:2" x14ac:dyDescent="0.25">
      <c r="A7797">
        <v>779.40000000000009</v>
      </c>
      <c r="B7797">
        <v>57.930300750732577</v>
      </c>
    </row>
    <row r="7798" spans="1:2" x14ac:dyDescent="0.25">
      <c r="A7798">
        <v>779.5</v>
      </c>
      <c r="B7798">
        <v>58.100798034667967</v>
      </c>
    </row>
    <row r="7799" spans="1:2" x14ac:dyDescent="0.25">
      <c r="A7799">
        <v>779.6</v>
      </c>
      <c r="B7799">
        <v>58.271295318603563</v>
      </c>
    </row>
    <row r="7800" spans="1:2" x14ac:dyDescent="0.25">
      <c r="A7800">
        <v>779.7</v>
      </c>
      <c r="B7800">
        <v>58.441792602539152</v>
      </c>
    </row>
    <row r="7801" spans="1:2" x14ac:dyDescent="0.25">
      <c r="A7801">
        <v>779.80000000000007</v>
      </c>
      <c r="B7801">
        <v>58.612289886474727</v>
      </c>
    </row>
    <row r="7802" spans="1:2" x14ac:dyDescent="0.25">
      <c r="A7802">
        <v>779.90000000000009</v>
      </c>
      <c r="B7802">
        <v>58.782787170410323</v>
      </c>
    </row>
    <row r="7803" spans="1:2" x14ac:dyDescent="0.25">
      <c r="A7803">
        <v>780</v>
      </c>
      <c r="B7803">
        <v>58.953284454345713</v>
      </c>
    </row>
    <row r="7804" spans="1:2" x14ac:dyDescent="0.25">
      <c r="A7804">
        <v>780.1</v>
      </c>
      <c r="B7804">
        <v>59.098145523071331</v>
      </c>
    </row>
    <row r="7805" spans="1:2" x14ac:dyDescent="0.25">
      <c r="A7805">
        <v>780.2</v>
      </c>
      <c r="B7805">
        <v>59.243006591796949</v>
      </c>
    </row>
    <row r="7806" spans="1:2" x14ac:dyDescent="0.25">
      <c r="A7806">
        <v>780.30000000000007</v>
      </c>
      <c r="B7806">
        <v>59.387867660522573</v>
      </c>
    </row>
    <row r="7807" spans="1:2" x14ac:dyDescent="0.25">
      <c r="A7807">
        <v>780.40000000000009</v>
      </c>
      <c r="B7807">
        <v>59.532728729248177</v>
      </c>
    </row>
    <row r="7808" spans="1:2" x14ac:dyDescent="0.25">
      <c r="A7808">
        <v>780.5</v>
      </c>
      <c r="B7808">
        <v>59.677589797973638</v>
      </c>
    </row>
    <row r="7809" spans="1:2" x14ac:dyDescent="0.25">
      <c r="A7809">
        <v>780.6</v>
      </c>
      <c r="B7809">
        <v>59.822450866699249</v>
      </c>
    </row>
    <row r="7810" spans="1:2" x14ac:dyDescent="0.25">
      <c r="A7810">
        <v>780.7</v>
      </c>
      <c r="B7810">
        <v>59.967311935424867</v>
      </c>
    </row>
    <row r="7811" spans="1:2" x14ac:dyDescent="0.25">
      <c r="A7811">
        <v>780.80000000000007</v>
      </c>
      <c r="B7811">
        <v>60.112173004150478</v>
      </c>
    </row>
    <row r="7812" spans="1:2" x14ac:dyDescent="0.25">
      <c r="A7812">
        <v>780.90000000000009</v>
      </c>
      <c r="B7812">
        <v>60.257034072876102</v>
      </c>
    </row>
    <row r="7813" spans="1:2" x14ac:dyDescent="0.25">
      <c r="A7813">
        <v>781</v>
      </c>
      <c r="B7813">
        <v>60.401895141601557</v>
      </c>
    </row>
    <row r="7814" spans="1:2" x14ac:dyDescent="0.25">
      <c r="A7814">
        <v>781.1</v>
      </c>
      <c r="B7814">
        <v>60.549922027587918</v>
      </c>
    </row>
    <row r="7815" spans="1:2" x14ac:dyDescent="0.25">
      <c r="A7815">
        <v>781.2</v>
      </c>
      <c r="B7815">
        <v>60.69794891357428</v>
      </c>
    </row>
    <row r="7816" spans="1:2" x14ac:dyDescent="0.25">
      <c r="A7816">
        <v>781.30000000000007</v>
      </c>
      <c r="B7816">
        <v>60.845975799560641</v>
      </c>
    </row>
    <row r="7817" spans="1:2" x14ac:dyDescent="0.25">
      <c r="A7817">
        <v>781.40000000000009</v>
      </c>
      <c r="B7817">
        <v>60.994002685547002</v>
      </c>
    </row>
    <row r="7818" spans="1:2" x14ac:dyDescent="0.25">
      <c r="A7818">
        <v>781.5</v>
      </c>
      <c r="B7818">
        <v>61.1420295715332</v>
      </c>
    </row>
    <row r="7819" spans="1:2" x14ac:dyDescent="0.25">
      <c r="A7819">
        <v>781.6</v>
      </c>
      <c r="B7819">
        <v>61.290056457519562</v>
      </c>
    </row>
    <row r="7820" spans="1:2" x14ac:dyDescent="0.25">
      <c r="A7820">
        <v>781.7</v>
      </c>
      <c r="B7820">
        <v>61.438083343505923</v>
      </c>
    </row>
    <row r="7821" spans="1:2" x14ac:dyDescent="0.25">
      <c r="A7821">
        <v>781.80000000000007</v>
      </c>
      <c r="B7821">
        <v>61.586110229492277</v>
      </c>
    </row>
    <row r="7822" spans="1:2" x14ac:dyDescent="0.25">
      <c r="A7822">
        <v>781.90000000000009</v>
      </c>
      <c r="B7822">
        <v>61.734137115478653</v>
      </c>
    </row>
    <row r="7823" spans="1:2" x14ac:dyDescent="0.25">
      <c r="A7823">
        <v>782</v>
      </c>
      <c r="B7823">
        <v>61.882164001464837</v>
      </c>
    </row>
    <row r="7824" spans="1:2" x14ac:dyDescent="0.25">
      <c r="A7824">
        <v>782.1</v>
      </c>
      <c r="B7824">
        <v>61.961805458068859</v>
      </c>
    </row>
    <row r="7825" spans="1:2" x14ac:dyDescent="0.25">
      <c r="A7825">
        <v>782.2</v>
      </c>
      <c r="B7825">
        <v>62.041446914672882</v>
      </c>
    </row>
    <row r="7826" spans="1:2" x14ac:dyDescent="0.25">
      <c r="A7826">
        <v>782.30000000000007</v>
      </c>
      <c r="B7826">
        <v>62.121088371276898</v>
      </c>
    </row>
    <row r="7827" spans="1:2" x14ac:dyDescent="0.25">
      <c r="A7827">
        <v>782.40000000000009</v>
      </c>
      <c r="B7827">
        <v>62.200729827880927</v>
      </c>
    </row>
    <row r="7828" spans="1:2" x14ac:dyDescent="0.25">
      <c r="A7828">
        <v>782.5</v>
      </c>
      <c r="B7828">
        <v>62.280371284484858</v>
      </c>
    </row>
    <row r="7829" spans="1:2" x14ac:dyDescent="0.25">
      <c r="A7829">
        <v>782.6</v>
      </c>
      <c r="B7829">
        <v>62.360012741088887</v>
      </c>
    </row>
    <row r="7830" spans="1:2" x14ac:dyDescent="0.25">
      <c r="A7830">
        <v>782.7</v>
      </c>
      <c r="B7830">
        <v>62.43965419769291</v>
      </c>
    </row>
    <row r="7831" spans="1:2" x14ac:dyDescent="0.25">
      <c r="A7831">
        <v>782.80000000000007</v>
      </c>
      <c r="B7831">
        <v>62.519295654296933</v>
      </c>
    </row>
    <row r="7832" spans="1:2" x14ac:dyDescent="0.25">
      <c r="A7832">
        <v>782.90000000000009</v>
      </c>
      <c r="B7832">
        <v>62.598937110900962</v>
      </c>
    </row>
    <row r="7833" spans="1:2" x14ac:dyDescent="0.25">
      <c r="A7833">
        <v>783</v>
      </c>
      <c r="B7833">
        <v>62.678578567504893</v>
      </c>
    </row>
    <row r="7834" spans="1:2" x14ac:dyDescent="0.25">
      <c r="A7834">
        <v>783.1</v>
      </c>
      <c r="B7834">
        <v>62.755564308166527</v>
      </c>
    </row>
    <row r="7835" spans="1:2" x14ac:dyDescent="0.25">
      <c r="A7835">
        <v>783.2</v>
      </c>
      <c r="B7835">
        <v>62.832550048828168</v>
      </c>
    </row>
    <row r="7836" spans="1:2" x14ac:dyDescent="0.25">
      <c r="A7836">
        <v>783.30000000000007</v>
      </c>
      <c r="B7836">
        <v>62.909535789489809</v>
      </c>
    </row>
    <row r="7837" spans="1:2" x14ac:dyDescent="0.25">
      <c r="A7837">
        <v>783.40000000000009</v>
      </c>
      <c r="B7837">
        <v>62.986521530151443</v>
      </c>
    </row>
    <row r="7838" spans="1:2" x14ac:dyDescent="0.25">
      <c r="A7838">
        <v>783.5</v>
      </c>
      <c r="B7838">
        <v>63.063507270812991</v>
      </c>
    </row>
    <row r="7839" spans="1:2" x14ac:dyDescent="0.25">
      <c r="A7839">
        <v>783.6</v>
      </c>
      <c r="B7839">
        <v>63.140493011474632</v>
      </c>
    </row>
    <row r="7840" spans="1:2" x14ac:dyDescent="0.25">
      <c r="A7840">
        <v>783.7</v>
      </c>
      <c r="B7840">
        <v>63.217478752136273</v>
      </c>
    </row>
    <row r="7841" spans="1:2" x14ac:dyDescent="0.25">
      <c r="A7841">
        <v>783.80000000000007</v>
      </c>
      <c r="B7841">
        <v>63.294464492797907</v>
      </c>
    </row>
    <row r="7842" spans="1:2" x14ac:dyDescent="0.25">
      <c r="A7842">
        <v>783.90000000000009</v>
      </c>
      <c r="B7842">
        <v>63.371450233459548</v>
      </c>
    </row>
    <row r="7843" spans="1:2" x14ac:dyDescent="0.25">
      <c r="A7843">
        <v>784</v>
      </c>
      <c r="B7843">
        <v>63.448435974121097</v>
      </c>
    </row>
    <row r="7844" spans="1:2" x14ac:dyDescent="0.25">
      <c r="A7844">
        <v>784.1</v>
      </c>
      <c r="B7844">
        <v>63.509511337280287</v>
      </c>
    </row>
    <row r="7845" spans="1:2" x14ac:dyDescent="0.25">
      <c r="A7845">
        <v>784.2</v>
      </c>
      <c r="B7845">
        <v>63.570586700439478</v>
      </c>
    </row>
    <row r="7846" spans="1:2" x14ac:dyDescent="0.25">
      <c r="A7846">
        <v>784.30000000000007</v>
      </c>
      <c r="B7846">
        <v>63.631662063598682</v>
      </c>
    </row>
    <row r="7847" spans="1:2" x14ac:dyDescent="0.25">
      <c r="A7847">
        <v>784.40000000000009</v>
      </c>
      <c r="B7847">
        <v>63.692737426757873</v>
      </c>
    </row>
    <row r="7848" spans="1:2" x14ac:dyDescent="0.25">
      <c r="A7848">
        <v>784.5</v>
      </c>
      <c r="B7848">
        <v>63.753812789916992</v>
      </c>
    </row>
    <row r="7849" spans="1:2" x14ac:dyDescent="0.25">
      <c r="A7849">
        <v>784.6</v>
      </c>
      <c r="B7849">
        <v>63.814888153076183</v>
      </c>
    </row>
    <row r="7850" spans="1:2" x14ac:dyDescent="0.25">
      <c r="A7850">
        <v>784.7</v>
      </c>
      <c r="B7850">
        <v>63.87596351623538</v>
      </c>
    </row>
    <row r="7851" spans="1:2" x14ac:dyDescent="0.25">
      <c r="A7851">
        <v>784.80000000000007</v>
      </c>
      <c r="B7851">
        <v>63.937038879394571</v>
      </c>
    </row>
    <row r="7852" spans="1:2" x14ac:dyDescent="0.25">
      <c r="A7852">
        <v>784.90000000000009</v>
      </c>
      <c r="B7852">
        <v>63.998114242553761</v>
      </c>
    </row>
    <row r="7853" spans="1:2" x14ac:dyDescent="0.25">
      <c r="A7853">
        <v>785</v>
      </c>
      <c r="B7853">
        <v>64.059189605712888</v>
      </c>
    </row>
    <row r="7854" spans="1:2" x14ac:dyDescent="0.25">
      <c r="A7854">
        <v>785.1</v>
      </c>
      <c r="B7854">
        <v>64.099699020385742</v>
      </c>
    </row>
    <row r="7855" spans="1:2" x14ac:dyDescent="0.25">
      <c r="A7855">
        <v>785.2</v>
      </c>
      <c r="B7855">
        <v>64.140208435058611</v>
      </c>
    </row>
    <row r="7856" spans="1:2" x14ac:dyDescent="0.25">
      <c r="A7856">
        <v>785.30000000000007</v>
      </c>
      <c r="B7856">
        <v>64.180717849731465</v>
      </c>
    </row>
    <row r="7857" spans="1:2" x14ac:dyDescent="0.25">
      <c r="A7857">
        <v>785.40000000000009</v>
      </c>
      <c r="B7857">
        <v>64.221227264404334</v>
      </c>
    </row>
    <row r="7858" spans="1:2" x14ac:dyDescent="0.25">
      <c r="A7858">
        <v>785.5</v>
      </c>
      <c r="B7858">
        <v>64.261736679077146</v>
      </c>
    </row>
    <row r="7859" spans="1:2" x14ac:dyDescent="0.25">
      <c r="A7859">
        <v>785.6</v>
      </c>
      <c r="B7859">
        <v>64.30224609375</v>
      </c>
    </row>
    <row r="7860" spans="1:2" x14ac:dyDescent="0.25">
      <c r="A7860">
        <v>785.7</v>
      </c>
      <c r="B7860">
        <v>64.342755508422869</v>
      </c>
    </row>
    <row r="7861" spans="1:2" x14ac:dyDescent="0.25">
      <c r="A7861">
        <v>785.80000000000007</v>
      </c>
      <c r="B7861">
        <v>64.383264923095723</v>
      </c>
    </row>
    <row r="7862" spans="1:2" x14ac:dyDescent="0.25">
      <c r="A7862">
        <v>785.90000000000009</v>
      </c>
      <c r="B7862">
        <v>64.423774337768592</v>
      </c>
    </row>
    <row r="7863" spans="1:2" x14ac:dyDescent="0.25">
      <c r="A7863">
        <v>786</v>
      </c>
      <c r="B7863">
        <v>64.464283752441403</v>
      </c>
    </row>
    <row r="7864" spans="1:2" x14ac:dyDescent="0.25">
      <c r="A7864">
        <v>786.1</v>
      </c>
      <c r="B7864">
        <v>64.510314025878913</v>
      </c>
    </row>
    <row r="7865" spans="1:2" x14ac:dyDescent="0.25">
      <c r="A7865">
        <v>786.2</v>
      </c>
      <c r="B7865">
        <v>64.556344299316422</v>
      </c>
    </row>
    <row r="7866" spans="1:2" x14ac:dyDescent="0.25">
      <c r="A7866">
        <v>786.30000000000007</v>
      </c>
      <c r="B7866">
        <v>64.602374572753931</v>
      </c>
    </row>
    <row r="7867" spans="1:2" x14ac:dyDescent="0.25">
      <c r="A7867">
        <v>786.40000000000009</v>
      </c>
      <c r="B7867">
        <v>64.648404846191454</v>
      </c>
    </row>
    <row r="7868" spans="1:2" x14ac:dyDescent="0.25">
      <c r="A7868">
        <v>786.5</v>
      </c>
      <c r="B7868">
        <v>64.694435119628906</v>
      </c>
    </row>
    <row r="7869" spans="1:2" x14ac:dyDescent="0.25">
      <c r="A7869">
        <v>786.6</v>
      </c>
      <c r="B7869">
        <v>64.740465393066415</v>
      </c>
    </row>
    <row r="7870" spans="1:2" x14ac:dyDescent="0.25">
      <c r="A7870">
        <v>786.7</v>
      </c>
      <c r="B7870">
        <v>64.786495666503924</v>
      </c>
    </row>
    <row r="7871" spans="1:2" x14ac:dyDescent="0.25">
      <c r="A7871">
        <v>786.80000000000007</v>
      </c>
      <c r="B7871">
        <v>64.832525939941434</v>
      </c>
    </row>
    <row r="7872" spans="1:2" x14ac:dyDescent="0.25">
      <c r="A7872">
        <v>786.90000000000009</v>
      </c>
      <c r="B7872">
        <v>64.878556213378957</v>
      </c>
    </row>
    <row r="7873" spans="1:2" x14ac:dyDescent="0.25">
      <c r="A7873">
        <v>787</v>
      </c>
      <c r="B7873">
        <v>64.924586486816409</v>
      </c>
    </row>
    <row r="7874" spans="1:2" x14ac:dyDescent="0.25">
      <c r="A7874">
        <v>787.1</v>
      </c>
      <c r="B7874">
        <v>64.948587417602553</v>
      </c>
    </row>
    <row r="7875" spans="1:2" x14ac:dyDescent="0.25">
      <c r="A7875">
        <v>787.2</v>
      </c>
      <c r="B7875">
        <v>64.972588348388683</v>
      </c>
    </row>
    <row r="7876" spans="1:2" x14ac:dyDescent="0.25">
      <c r="A7876">
        <v>787.30000000000007</v>
      </c>
      <c r="B7876">
        <v>64.996589279174827</v>
      </c>
    </row>
    <row r="7877" spans="1:2" x14ac:dyDescent="0.25">
      <c r="A7877">
        <v>787.40000000000009</v>
      </c>
      <c r="B7877">
        <v>65.020590209960957</v>
      </c>
    </row>
    <row r="7878" spans="1:2" x14ac:dyDescent="0.25">
      <c r="A7878">
        <v>787.5</v>
      </c>
      <c r="B7878">
        <v>65.044591140747073</v>
      </c>
    </row>
    <row r="7879" spans="1:2" x14ac:dyDescent="0.25">
      <c r="A7879">
        <v>787.6</v>
      </c>
      <c r="B7879">
        <v>65.068592071533217</v>
      </c>
    </row>
    <row r="7880" spans="1:2" x14ac:dyDescent="0.25">
      <c r="A7880">
        <v>787.7</v>
      </c>
      <c r="B7880">
        <v>65.092593002319347</v>
      </c>
    </row>
    <row r="7881" spans="1:2" x14ac:dyDescent="0.25">
      <c r="A7881">
        <v>787.80000000000007</v>
      </c>
      <c r="B7881">
        <v>65.116593933105491</v>
      </c>
    </row>
    <row r="7882" spans="1:2" x14ac:dyDescent="0.25">
      <c r="A7882">
        <v>787.90000000000009</v>
      </c>
      <c r="B7882">
        <v>65.140594863891621</v>
      </c>
    </row>
    <row r="7883" spans="1:2" x14ac:dyDescent="0.25">
      <c r="A7883">
        <v>788</v>
      </c>
      <c r="B7883">
        <v>65.164595794677737</v>
      </c>
    </row>
    <row r="7884" spans="1:2" x14ac:dyDescent="0.25">
      <c r="A7884">
        <v>788.1</v>
      </c>
      <c r="B7884">
        <v>65.164298019409188</v>
      </c>
    </row>
    <row r="7885" spans="1:2" x14ac:dyDescent="0.25">
      <c r="A7885">
        <v>788.2</v>
      </c>
      <c r="B7885">
        <v>65.164000244140624</v>
      </c>
    </row>
    <row r="7886" spans="1:2" x14ac:dyDescent="0.25">
      <c r="A7886">
        <v>788.30000000000007</v>
      </c>
      <c r="B7886">
        <v>65.163702468872074</v>
      </c>
    </row>
    <row r="7887" spans="1:2" x14ac:dyDescent="0.25">
      <c r="A7887">
        <v>788.40000000000009</v>
      </c>
      <c r="B7887">
        <v>65.163404693603511</v>
      </c>
    </row>
    <row r="7888" spans="1:2" x14ac:dyDescent="0.25">
      <c r="A7888">
        <v>788.5</v>
      </c>
      <c r="B7888">
        <v>65.163106918334961</v>
      </c>
    </row>
    <row r="7889" spans="1:2" x14ac:dyDescent="0.25">
      <c r="A7889">
        <v>788.6</v>
      </c>
      <c r="B7889">
        <v>65.162809143066411</v>
      </c>
    </row>
    <row r="7890" spans="1:2" x14ac:dyDescent="0.25">
      <c r="A7890">
        <v>788.7</v>
      </c>
      <c r="B7890">
        <v>65.162511367797848</v>
      </c>
    </row>
    <row r="7891" spans="1:2" x14ac:dyDescent="0.25">
      <c r="A7891">
        <v>788.80000000000007</v>
      </c>
      <c r="B7891">
        <v>65.162213592529298</v>
      </c>
    </row>
    <row r="7892" spans="1:2" x14ac:dyDescent="0.25">
      <c r="A7892">
        <v>788.90000000000009</v>
      </c>
      <c r="B7892">
        <v>65.161915817260734</v>
      </c>
    </row>
    <row r="7893" spans="1:2" x14ac:dyDescent="0.25">
      <c r="A7893">
        <v>789</v>
      </c>
      <c r="B7893">
        <v>65.161618041992185</v>
      </c>
    </row>
    <row r="7894" spans="1:2" x14ac:dyDescent="0.25">
      <c r="A7894">
        <v>789.1</v>
      </c>
      <c r="B7894">
        <v>65.145634460449216</v>
      </c>
    </row>
    <row r="7895" spans="1:2" x14ac:dyDescent="0.25">
      <c r="A7895">
        <v>789.2</v>
      </c>
      <c r="B7895">
        <v>65.129650878906233</v>
      </c>
    </row>
    <row r="7896" spans="1:2" x14ac:dyDescent="0.25">
      <c r="A7896">
        <v>789.30000000000007</v>
      </c>
      <c r="B7896">
        <v>65.113667297363264</v>
      </c>
    </row>
    <row r="7897" spans="1:2" x14ac:dyDescent="0.25">
      <c r="A7897">
        <v>789.40000000000009</v>
      </c>
      <c r="B7897">
        <v>65.097683715820295</v>
      </c>
    </row>
    <row r="7898" spans="1:2" x14ac:dyDescent="0.25">
      <c r="A7898">
        <v>789.5</v>
      </c>
      <c r="B7898">
        <v>65.081700134277341</v>
      </c>
    </row>
    <row r="7899" spans="1:2" x14ac:dyDescent="0.25">
      <c r="A7899">
        <v>789.6</v>
      </c>
      <c r="B7899">
        <v>65.065716552734372</v>
      </c>
    </row>
    <row r="7900" spans="1:2" x14ac:dyDescent="0.25">
      <c r="A7900">
        <v>789.7</v>
      </c>
      <c r="B7900">
        <v>65.049732971191389</v>
      </c>
    </row>
    <row r="7901" spans="1:2" x14ac:dyDescent="0.25">
      <c r="A7901">
        <v>789.80000000000007</v>
      </c>
      <c r="B7901">
        <v>65.03374938964842</v>
      </c>
    </row>
    <row r="7902" spans="1:2" x14ac:dyDescent="0.25">
      <c r="A7902">
        <v>789.90000000000009</v>
      </c>
      <c r="B7902">
        <v>65.017765808105452</v>
      </c>
    </row>
    <row r="7903" spans="1:2" x14ac:dyDescent="0.25">
      <c r="A7903">
        <v>790</v>
      </c>
      <c r="B7903">
        <v>65.001782226562497</v>
      </c>
    </row>
    <row r="7904" spans="1:2" x14ac:dyDescent="0.25">
      <c r="A7904">
        <v>790.1</v>
      </c>
      <c r="B7904">
        <v>65.014150543212892</v>
      </c>
    </row>
    <row r="7905" spans="1:2" x14ac:dyDescent="0.25">
      <c r="A7905">
        <v>790.2</v>
      </c>
      <c r="B7905">
        <v>65.026518859863288</v>
      </c>
    </row>
    <row r="7906" spans="1:2" x14ac:dyDescent="0.25">
      <c r="A7906">
        <v>790.30000000000007</v>
      </c>
      <c r="B7906">
        <v>65.038887176513683</v>
      </c>
    </row>
    <row r="7907" spans="1:2" x14ac:dyDescent="0.25">
      <c r="A7907">
        <v>790.40000000000009</v>
      </c>
      <c r="B7907">
        <v>65.051255493164078</v>
      </c>
    </row>
    <row r="7908" spans="1:2" x14ac:dyDescent="0.25">
      <c r="A7908">
        <v>790.5</v>
      </c>
      <c r="B7908">
        <v>65.063623809814459</v>
      </c>
    </row>
    <row r="7909" spans="1:2" x14ac:dyDescent="0.25">
      <c r="A7909">
        <v>790.6</v>
      </c>
      <c r="B7909">
        <v>65.07599212646484</v>
      </c>
    </row>
    <row r="7910" spans="1:2" x14ac:dyDescent="0.25">
      <c r="A7910">
        <v>790.7</v>
      </c>
      <c r="B7910">
        <v>65.088360443115235</v>
      </c>
    </row>
    <row r="7911" spans="1:2" x14ac:dyDescent="0.25">
      <c r="A7911">
        <v>790.80000000000007</v>
      </c>
      <c r="B7911">
        <v>65.10072875976563</v>
      </c>
    </row>
    <row r="7912" spans="1:2" x14ac:dyDescent="0.25">
      <c r="A7912">
        <v>790.90000000000009</v>
      </c>
      <c r="B7912">
        <v>65.113097076416025</v>
      </c>
    </row>
    <row r="7913" spans="1:2" x14ac:dyDescent="0.25">
      <c r="A7913">
        <v>791</v>
      </c>
      <c r="B7913">
        <v>65.125465393066406</v>
      </c>
    </row>
    <row r="7914" spans="1:2" x14ac:dyDescent="0.25">
      <c r="A7914">
        <v>791.1</v>
      </c>
      <c r="B7914">
        <v>65.158355712890639</v>
      </c>
    </row>
    <row r="7915" spans="1:2" x14ac:dyDescent="0.25">
      <c r="A7915">
        <v>791.2</v>
      </c>
      <c r="B7915">
        <v>65.191246032714858</v>
      </c>
    </row>
    <row r="7916" spans="1:2" x14ac:dyDescent="0.25">
      <c r="A7916">
        <v>791.30000000000007</v>
      </c>
      <c r="B7916">
        <v>65.224136352539091</v>
      </c>
    </row>
    <row r="7917" spans="1:2" x14ac:dyDescent="0.25">
      <c r="A7917">
        <v>791.40000000000009</v>
      </c>
      <c r="B7917">
        <v>65.25702667236331</v>
      </c>
    </row>
    <row r="7918" spans="1:2" x14ac:dyDescent="0.25">
      <c r="A7918">
        <v>791.5</v>
      </c>
      <c r="B7918">
        <v>65.2899169921875</v>
      </c>
    </row>
    <row r="7919" spans="1:2" x14ac:dyDescent="0.25">
      <c r="A7919">
        <v>791.6</v>
      </c>
      <c r="B7919">
        <v>65.322807312011733</v>
      </c>
    </row>
    <row r="7920" spans="1:2" x14ac:dyDescent="0.25">
      <c r="A7920">
        <v>791.7</v>
      </c>
      <c r="B7920">
        <v>65.355697631835952</v>
      </c>
    </row>
    <row r="7921" spans="1:2" x14ac:dyDescent="0.25">
      <c r="A7921">
        <v>791.80000000000007</v>
      </c>
      <c r="B7921">
        <v>65.388587951660185</v>
      </c>
    </row>
    <row r="7922" spans="1:2" x14ac:dyDescent="0.25">
      <c r="A7922">
        <v>791.90000000000009</v>
      </c>
      <c r="B7922">
        <v>65.421478271484403</v>
      </c>
    </row>
    <row r="7923" spans="1:2" x14ac:dyDescent="0.25">
      <c r="A7923">
        <v>792</v>
      </c>
      <c r="B7923">
        <v>65.454368591308594</v>
      </c>
    </row>
    <row r="7924" spans="1:2" x14ac:dyDescent="0.25">
      <c r="A7924">
        <v>792.1</v>
      </c>
      <c r="B7924">
        <v>65.485942001342778</v>
      </c>
    </row>
    <row r="7925" spans="1:2" x14ac:dyDescent="0.25">
      <c r="A7925">
        <v>792.2</v>
      </c>
      <c r="B7925">
        <v>65.517515411376962</v>
      </c>
    </row>
    <row r="7926" spans="1:2" x14ac:dyDescent="0.25">
      <c r="A7926">
        <v>792.30000000000007</v>
      </c>
      <c r="B7926">
        <v>65.549088821411161</v>
      </c>
    </row>
    <row r="7927" spans="1:2" x14ac:dyDescent="0.25">
      <c r="A7927">
        <v>792.40000000000009</v>
      </c>
      <c r="B7927">
        <v>65.580662231445345</v>
      </c>
    </row>
    <row r="7928" spans="1:2" x14ac:dyDescent="0.25">
      <c r="A7928">
        <v>792.5</v>
      </c>
      <c r="B7928">
        <v>65.612235641479487</v>
      </c>
    </row>
    <row r="7929" spans="1:2" x14ac:dyDescent="0.25">
      <c r="A7929">
        <v>792.6</v>
      </c>
      <c r="B7929">
        <v>65.643809051513685</v>
      </c>
    </row>
    <row r="7930" spans="1:2" x14ac:dyDescent="0.25">
      <c r="A7930">
        <v>792.7</v>
      </c>
      <c r="B7930">
        <v>65.675382461547869</v>
      </c>
    </row>
    <row r="7931" spans="1:2" x14ac:dyDescent="0.25">
      <c r="A7931">
        <v>792.80000000000007</v>
      </c>
      <c r="B7931">
        <v>65.706955871582053</v>
      </c>
    </row>
    <row r="7932" spans="1:2" x14ac:dyDescent="0.25">
      <c r="A7932">
        <v>792.90000000000009</v>
      </c>
      <c r="B7932">
        <v>65.738529281616238</v>
      </c>
    </row>
    <row r="7933" spans="1:2" x14ac:dyDescent="0.25">
      <c r="A7933">
        <v>793</v>
      </c>
      <c r="B7933">
        <v>65.770102691650393</v>
      </c>
    </row>
    <row r="7934" spans="1:2" x14ac:dyDescent="0.25">
      <c r="A7934">
        <v>793.1</v>
      </c>
      <c r="B7934">
        <v>65.760646133422853</v>
      </c>
    </row>
    <row r="7935" spans="1:2" x14ac:dyDescent="0.25">
      <c r="A7935">
        <v>793.2</v>
      </c>
      <c r="B7935">
        <v>65.751189575195312</v>
      </c>
    </row>
    <row r="7936" spans="1:2" x14ac:dyDescent="0.25">
      <c r="A7936">
        <v>793.30000000000007</v>
      </c>
      <c r="B7936">
        <v>65.741733016967771</v>
      </c>
    </row>
    <row r="7937" spans="1:2" x14ac:dyDescent="0.25">
      <c r="A7937">
        <v>793.40000000000009</v>
      </c>
      <c r="B7937">
        <v>65.73227645874023</v>
      </c>
    </row>
    <row r="7938" spans="1:2" x14ac:dyDescent="0.25">
      <c r="A7938">
        <v>793.5</v>
      </c>
      <c r="B7938">
        <v>65.72281990051269</v>
      </c>
    </row>
    <row r="7939" spans="1:2" x14ac:dyDescent="0.25">
      <c r="A7939">
        <v>793.6</v>
      </c>
      <c r="B7939">
        <v>65.713363342285149</v>
      </c>
    </row>
    <row r="7940" spans="1:2" x14ac:dyDescent="0.25">
      <c r="A7940">
        <v>793.7</v>
      </c>
      <c r="B7940">
        <v>65.703906784057608</v>
      </c>
    </row>
    <row r="7941" spans="1:2" x14ac:dyDescent="0.25">
      <c r="A7941">
        <v>793.80000000000007</v>
      </c>
      <c r="B7941">
        <v>65.694450225830067</v>
      </c>
    </row>
    <row r="7942" spans="1:2" x14ac:dyDescent="0.25">
      <c r="A7942">
        <v>793.90000000000009</v>
      </c>
      <c r="B7942">
        <v>65.684993667602527</v>
      </c>
    </row>
    <row r="7943" spans="1:2" x14ac:dyDescent="0.25">
      <c r="A7943">
        <v>794</v>
      </c>
      <c r="B7943">
        <v>65.675537109375</v>
      </c>
    </row>
    <row r="7944" spans="1:2" x14ac:dyDescent="0.25">
      <c r="A7944">
        <v>794.1</v>
      </c>
      <c r="B7944">
        <v>65.526631088256806</v>
      </c>
    </row>
    <row r="7945" spans="1:2" x14ac:dyDescent="0.25">
      <c r="A7945">
        <v>794.2</v>
      </c>
      <c r="B7945">
        <v>65.377725067138599</v>
      </c>
    </row>
    <row r="7946" spans="1:2" x14ac:dyDescent="0.25">
      <c r="A7946">
        <v>794.30000000000007</v>
      </c>
      <c r="B7946">
        <v>65.228819046020405</v>
      </c>
    </row>
    <row r="7947" spans="1:2" x14ac:dyDescent="0.25">
      <c r="A7947">
        <v>794.40000000000009</v>
      </c>
      <c r="B7947">
        <v>65.079913024902211</v>
      </c>
    </row>
    <row r="7948" spans="1:2" x14ac:dyDescent="0.25">
      <c r="A7948">
        <v>794.5</v>
      </c>
      <c r="B7948">
        <v>64.931007003784174</v>
      </c>
    </row>
    <row r="7949" spans="1:2" x14ac:dyDescent="0.25">
      <c r="A7949">
        <v>794.6</v>
      </c>
      <c r="B7949">
        <v>64.78210098266598</v>
      </c>
    </row>
    <row r="7950" spans="1:2" x14ac:dyDescent="0.25">
      <c r="A7950">
        <v>794.7</v>
      </c>
      <c r="B7950">
        <v>64.633194961547787</v>
      </c>
    </row>
    <row r="7951" spans="1:2" x14ac:dyDescent="0.25">
      <c r="A7951">
        <v>794.80000000000007</v>
      </c>
      <c r="B7951">
        <v>64.484288940429593</v>
      </c>
    </row>
    <row r="7952" spans="1:2" x14ac:dyDescent="0.25">
      <c r="A7952">
        <v>794.90000000000009</v>
      </c>
      <c r="B7952">
        <v>64.335382919311385</v>
      </c>
    </row>
    <row r="7953" spans="1:2" x14ac:dyDescent="0.25">
      <c r="A7953">
        <v>795</v>
      </c>
      <c r="B7953">
        <v>64.186476898193362</v>
      </c>
    </row>
    <row r="7954" spans="1:2" x14ac:dyDescent="0.25">
      <c r="A7954">
        <v>795.1</v>
      </c>
      <c r="B7954">
        <v>63.816179618835363</v>
      </c>
    </row>
    <row r="7955" spans="1:2" x14ac:dyDescent="0.25">
      <c r="A7955">
        <v>795.2</v>
      </c>
      <c r="B7955">
        <v>63.445882339477372</v>
      </c>
    </row>
    <row r="7956" spans="1:2" x14ac:dyDescent="0.25">
      <c r="A7956">
        <v>795.30000000000007</v>
      </c>
      <c r="B7956">
        <v>63.075585060119373</v>
      </c>
    </row>
    <row r="7957" spans="1:2" x14ac:dyDescent="0.25">
      <c r="A7957">
        <v>795.40000000000009</v>
      </c>
      <c r="B7957">
        <v>62.705287780761381</v>
      </c>
    </row>
    <row r="7958" spans="1:2" x14ac:dyDescent="0.25">
      <c r="A7958">
        <v>795.5</v>
      </c>
      <c r="B7958">
        <v>62.334990501403809</v>
      </c>
    </row>
    <row r="7959" spans="1:2" x14ac:dyDescent="0.25">
      <c r="A7959">
        <v>795.6</v>
      </c>
      <c r="B7959">
        <v>61.96469322204581</v>
      </c>
    </row>
    <row r="7960" spans="1:2" x14ac:dyDescent="0.25">
      <c r="A7960">
        <v>795.7</v>
      </c>
      <c r="B7960">
        <v>61.594395942687811</v>
      </c>
    </row>
    <row r="7961" spans="1:2" x14ac:dyDescent="0.25">
      <c r="A7961">
        <v>795.80000000000007</v>
      </c>
      <c r="B7961">
        <v>61.224098663329819</v>
      </c>
    </row>
    <row r="7962" spans="1:2" x14ac:dyDescent="0.25">
      <c r="A7962">
        <v>795.90000000000009</v>
      </c>
      <c r="B7962">
        <v>60.85380138397182</v>
      </c>
    </row>
    <row r="7963" spans="1:2" x14ac:dyDescent="0.25">
      <c r="A7963">
        <v>796</v>
      </c>
      <c r="B7963">
        <v>60.483504104614248</v>
      </c>
    </row>
    <row r="7964" spans="1:2" x14ac:dyDescent="0.25">
      <c r="A7964">
        <v>796.1</v>
      </c>
      <c r="B7964">
        <v>60.037478256225477</v>
      </c>
    </row>
    <row r="7965" spans="1:2" x14ac:dyDescent="0.25">
      <c r="A7965">
        <v>796.2</v>
      </c>
      <c r="B7965">
        <v>59.591452407836712</v>
      </c>
    </row>
    <row r="7966" spans="1:2" x14ac:dyDescent="0.25">
      <c r="A7966">
        <v>796.30000000000007</v>
      </c>
      <c r="B7966">
        <v>59.145426559447927</v>
      </c>
    </row>
    <row r="7967" spans="1:2" x14ac:dyDescent="0.25">
      <c r="A7967">
        <v>796.40000000000009</v>
      </c>
      <c r="B7967">
        <v>58.699400711059162</v>
      </c>
    </row>
    <row r="7968" spans="1:2" x14ac:dyDescent="0.25">
      <c r="A7968">
        <v>796.5</v>
      </c>
      <c r="B7968">
        <v>58.253374862670903</v>
      </c>
    </row>
    <row r="7969" spans="1:2" x14ac:dyDescent="0.25">
      <c r="A7969">
        <v>796.6</v>
      </c>
      <c r="B7969">
        <v>57.807349014282117</v>
      </c>
    </row>
    <row r="7970" spans="1:2" x14ac:dyDescent="0.25">
      <c r="A7970">
        <v>796.7</v>
      </c>
      <c r="B7970">
        <v>57.361323165893353</v>
      </c>
    </row>
    <row r="7971" spans="1:2" x14ac:dyDescent="0.25">
      <c r="A7971">
        <v>796.80000000000007</v>
      </c>
      <c r="B7971">
        <v>56.915297317504582</v>
      </c>
    </row>
    <row r="7972" spans="1:2" x14ac:dyDescent="0.25">
      <c r="A7972">
        <v>796.90000000000009</v>
      </c>
      <c r="B7972">
        <v>56.46927146911581</v>
      </c>
    </row>
    <row r="7973" spans="1:2" x14ac:dyDescent="0.25">
      <c r="A7973">
        <v>797</v>
      </c>
      <c r="B7973">
        <v>56.023245620727543</v>
      </c>
    </row>
    <row r="7974" spans="1:2" x14ac:dyDescent="0.25">
      <c r="A7974">
        <v>797.1</v>
      </c>
      <c r="B7974">
        <v>55.541548614501849</v>
      </c>
    </row>
    <row r="7975" spans="1:2" x14ac:dyDescent="0.25">
      <c r="A7975">
        <v>797.2</v>
      </c>
      <c r="B7975">
        <v>55.059851608276148</v>
      </c>
    </row>
    <row r="7976" spans="1:2" x14ac:dyDescent="0.25">
      <c r="A7976">
        <v>797.30000000000007</v>
      </c>
      <c r="B7976">
        <v>54.578154602050454</v>
      </c>
    </row>
    <row r="7977" spans="1:2" x14ac:dyDescent="0.25">
      <c r="A7977">
        <v>797.40000000000009</v>
      </c>
      <c r="B7977">
        <v>54.096457595824759</v>
      </c>
    </row>
    <row r="7978" spans="1:2" x14ac:dyDescent="0.25">
      <c r="A7978">
        <v>797.5</v>
      </c>
      <c r="B7978">
        <v>53.614760589599612</v>
      </c>
    </row>
    <row r="7979" spans="1:2" x14ac:dyDescent="0.25">
      <c r="A7979">
        <v>797.6</v>
      </c>
      <c r="B7979">
        <v>53.133063583373918</v>
      </c>
    </row>
    <row r="7980" spans="1:2" x14ac:dyDescent="0.25">
      <c r="A7980">
        <v>797.7</v>
      </c>
      <c r="B7980">
        <v>52.651366577148217</v>
      </c>
    </row>
    <row r="7981" spans="1:2" x14ac:dyDescent="0.25">
      <c r="A7981">
        <v>797.80000000000007</v>
      </c>
      <c r="B7981">
        <v>52.169669570922522</v>
      </c>
    </row>
    <row r="7982" spans="1:2" x14ac:dyDescent="0.25">
      <c r="A7982">
        <v>797.90000000000009</v>
      </c>
      <c r="B7982">
        <v>51.687972564696828</v>
      </c>
    </row>
    <row r="7983" spans="1:2" x14ac:dyDescent="0.25">
      <c r="A7983">
        <v>798</v>
      </c>
      <c r="B7983">
        <v>51.206275558471681</v>
      </c>
    </row>
    <row r="7984" spans="1:2" x14ac:dyDescent="0.25">
      <c r="A7984">
        <v>798.1</v>
      </c>
      <c r="B7984">
        <v>50.767837791442773</v>
      </c>
    </row>
    <row r="7985" spans="1:2" x14ac:dyDescent="0.25">
      <c r="A7985">
        <v>798.2</v>
      </c>
      <c r="B7985">
        <v>50.329400024413857</v>
      </c>
    </row>
    <row r="7986" spans="1:2" x14ac:dyDescent="0.25">
      <c r="A7986">
        <v>798.30000000000007</v>
      </c>
      <c r="B7986">
        <v>49.890962257384963</v>
      </c>
    </row>
    <row r="7987" spans="1:2" x14ac:dyDescent="0.25">
      <c r="A7987">
        <v>798.40000000000009</v>
      </c>
      <c r="B7987">
        <v>49.452524490356048</v>
      </c>
    </row>
    <row r="7988" spans="1:2" x14ac:dyDescent="0.25">
      <c r="A7988">
        <v>798.5</v>
      </c>
      <c r="B7988">
        <v>49.014086723327637</v>
      </c>
    </row>
    <row r="7989" spans="1:2" x14ac:dyDescent="0.25">
      <c r="A7989">
        <v>798.6</v>
      </c>
      <c r="B7989">
        <v>48.575648956298728</v>
      </c>
    </row>
    <row r="7990" spans="1:2" x14ac:dyDescent="0.25">
      <c r="A7990">
        <v>798.7</v>
      </c>
      <c r="B7990">
        <v>48.13721118926982</v>
      </c>
    </row>
    <row r="7991" spans="1:2" x14ac:dyDescent="0.25">
      <c r="A7991">
        <v>798.80000000000007</v>
      </c>
      <c r="B7991">
        <v>47.698773422240912</v>
      </c>
    </row>
    <row r="7992" spans="1:2" x14ac:dyDescent="0.25">
      <c r="A7992">
        <v>798.90000000000009</v>
      </c>
      <c r="B7992">
        <v>47.260335655212003</v>
      </c>
    </row>
    <row r="7993" spans="1:2" x14ac:dyDescent="0.25">
      <c r="A7993">
        <v>799</v>
      </c>
      <c r="B7993">
        <v>46.821897888183592</v>
      </c>
    </row>
    <row r="7994" spans="1:2" x14ac:dyDescent="0.25">
      <c r="A7994">
        <v>799.1</v>
      </c>
      <c r="B7994">
        <v>46.486756439208897</v>
      </c>
    </row>
    <row r="7995" spans="1:2" x14ac:dyDescent="0.25">
      <c r="A7995">
        <v>799.2</v>
      </c>
      <c r="B7995">
        <v>46.151614990234222</v>
      </c>
    </row>
    <row r="7996" spans="1:2" x14ac:dyDescent="0.25">
      <c r="A7996">
        <v>799.30000000000007</v>
      </c>
      <c r="B7996">
        <v>45.816473541259533</v>
      </c>
    </row>
    <row r="7997" spans="1:2" x14ac:dyDescent="0.25">
      <c r="A7997">
        <v>799.40000000000009</v>
      </c>
      <c r="B7997">
        <v>45.481332092284852</v>
      </c>
    </row>
    <row r="7998" spans="1:2" x14ac:dyDescent="0.25">
      <c r="A7998">
        <v>799.5</v>
      </c>
      <c r="B7998">
        <v>45.146190643310547</v>
      </c>
    </row>
    <row r="7999" spans="1:2" x14ac:dyDescent="0.25">
      <c r="A7999">
        <v>799.6</v>
      </c>
      <c r="B7999">
        <v>44.811049194335872</v>
      </c>
    </row>
    <row r="8000" spans="1:2" x14ac:dyDescent="0.25">
      <c r="A8000">
        <v>799.7</v>
      </c>
      <c r="B8000">
        <v>44.475907745361177</v>
      </c>
    </row>
    <row r="8001" spans="1:2" x14ac:dyDescent="0.25">
      <c r="A8001">
        <v>799.80000000000007</v>
      </c>
      <c r="B8001">
        <v>44.140766296386488</v>
      </c>
    </row>
    <row r="8002" spans="1:2" x14ac:dyDescent="0.25">
      <c r="A8002">
        <v>799.90000000000009</v>
      </c>
      <c r="B8002">
        <v>43.805624847411814</v>
      </c>
    </row>
    <row r="8003" spans="1:2" x14ac:dyDescent="0.25">
      <c r="A8003">
        <v>800</v>
      </c>
      <c r="B8003">
        <v>43.470483398437501</v>
      </c>
    </row>
    <row r="8004" spans="1:2" x14ac:dyDescent="0.25">
      <c r="A8004">
        <v>800.1</v>
      </c>
      <c r="B8004">
        <v>43.306419982910121</v>
      </c>
    </row>
    <row r="8005" spans="1:2" x14ac:dyDescent="0.25">
      <c r="A8005">
        <v>800.2</v>
      </c>
      <c r="B8005">
        <v>43.142356567382741</v>
      </c>
    </row>
    <row r="8006" spans="1:2" x14ac:dyDescent="0.25">
      <c r="A8006">
        <v>800.30000000000007</v>
      </c>
      <c r="B8006">
        <v>42.978293151855361</v>
      </c>
    </row>
    <row r="8007" spans="1:2" x14ac:dyDescent="0.25">
      <c r="A8007">
        <v>800.40000000000009</v>
      </c>
      <c r="B8007">
        <v>42.814229736327967</v>
      </c>
    </row>
    <row r="8008" spans="1:2" x14ac:dyDescent="0.25">
      <c r="A8008">
        <v>800.5</v>
      </c>
      <c r="B8008">
        <v>42.650166320800778</v>
      </c>
    </row>
    <row r="8009" spans="1:2" x14ac:dyDescent="0.25">
      <c r="A8009">
        <v>800.6</v>
      </c>
      <c r="B8009">
        <v>42.486102905273398</v>
      </c>
    </row>
    <row r="8010" spans="1:2" x14ac:dyDescent="0.25">
      <c r="A8010">
        <v>800.7</v>
      </c>
      <c r="B8010">
        <v>42.322039489746018</v>
      </c>
    </row>
    <row r="8011" spans="1:2" x14ac:dyDescent="0.25">
      <c r="A8011">
        <v>800.80000000000007</v>
      </c>
      <c r="B8011">
        <v>42.157976074218638</v>
      </c>
    </row>
    <row r="8012" spans="1:2" x14ac:dyDescent="0.25">
      <c r="A8012">
        <v>800.90000000000009</v>
      </c>
      <c r="B8012">
        <v>41.993912658691258</v>
      </c>
    </row>
    <row r="8013" spans="1:2" x14ac:dyDescent="0.25">
      <c r="A8013">
        <v>801</v>
      </c>
      <c r="B8013">
        <v>41.829849243164063</v>
      </c>
    </row>
    <row r="8014" spans="1:2" x14ac:dyDescent="0.25">
      <c r="A8014">
        <v>801.1</v>
      </c>
      <c r="B8014">
        <v>41.786318969726551</v>
      </c>
    </row>
    <row r="8015" spans="1:2" x14ac:dyDescent="0.25">
      <c r="A8015">
        <v>801.2</v>
      </c>
      <c r="B8015">
        <v>41.74278869628904</v>
      </c>
    </row>
    <row r="8016" spans="1:2" x14ac:dyDescent="0.25">
      <c r="A8016">
        <v>801.30000000000007</v>
      </c>
      <c r="B8016">
        <v>41.699258422851543</v>
      </c>
    </row>
    <row r="8017" spans="1:2" x14ac:dyDescent="0.25">
      <c r="A8017">
        <v>801.40000000000009</v>
      </c>
      <c r="B8017">
        <v>41.655728149414017</v>
      </c>
    </row>
    <row r="8018" spans="1:2" x14ac:dyDescent="0.25">
      <c r="A8018">
        <v>801.5</v>
      </c>
      <c r="B8018">
        <v>41.612197875976562</v>
      </c>
    </row>
    <row r="8019" spans="1:2" x14ac:dyDescent="0.25">
      <c r="A8019">
        <v>801.6</v>
      </c>
      <c r="B8019">
        <v>41.568667602539051</v>
      </c>
    </row>
    <row r="8020" spans="1:2" x14ac:dyDescent="0.25">
      <c r="A8020">
        <v>801.7</v>
      </c>
      <c r="B8020">
        <v>41.52513732910154</v>
      </c>
    </row>
    <row r="8021" spans="1:2" x14ac:dyDescent="0.25">
      <c r="A8021">
        <v>801.80000000000007</v>
      </c>
      <c r="B8021">
        <v>41.481607055664043</v>
      </c>
    </row>
    <row r="8022" spans="1:2" x14ac:dyDescent="0.25">
      <c r="A8022">
        <v>801.90000000000009</v>
      </c>
      <c r="B8022">
        <v>41.438076782226517</v>
      </c>
    </row>
    <row r="8023" spans="1:2" x14ac:dyDescent="0.25">
      <c r="A8023">
        <v>802</v>
      </c>
      <c r="B8023">
        <v>41.394546508789063</v>
      </c>
    </row>
    <row r="8024" spans="1:2" x14ac:dyDescent="0.25">
      <c r="A8024">
        <v>802.1</v>
      </c>
      <c r="B8024">
        <v>41.523942489624048</v>
      </c>
    </row>
    <row r="8025" spans="1:2" x14ac:dyDescent="0.25">
      <c r="A8025">
        <v>802.2</v>
      </c>
      <c r="B8025">
        <v>41.65333847045904</v>
      </c>
    </row>
    <row r="8026" spans="1:2" x14ac:dyDescent="0.25">
      <c r="A8026">
        <v>802.30000000000007</v>
      </c>
      <c r="B8026">
        <v>41.782734451294033</v>
      </c>
    </row>
    <row r="8027" spans="1:2" x14ac:dyDescent="0.25">
      <c r="A8027">
        <v>802.40000000000009</v>
      </c>
      <c r="B8027">
        <v>41.912130432129032</v>
      </c>
    </row>
    <row r="8028" spans="1:2" x14ac:dyDescent="0.25">
      <c r="A8028">
        <v>802.5</v>
      </c>
      <c r="B8028">
        <v>42.041526412963862</v>
      </c>
    </row>
    <row r="8029" spans="1:2" x14ac:dyDescent="0.25">
      <c r="A8029">
        <v>802.6</v>
      </c>
      <c r="B8029">
        <v>42.170922393798847</v>
      </c>
    </row>
    <row r="8030" spans="1:2" x14ac:dyDescent="0.25">
      <c r="A8030">
        <v>802.7</v>
      </c>
      <c r="B8030">
        <v>42.300318374633846</v>
      </c>
    </row>
    <row r="8031" spans="1:2" x14ac:dyDescent="0.25">
      <c r="A8031">
        <v>802.80000000000007</v>
      </c>
      <c r="B8031">
        <v>42.429714355468832</v>
      </c>
    </row>
    <row r="8032" spans="1:2" x14ac:dyDescent="0.25">
      <c r="A8032">
        <v>802.90000000000009</v>
      </c>
      <c r="B8032">
        <v>42.559110336303817</v>
      </c>
    </row>
    <row r="8033" spans="1:2" x14ac:dyDescent="0.25">
      <c r="A8033">
        <v>803</v>
      </c>
      <c r="B8033">
        <v>42.688506317138668</v>
      </c>
    </row>
    <row r="8034" spans="1:2" x14ac:dyDescent="0.25">
      <c r="A8034">
        <v>803.1</v>
      </c>
      <c r="B8034">
        <v>42.919307136535693</v>
      </c>
    </row>
    <row r="8035" spans="1:2" x14ac:dyDescent="0.25">
      <c r="A8035">
        <v>803.2</v>
      </c>
      <c r="B8035">
        <v>43.150107955932718</v>
      </c>
    </row>
    <row r="8036" spans="1:2" x14ac:dyDescent="0.25">
      <c r="A8036">
        <v>803.30000000000007</v>
      </c>
      <c r="B8036">
        <v>43.380908775329743</v>
      </c>
    </row>
    <row r="8037" spans="1:2" x14ac:dyDescent="0.25">
      <c r="A8037">
        <v>803.40000000000009</v>
      </c>
      <c r="B8037">
        <v>43.611709594726769</v>
      </c>
    </row>
    <row r="8038" spans="1:2" x14ac:dyDescent="0.25">
      <c r="A8038">
        <v>803.5</v>
      </c>
      <c r="B8038">
        <v>43.842510414123538</v>
      </c>
    </row>
    <row r="8039" spans="1:2" x14ac:dyDescent="0.25">
      <c r="A8039">
        <v>803.6</v>
      </c>
      <c r="B8039">
        <v>44.073311233520563</v>
      </c>
    </row>
    <row r="8040" spans="1:2" x14ac:dyDescent="0.25">
      <c r="A8040">
        <v>803.7</v>
      </c>
      <c r="B8040">
        <v>44.304112052917588</v>
      </c>
    </row>
    <row r="8041" spans="1:2" x14ac:dyDescent="0.25">
      <c r="A8041">
        <v>803.80000000000007</v>
      </c>
      <c r="B8041">
        <v>44.534912872314607</v>
      </c>
    </row>
    <row r="8042" spans="1:2" x14ac:dyDescent="0.25">
      <c r="A8042">
        <v>803.90000000000009</v>
      </c>
      <c r="B8042">
        <v>44.765713691711639</v>
      </c>
    </row>
    <row r="8043" spans="1:2" x14ac:dyDescent="0.25">
      <c r="A8043">
        <v>804</v>
      </c>
      <c r="B8043">
        <v>44.996514511108401</v>
      </c>
    </row>
    <row r="8044" spans="1:2" x14ac:dyDescent="0.25">
      <c r="A8044">
        <v>804.1</v>
      </c>
      <c r="B8044">
        <v>45.14103431701664</v>
      </c>
    </row>
    <row r="8045" spans="1:2" x14ac:dyDescent="0.25">
      <c r="A8045">
        <v>804.2</v>
      </c>
      <c r="B8045">
        <v>45.285554122924871</v>
      </c>
    </row>
    <row r="8046" spans="1:2" x14ac:dyDescent="0.25">
      <c r="A8046">
        <v>804.30000000000007</v>
      </c>
      <c r="B8046">
        <v>45.43007392883311</v>
      </c>
    </row>
    <row r="8047" spans="1:2" x14ac:dyDescent="0.25">
      <c r="A8047">
        <v>804.40000000000009</v>
      </c>
      <c r="B8047">
        <v>45.574593734741342</v>
      </c>
    </row>
    <row r="8048" spans="1:2" x14ac:dyDescent="0.25">
      <c r="A8048">
        <v>804.5</v>
      </c>
      <c r="B8048">
        <v>45.719113540649417</v>
      </c>
    </row>
    <row r="8049" spans="1:2" x14ac:dyDescent="0.25">
      <c r="A8049">
        <v>804.6</v>
      </c>
      <c r="B8049">
        <v>45.863633346557663</v>
      </c>
    </row>
    <row r="8050" spans="1:2" x14ac:dyDescent="0.25">
      <c r="A8050">
        <v>804.7</v>
      </c>
      <c r="B8050">
        <v>46.008153152465887</v>
      </c>
    </row>
    <row r="8051" spans="1:2" x14ac:dyDescent="0.25">
      <c r="A8051">
        <v>804.80000000000007</v>
      </c>
      <c r="B8051">
        <v>46.152672958374133</v>
      </c>
    </row>
    <row r="8052" spans="1:2" x14ac:dyDescent="0.25">
      <c r="A8052">
        <v>804.90000000000009</v>
      </c>
      <c r="B8052">
        <v>46.297192764282357</v>
      </c>
    </row>
    <row r="8053" spans="1:2" x14ac:dyDescent="0.25">
      <c r="A8053">
        <v>805</v>
      </c>
      <c r="B8053">
        <v>46.441712570190433</v>
      </c>
    </row>
    <row r="8054" spans="1:2" x14ac:dyDescent="0.25">
      <c r="A8054">
        <v>805.1</v>
      </c>
      <c r="B8054">
        <v>46.803550148010338</v>
      </c>
    </row>
    <row r="8055" spans="1:2" x14ac:dyDescent="0.25">
      <c r="A8055">
        <v>805.2</v>
      </c>
      <c r="B8055">
        <v>47.165387725830243</v>
      </c>
    </row>
    <row r="8056" spans="1:2" x14ac:dyDescent="0.25">
      <c r="A8056">
        <v>805.30000000000007</v>
      </c>
      <c r="B8056">
        <v>47.527225303650148</v>
      </c>
    </row>
    <row r="8057" spans="1:2" x14ac:dyDescent="0.25">
      <c r="A8057">
        <v>805.40000000000009</v>
      </c>
      <c r="B8057">
        <v>47.889062881470053</v>
      </c>
    </row>
    <row r="8058" spans="1:2" x14ac:dyDescent="0.25">
      <c r="A8058">
        <v>805.5</v>
      </c>
      <c r="B8058">
        <v>48.250900459289547</v>
      </c>
    </row>
    <row r="8059" spans="1:2" x14ac:dyDescent="0.25">
      <c r="A8059">
        <v>805.6</v>
      </c>
      <c r="B8059">
        <v>48.612738037109459</v>
      </c>
    </row>
    <row r="8060" spans="1:2" x14ac:dyDescent="0.25">
      <c r="A8060">
        <v>805.7</v>
      </c>
      <c r="B8060">
        <v>48.974575614929357</v>
      </c>
    </row>
    <row r="8061" spans="1:2" x14ac:dyDescent="0.25">
      <c r="A8061">
        <v>805.80000000000007</v>
      </c>
      <c r="B8061">
        <v>49.336413192749269</v>
      </c>
    </row>
    <row r="8062" spans="1:2" x14ac:dyDescent="0.25">
      <c r="A8062">
        <v>805.90000000000009</v>
      </c>
      <c r="B8062">
        <v>49.698250770569167</v>
      </c>
    </row>
    <row r="8063" spans="1:2" x14ac:dyDescent="0.25">
      <c r="A8063">
        <v>806</v>
      </c>
      <c r="B8063">
        <v>50.060088348388668</v>
      </c>
    </row>
    <row r="8064" spans="1:2" x14ac:dyDescent="0.25">
      <c r="A8064">
        <v>806.1</v>
      </c>
      <c r="B8064">
        <v>50.237894706726109</v>
      </c>
    </row>
    <row r="8065" spans="1:2" x14ac:dyDescent="0.25">
      <c r="A8065">
        <v>806.2</v>
      </c>
      <c r="B8065">
        <v>50.415701065063558</v>
      </c>
    </row>
    <row r="8066" spans="1:2" x14ac:dyDescent="0.25">
      <c r="A8066">
        <v>806.30000000000007</v>
      </c>
      <c r="B8066">
        <v>50.593507423401</v>
      </c>
    </row>
    <row r="8067" spans="1:2" x14ac:dyDescent="0.25">
      <c r="A8067">
        <v>806.40000000000009</v>
      </c>
      <c r="B8067">
        <v>50.771313781738442</v>
      </c>
    </row>
    <row r="8068" spans="1:2" x14ac:dyDescent="0.25">
      <c r="A8068">
        <v>806.5</v>
      </c>
      <c r="B8068">
        <v>50.949120140075692</v>
      </c>
    </row>
    <row r="8069" spans="1:2" x14ac:dyDescent="0.25">
      <c r="A8069">
        <v>806.6</v>
      </c>
      <c r="B8069">
        <v>51.126926498413127</v>
      </c>
    </row>
    <row r="8070" spans="1:2" x14ac:dyDescent="0.25">
      <c r="A8070">
        <v>806.7</v>
      </c>
      <c r="B8070">
        <v>51.304732856750583</v>
      </c>
    </row>
    <row r="8071" spans="1:2" x14ac:dyDescent="0.25">
      <c r="A8071">
        <v>806.80000000000007</v>
      </c>
      <c r="B8071">
        <v>51.482539215088018</v>
      </c>
    </row>
    <row r="8072" spans="1:2" x14ac:dyDescent="0.25">
      <c r="A8072">
        <v>806.90000000000009</v>
      </c>
      <c r="B8072">
        <v>51.66034557342546</v>
      </c>
    </row>
    <row r="8073" spans="1:2" x14ac:dyDescent="0.25">
      <c r="A8073">
        <v>807</v>
      </c>
      <c r="B8073">
        <v>51.838151931762702</v>
      </c>
    </row>
    <row r="8074" spans="1:2" x14ac:dyDescent="0.25">
      <c r="A8074">
        <v>807.1</v>
      </c>
      <c r="B8074">
        <v>51.925996246337917</v>
      </c>
    </row>
    <row r="8075" spans="1:2" x14ac:dyDescent="0.25">
      <c r="A8075">
        <v>807.2</v>
      </c>
      <c r="B8075">
        <v>52.013840560913131</v>
      </c>
    </row>
    <row r="8076" spans="1:2" x14ac:dyDescent="0.25">
      <c r="A8076">
        <v>807.30000000000007</v>
      </c>
      <c r="B8076">
        <v>52.101684875488353</v>
      </c>
    </row>
    <row r="8077" spans="1:2" x14ac:dyDescent="0.25">
      <c r="A8077">
        <v>807.40000000000009</v>
      </c>
      <c r="B8077">
        <v>52.18952919006356</v>
      </c>
    </row>
    <row r="8078" spans="1:2" x14ac:dyDescent="0.25">
      <c r="A8078">
        <v>807.5</v>
      </c>
      <c r="B8078">
        <v>52.277373504638668</v>
      </c>
    </row>
    <row r="8079" spans="1:2" x14ac:dyDescent="0.25">
      <c r="A8079">
        <v>807.6</v>
      </c>
      <c r="B8079">
        <v>52.365217819213889</v>
      </c>
    </row>
    <row r="8080" spans="1:2" x14ac:dyDescent="0.25">
      <c r="A8080">
        <v>807.7</v>
      </c>
      <c r="B8080">
        <v>52.453062133789103</v>
      </c>
    </row>
    <row r="8081" spans="1:2" x14ac:dyDescent="0.25">
      <c r="A8081">
        <v>807.80000000000007</v>
      </c>
      <c r="B8081">
        <v>52.540906448364318</v>
      </c>
    </row>
    <row r="8082" spans="1:2" x14ac:dyDescent="0.25">
      <c r="A8082">
        <v>807.90000000000009</v>
      </c>
      <c r="B8082">
        <v>52.628750762939532</v>
      </c>
    </row>
    <row r="8083" spans="1:2" x14ac:dyDescent="0.25">
      <c r="A8083">
        <v>808</v>
      </c>
      <c r="B8083">
        <v>52.716595077514647</v>
      </c>
    </row>
    <row r="8084" spans="1:2" x14ac:dyDescent="0.25">
      <c r="A8084">
        <v>808.1</v>
      </c>
      <c r="B8084">
        <v>52.709560585021968</v>
      </c>
    </row>
    <row r="8085" spans="1:2" x14ac:dyDescent="0.25">
      <c r="A8085">
        <v>808.2</v>
      </c>
      <c r="B8085">
        <v>52.70252609252929</v>
      </c>
    </row>
    <row r="8086" spans="1:2" x14ac:dyDescent="0.25">
      <c r="A8086">
        <v>808.30000000000007</v>
      </c>
      <c r="B8086">
        <v>52.695491600036618</v>
      </c>
    </row>
    <row r="8087" spans="1:2" x14ac:dyDescent="0.25">
      <c r="A8087">
        <v>808.40000000000009</v>
      </c>
      <c r="B8087">
        <v>52.68845710754394</v>
      </c>
    </row>
    <row r="8088" spans="1:2" x14ac:dyDescent="0.25">
      <c r="A8088">
        <v>808.5</v>
      </c>
      <c r="B8088">
        <v>52.681422615051268</v>
      </c>
    </row>
    <row r="8089" spans="1:2" x14ac:dyDescent="0.25">
      <c r="A8089">
        <v>808.6</v>
      </c>
      <c r="B8089">
        <v>52.674388122558589</v>
      </c>
    </row>
    <row r="8090" spans="1:2" x14ac:dyDescent="0.25">
      <c r="A8090">
        <v>808.7</v>
      </c>
      <c r="B8090">
        <v>52.667353630065911</v>
      </c>
    </row>
    <row r="8091" spans="1:2" x14ac:dyDescent="0.25">
      <c r="A8091">
        <v>808.80000000000007</v>
      </c>
      <c r="B8091">
        <v>52.660319137573239</v>
      </c>
    </row>
    <row r="8092" spans="1:2" x14ac:dyDescent="0.25">
      <c r="A8092">
        <v>808.90000000000009</v>
      </c>
      <c r="B8092">
        <v>52.653284645080561</v>
      </c>
    </row>
    <row r="8093" spans="1:2" x14ac:dyDescent="0.25">
      <c r="A8093">
        <v>809</v>
      </c>
      <c r="B8093">
        <v>52.646250152587889</v>
      </c>
    </row>
    <row r="8094" spans="1:2" x14ac:dyDescent="0.25">
      <c r="A8094">
        <v>809.1</v>
      </c>
      <c r="B8094">
        <v>52.562399177551249</v>
      </c>
    </row>
    <row r="8095" spans="1:2" x14ac:dyDescent="0.25">
      <c r="A8095">
        <v>809.2</v>
      </c>
      <c r="B8095">
        <v>52.478548202514609</v>
      </c>
    </row>
    <row r="8096" spans="1:2" x14ac:dyDescent="0.25">
      <c r="A8096">
        <v>809.30000000000007</v>
      </c>
      <c r="B8096">
        <v>52.39469722747797</v>
      </c>
    </row>
    <row r="8097" spans="1:2" x14ac:dyDescent="0.25">
      <c r="A8097">
        <v>809.40000000000009</v>
      </c>
      <c r="B8097">
        <v>52.31084625244133</v>
      </c>
    </row>
    <row r="8098" spans="1:2" x14ac:dyDescent="0.25">
      <c r="A8098">
        <v>809.5</v>
      </c>
      <c r="B8098">
        <v>52.226995277404782</v>
      </c>
    </row>
    <row r="8099" spans="1:2" x14ac:dyDescent="0.25">
      <c r="A8099">
        <v>809.6</v>
      </c>
      <c r="B8099">
        <v>52.14314430236815</v>
      </c>
    </row>
    <row r="8100" spans="1:2" x14ac:dyDescent="0.25">
      <c r="A8100">
        <v>809.7</v>
      </c>
      <c r="B8100">
        <v>52.05929332733151</v>
      </c>
    </row>
    <row r="8101" spans="1:2" x14ac:dyDescent="0.25">
      <c r="A8101">
        <v>809.80000000000007</v>
      </c>
      <c r="B8101">
        <v>51.97544235229487</v>
      </c>
    </row>
    <row r="8102" spans="1:2" x14ac:dyDescent="0.25">
      <c r="A8102">
        <v>809.90000000000009</v>
      </c>
      <c r="B8102">
        <v>51.89159137725823</v>
      </c>
    </row>
    <row r="8103" spans="1:2" x14ac:dyDescent="0.25">
      <c r="A8103">
        <v>810</v>
      </c>
      <c r="B8103">
        <v>51.807740402221683</v>
      </c>
    </row>
    <row r="8104" spans="1:2" x14ac:dyDescent="0.25">
      <c r="A8104">
        <v>810.1</v>
      </c>
      <c r="B8104">
        <v>51.669227142333959</v>
      </c>
    </row>
    <row r="8105" spans="1:2" x14ac:dyDescent="0.25">
      <c r="A8105">
        <v>810.2</v>
      </c>
      <c r="B8105">
        <v>51.530713882446229</v>
      </c>
    </row>
    <row r="8106" spans="1:2" x14ac:dyDescent="0.25">
      <c r="A8106">
        <v>810.30000000000007</v>
      </c>
      <c r="B8106">
        <v>51.392200622558512</v>
      </c>
    </row>
    <row r="8107" spans="1:2" x14ac:dyDescent="0.25">
      <c r="A8107">
        <v>810.40000000000009</v>
      </c>
      <c r="B8107">
        <v>51.253687362670767</v>
      </c>
    </row>
    <row r="8108" spans="1:2" x14ac:dyDescent="0.25">
      <c r="A8108">
        <v>810.5</v>
      </c>
      <c r="B8108">
        <v>51.115174102783207</v>
      </c>
    </row>
    <row r="8109" spans="1:2" x14ac:dyDescent="0.25">
      <c r="A8109">
        <v>810.6</v>
      </c>
      <c r="B8109">
        <v>50.976660842895477</v>
      </c>
    </row>
    <row r="8110" spans="1:2" x14ac:dyDescent="0.25">
      <c r="A8110">
        <v>810.7</v>
      </c>
      <c r="B8110">
        <v>50.838147583007753</v>
      </c>
    </row>
    <row r="8111" spans="1:2" x14ac:dyDescent="0.25">
      <c r="A8111">
        <v>810.80000000000007</v>
      </c>
      <c r="B8111">
        <v>50.69963432312003</v>
      </c>
    </row>
    <row r="8112" spans="1:2" x14ac:dyDescent="0.25">
      <c r="A8112">
        <v>810.90000000000009</v>
      </c>
      <c r="B8112">
        <v>50.561121063232299</v>
      </c>
    </row>
    <row r="8113" spans="1:2" x14ac:dyDescent="0.25">
      <c r="A8113">
        <v>811</v>
      </c>
      <c r="B8113">
        <v>50.422607803344732</v>
      </c>
    </row>
    <row r="8114" spans="1:2" x14ac:dyDescent="0.25">
      <c r="A8114">
        <v>811.1</v>
      </c>
      <c r="B8114">
        <v>50.157019042968692</v>
      </c>
    </row>
    <row r="8115" spans="1:2" x14ac:dyDescent="0.25">
      <c r="A8115">
        <v>811.2</v>
      </c>
      <c r="B8115">
        <v>49.891430282592658</v>
      </c>
    </row>
    <row r="8116" spans="1:2" x14ac:dyDescent="0.25">
      <c r="A8116">
        <v>811.30000000000007</v>
      </c>
      <c r="B8116">
        <v>49.625841522216618</v>
      </c>
    </row>
    <row r="8117" spans="1:2" x14ac:dyDescent="0.25">
      <c r="A8117">
        <v>811.40000000000009</v>
      </c>
      <c r="B8117">
        <v>49.360252761840577</v>
      </c>
    </row>
    <row r="8118" spans="1:2" x14ac:dyDescent="0.25">
      <c r="A8118">
        <v>811.5</v>
      </c>
      <c r="B8118">
        <v>49.094664001464849</v>
      </c>
    </row>
    <row r="8119" spans="1:2" x14ac:dyDescent="0.25">
      <c r="A8119">
        <v>811.6</v>
      </c>
      <c r="B8119">
        <v>48.829075241088809</v>
      </c>
    </row>
    <row r="8120" spans="1:2" x14ac:dyDescent="0.25">
      <c r="A8120">
        <v>811.7</v>
      </c>
      <c r="B8120">
        <v>48.563486480712768</v>
      </c>
    </row>
    <row r="8121" spans="1:2" x14ac:dyDescent="0.25">
      <c r="A8121">
        <v>811.80000000000007</v>
      </c>
      <c r="B8121">
        <v>48.297897720336742</v>
      </c>
    </row>
    <row r="8122" spans="1:2" x14ac:dyDescent="0.25">
      <c r="A8122">
        <v>811.90000000000009</v>
      </c>
      <c r="B8122">
        <v>48.032308959960687</v>
      </c>
    </row>
    <row r="8123" spans="1:2" x14ac:dyDescent="0.25">
      <c r="A8123">
        <v>812</v>
      </c>
      <c r="B8123">
        <v>47.76672019958496</v>
      </c>
    </row>
    <row r="8124" spans="1:2" x14ac:dyDescent="0.25">
      <c r="A8124">
        <v>812.1</v>
      </c>
      <c r="B8124">
        <v>47.452022514343192</v>
      </c>
    </row>
    <row r="8125" spans="1:2" x14ac:dyDescent="0.25">
      <c r="A8125">
        <v>812.2</v>
      </c>
      <c r="B8125">
        <v>47.137324829101424</v>
      </c>
    </row>
    <row r="8126" spans="1:2" x14ac:dyDescent="0.25">
      <c r="A8126">
        <v>812.30000000000007</v>
      </c>
      <c r="B8126">
        <v>46.822627143859648</v>
      </c>
    </row>
    <row r="8127" spans="1:2" x14ac:dyDescent="0.25">
      <c r="A8127">
        <v>812.40000000000009</v>
      </c>
      <c r="B8127">
        <v>46.50792945861788</v>
      </c>
    </row>
    <row r="8128" spans="1:2" x14ac:dyDescent="0.25">
      <c r="A8128">
        <v>812.5</v>
      </c>
      <c r="B8128">
        <v>46.193231773376468</v>
      </c>
    </row>
    <row r="8129" spans="1:2" x14ac:dyDescent="0.25">
      <c r="A8129">
        <v>812.6</v>
      </c>
      <c r="B8129">
        <v>45.878534088134693</v>
      </c>
    </row>
    <row r="8130" spans="1:2" x14ac:dyDescent="0.25">
      <c r="A8130">
        <v>812.7</v>
      </c>
      <c r="B8130">
        <v>45.563836402892917</v>
      </c>
    </row>
    <row r="8131" spans="1:2" x14ac:dyDescent="0.25">
      <c r="A8131">
        <v>812.80000000000007</v>
      </c>
      <c r="B8131">
        <v>45.249138717651149</v>
      </c>
    </row>
    <row r="8132" spans="1:2" x14ac:dyDescent="0.25">
      <c r="A8132">
        <v>812.90000000000009</v>
      </c>
      <c r="B8132">
        <v>44.934441032409381</v>
      </c>
    </row>
    <row r="8133" spans="1:2" x14ac:dyDescent="0.25">
      <c r="A8133">
        <v>813</v>
      </c>
      <c r="B8133">
        <v>44.619743347167969</v>
      </c>
    </row>
    <row r="8134" spans="1:2" x14ac:dyDescent="0.25">
      <c r="A8134">
        <v>813.1</v>
      </c>
      <c r="B8134">
        <v>44.19412246704092</v>
      </c>
    </row>
    <row r="8135" spans="1:2" x14ac:dyDescent="0.25">
      <c r="A8135">
        <v>813.2</v>
      </c>
      <c r="B8135">
        <v>43.768501586913871</v>
      </c>
    </row>
    <row r="8136" spans="1:2" x14ac:dyDescent="0.25">
      <c r="A8136">
        <v>813.30000000000007</v>
      </c>
      <c r="B8136">
        <v>43.342880706786822</v>
      </c>
    </row>
    <row r="8137" spans="1:2" x14ac:dyDescent="0.25">
      <c r="A8137">
        <v>813.40000000000009</v>
      </c>
      <c r="B8137">
        <v>42.917259826659773</v>
      </c>
    </row>
    <row r="8138" spans="1:2" x14ac:dyDescent="0.25">
      <c r="A8138">
        <v>813.5</v>
      </c>
      <c r="B8138">
        <v>42.4916389465332</v>
      </c>
    </row>
    <row r="8139" spans="1:2" x14ac:dyDescent="0.25">
      <c r="A8139">
        <v>813.6</v>
      </c>
      <c r="B8139">
        <v>42.066018066406151</v>
      </c>
    </row>
    <row r="8140" spans="1:2" x14ac:dyDescent="0.25">
      <c r="A8140">
        <v>813.7</v>
      </c>
      <c r="B8140">
        <v>41.640397186279102</v>
      </c>
    </row>
    <row r="8141" spans="1:2" x14ac:dyDescent="0.25">
      <c r="A8141">
        <v>813.80000000000007</v>
      </c>
      <c r="B8141">
        <v>41.214776306152046</v>
      </c>
    </row>
    <row r="8142" spans="1:2" x14ac:dyDescent="0.25">
      <c r="A8142">
        <v>813.90000000000009</v>
      </c>
      <c r="B8142">
        <v>40.789155426024998</v>
      </c>
    </row>
    <row r="8143" spans="1:2" x14ac:dyDescent="0.25">
      <c r="A8143">
        <v>814</v>
      </c>
      <c r="B8143">
        <v>40.363534545898439</v>
      </c>
    </row>
    <row r="8144" spans="1:2" x14ac:dyDescent="0.25">
      <c r="A8144">
        <v>814.1</v>
      </c>
      <c r="B8144">
        <v>39.914664382934468</v>
      </c>
    </row>
    <row r="8145" spans="1:2" x14ac:dyDescent="0.25">
      <c r="A8145">
        <v>814.2</v>
      </c>
      <c r="B8145">
        <v>39.465794219970498</v>
      </c>
    </row>
    <row r="8146" spans="1:2" x14ac:dyDescent="0.25">
      <c r="A8146">
        <v>814.30000000000007</v>
      </c>
      <c r="B8146">
        <v>39.016924057006527</v>
      </c>
    </row>
    <row r="8147" spans="1:2" x14ac:dyDescent="0.25">
      <c r="A8147">
        <v>814.40000000000009</v>
      </c>
      <c r="B8147">
        <v>38.568053894042563</v>
      </c>
    </row>
    <row r="8148" spans="1:2" x14ac:dyDescent="0.25">
      <c r="A8148">
        <v>814.5</v>
      </c>
      <c r="B8148">
        <v>38.119183731079097</v>
      </c>
    </row>
    <row r="8149" spans="1:2" x14ac:dyDescent="0.25">
      <c r="A8149">
        <v>814.6</v>
      </c>
      <c r="B8149">
        <v>37.670313568115127</v>
      </c>
    </row>
    <row r="8150" spans="1:2" x14ac:dyDescent="0.25">
      <c r="A8150">
        <v>814.7</v>
      </c>
      <c r="B8150">
        <v>37.221443405151163</v>
      </c>
    </row>
    <row r="8151" spans="1:2" x14ac:dyDescent="0.25">
      <c r="A8151">
        <v>814.80000000000007</v>
      </c>
      <c r="B8151">
        <v>36.772573242187192</v>
      </c>
    </row>
    <row r="8152" spans="1:2" x14ac:dyDescent="0.25">
      <c r="A8152">
        <v>814.90000000000009</v>
      </c>
      <c r="B8152">
        <v>36.323703079223222</v>
      </c>
    </row>
    <row r="8153" spans="1:2" x14ac:dyDescent="0.25">
      <c r="A8153">
        <v>815</v>
      </c>
      <c r="B8153">
        <v>35.874832916259763</v>
      </c>
    </row>
    <row r="8154" spans="1:2" x14ac:dyDescent="0.25">
      <c r="A8154">
        <v>815.1</v>
      </c>
      <c r="B8154">
        <v>35.452987327575578</v>
      </c>
    </row>
    <row r="8155" spans="1:2" x14ac:dyDescent="0.25">
      <c r="A8155">
        <v>815.2</v>
      </c>
      <c r="B8155">
        <v>35.031141738891407</v>
      </c>
    </row>
    <row r="8156" spans="1:2" x14ac:dyDescent="0.25">
      <c r="A8156">
        <v>815.30000000000007</v>
      </c>
      <c r="B8156">
        <v>34.609296150207228</v>
      </c>
    </row>
    <row r="8157" spans="1:2" x14ac:dyDescent="0.25">
      <c r="A8157">
        <v>815.40000000000009</v>
      </c>
      <c r="B8157">
        <v>34.18745056152305</v>
      </c>
    </row>
    <row r="8158" spans="1:2" x14ac:dyDescent="0.25">
      <c r="A8158">
        <v>815.5</v>
      </c>
      <c r="B8158">
        <v>33.765604972839363</v>
      </c>
    </row>
    <row r="8159" spans="1:2" x14ac:dyDescent="0.25">
      <c r="A8159">
        <v>815.6</v>
      </c>
      <c r="B8159">
        <v>33.343759384155177</v>
      </c>
    </row>
    <row r="8160" spans="1:2" x14ac:dyDescent="0.25">
      <c r="A8160">
        <v>815.7</v>
      </c>
      <c r="B8160">
        <v>32.921913795470999</v>
      </c>
    </row>
    <row r="8161" spans="1:2" x14ac:dyDescent="0.25">
      <c r="A8161">
        <v>815.80000000000007</v>
      </c>
      <c r="B8161">
        <v>32.500068206786821</v>
      </c>
    </row>
    <row r="8162" spans="1:2" x14ac:dyDescent="0.25">
      <c r="A8162">
        <v>815.90000000000009</v>
      </c>
      <c r="B8162">
        <v>32.078222618102643</v>
      </c>
    </row>
    <row r="8163" spans="1:2" x14ac:dyDescent="0.25">
      <c r="A8163">
        <v>816</v>
      </c>
      <c r="B8163">
        <v>31.656377029418941</v>
      </c>
    </row>
    <row r="8164" spans="1:2" x14ac:dyDescent="0.25">
      <c r="A8164">
        <v>816.1</v>
      </c>
      <c r="B8164">
        <v>31.222401905059709</v>
      </c>
    </row>
    <row r="8165" spans="1:2" x14ac:dyDescent="0.25">
      <c r="A8165">
        <v>816.2</v>
      </c>
      <c r="B8165">
        <v>30.78842678070048</v>
      </c>
    </row>
    <row r="8166" spans="1:2" x14ac:dyDescent="0.25">
      <c r="A8166">
        <v>816.30000000000007</v>
      </c>
      <c r="B8166">
        <v>30.354451656341251</v>
      </c>
    </row>
    <row r="8167" spans="1:2" x14ac:dyDescent="0.25">
      <c r="A8167">
        <v>816.40000000000009</v>
      </c>
      <c r="B8167">
        <v>29.920476531982029</v>
      </c>
    </row>
    <row r="8168" spans="1:2" x14ac:dyDescent="0.25">
      <c r="A8168">
        <v>816.5</v>
      </c>
      <c r="B8168">
        <v>29.48650140762329</v>
      </c>
    </row>
    <row r="8169" spans="1:2" x14ac:dyDescent="0.25">
      <c r="A8169">
        <v>816.6</v>
      </c>
      <c r="B8169">
        <v>29.052526283264061</v>
      </c>
    </row>
    <row r="8170" spans="1:2" x14ac:dyDescent="0.25">
      <c r="A8170">
        <v>816.7</v>
      </c>
      <c r="B8170">
        <v>28.618551158904829</v>
      </c>
    </row>
    <row r="8171" spans="1:2" x14ac:dyDescent="0.25">
      <c r="A8171">
        <v>816.80000000000007</v>
      </c>
      <c r="B8171">
        <v>28.1845760345456</v>
      </c>
    </row>
    <row r="8172" spans="1:2" x14ac:dyDescent="0.25">
      <c r="A8172">
        <v>816.90000000000009</v>
      </c>
      <c r="B8172">
        <v>27.750600910186371</v>
      </c>
    </row>
    <row r="8173" spans="1:2" x14ac:dyDescent="0.25">
      <c r="A8173">
        <v>817</v>
      </c>
      <c r="B8173">
        <v>27.31662578582764</v>
      </c>
    </row>
    <row r="8174" spans="1:2" x14ac:dyDescent="0.25">
      <c r="A8174">
        <v>817.1</v>
      </c>
      <c r="B8174">
        <v>26.901246986389069</v>
      </c>
    </row>
    <row r="8175" spans="1:2" x14ac:dyDescent="0.25">
      <c r="A8175">
        <v>817.2</v>
      </c>
      <c r="B8175">
        <v>26.485868186950501</v>
      </c>
    </row>
    <row r="8176" spans="1:2" x14ac:dyDescent="0.25">
      <c r="A8176">
        <v>817.30000000000007</v>
      </c>
      <c r="B8176">
        <v>26.07048938751192</v>
      </c>
    </row>
    <row r="8177" spans="1:2" x14ac:dyDescent="0.25">
      <c r="A8177">
        <v>817.40000000000009</v>
      </c>
      <c r="B8177">
        <v>25.655110588073349</v>
      </c>
    </row>
    <row r="8178" spans="1:2" x14ac:dyDescent="0.25">
      <c r="A8178">
        <v>817.5</v>
      </c>
      <c r="B8178">
        <v>25.23973178863525</v>
      </c>
    </row>
    <row r="8179" spans="1:2" x14ac:dyDescent="0.25">
      <c r="A8179">
        <v>817.6</v>
      </c>
      <c r="B8179">
        <v>24.824352989196679</v>
      </c>
    </row>
    <row r="8180" spans="1:2" x14ac:dyDescent="0.25">
      <c r="A8180">
        <v>817.7</v>
      </c>
      <c r="B8180">
        <v>24.408974189758109</v>
      </c>
    </row>
    <row r="8181" spans="1:2" x14ac:dyDescent="0.25">
      <c r="A8181">
        <v>817.80000000000007</v>
      </c>
      <c r="B8181">
        <v>23.993595390319541</v>
      </c>
    </row>
    <row r="8182" spans="1:2" x14ac:dyDescent="0.25">
      <c r="A8182">
        <v>817.90000000000009</v>
      </c>
      <c r="B8182">
        <v>23.57821659088097</v>
      </c>
    </row>
    <row r="8183" spans="1:2" x14ac:dyDescent="0.25">
      <c r="A8183">
        <v>818</v>
      </c>
      <c r="B8183">
        <v>23.162837791442868</v>
      </c>
    </row>
    <row r="8184" spans="1:2" x14ac:dyDescent="0.25">
      <c r="A8184">
        <v>818.1</v>
      </c>
      <c r="B8184">
        <v>22.704884548187149</v>
      </c>
    </row>
    <row r="8185" spans="1:2" x14ac:dyDescent="0.25">
      <c r="A8185">
        <v>818.2</v>
      </c>
      <c r="B8185">
        <v>22.246931304931429</v>
      </c>
    </row>
    <row r="8186" spans="1:2" x14ac:dyDescent="0.25">
      <c r="A8186">
        <v>818.30000000000007</v>
      </c>
      <c r="B8186">
        <v>21.78897806167571</v>
      </c>
    </row>
    <row r="8187" spans="1:2" x14ac:dyDescent="0.25">
      <c r="A8187">
        <v>818.40000000000009</v>
      </c>
      <c r="B8187">
        <v>21.331024818419991</v>
      </c>
    </row>
    <row r="8188" spans="1:2" x14ac:dyDescent="0.25">
      <c r="A8188">
        <v>818.5</v>
      </c>
      <c r="B8188">
        <v>20.87307157516479</v>
      </c>
    </row>
    <row r="8189" spans="1:2" x14ac:dyDescent="0.25">
      <c r="A8189">
        <v>818.6</v>
      </c>
      <c r="B8189">
        <v>20.415118331909071</v>
      </c>
    </row>
    <row r="8190" spans="1:2" x14ac:dyDescent="0.25">
      <c r="A8190">
        <v>818.7</v>
      </c>
      <c r="B8190">
        <v>19.957165088653351</v>
      </c>
    </row>
    <row r="8191" spans="1:2" x14ac:dyDescent="0.25">
      <c r="A8191">
        <v>818.80000000000007</v>
      </c>
      <c r="B8191">
        <v>19.499211845397639</v>
      </c>
    </row>
    <row r="8192" spans="1:2" x14ac:dyDescent="0.25">
      <c r="A8192">
        <v>818.90000000000009</v>
      </c>
      <c r="B8192">
        <v>19.041258602141919</v>
      </c>
    </row>
    <row r="8193" spans="1:2" x14ac:dyDescent="0.25">
      <c r="A8193">
        <v>819</v>
      </c>
      <c r="B8193">
        <v>18.583305358886719</v>
      </c>
    </row>
    <row r="8194" spans="1:2" x14ac:dyDescent="0.25">
      <c r="A8194">
        <v>819.1</v>
      </c>
      <c r="B8194">
        <v>18.485113201141331</v>
      </c>
    </row>
    <row r="8195" spans="1:2" x14ac:dyDescent="0.25">
      <c r="A8195">
        <v>819.2</v>
      </c>
      <c r="B8195">
        <v>18.386921043395951</v>
      </c>
    </row>
    <row r="8196" spans="1:2" x14ac:dyDescent="0.25">
      <c r="A8196">
        <v>819.30000000000007</v>
      </c>
      <c r="B8196">
        <v>18.288728885650571</v>
      </c>
    </row>
    <row r="8197" spans="1:2" x14ac:dyDescent="0.25">
      <c r="A8197">
        <v>819.40000000000009</v>
      </c>
      <c r="B8197">
        <v>18.19053672790519</v>
      </c>
    </row>
    <row r="8198" spans="1:2" x14ac:dyDescent="0.25">
      <c r="A8198">
        <v>819.5</v>
      </c>
      <c r="B8198">
        <v>18.09234457015992</v>
      </c>
    </row>
    <row r="8199" spans="1:2" x14ac:dyDescent="0.25">
      <c r="A8199">
        <v>819.6</v>
      </c>
      <c r="B8199">
        <v>17.994152412414529</v>
      </c>
    </row>
    <row r="8200" spans="1:2" x14ac:dyDescent="0.25">
      <c r="A8200">
        <v>819.7</v>
      </c>
      <c r="B8200">
        <v>17.895960254669149</v>
      </c>
    </row>
    <row r="8201" spans="1:2" x14ac:dyDescent="0.25">
      <c r="A8201">
        <v>819.80000000000007</v>
      </c>
      <c r="B8201">
        <v>17.797768096923761</v>
      </c>
    </row>
    <row r="8202" spans="1:2" x14ac:dyDescent="0.25">
      <c r="A8202">
        <v>819.90000000000009</v>
      </c>
      <c r="B8202">
        <v>17.699575939178381</v>
      </c>
    </row>
    <row r="8203" spans="1:2" x14ac:dyDescent="0.25">
      <c r="A8203">
        <v>820</v>
      </c>
      <c r="B8203">
        <v>17.60138378143311</v>
      </c>
    </row>
    <row r="8204" spans="1:2" x14ac:dyDescent="0.25">
      <c r="A8204">
        <v>820.1</v>
      </c>
      <c r="B8204">
        <v>17.7332678985596</v>
      </c>
    </row>
    <row r="8205" spans="1:2" x14ac:dyDescent="0.25">
      <c r="A8205">
        <v>820.2</v>
      </c>
      <c r="B8205">
        <v>17.8651520156861</v>
      </c>
    </row>
    <row r="8206" spans="1:2" x14ac:dyDescent="0.25">
      <c r="A8206">
        <v>820.30000000000007</v>
      </c>
      <c r="B8206">
        <v>17.997036132812589</v>
      </c>
    </row>
    <row r="8207" spans="1:2" x14ac:dyDescent="0.25">
      <c r="A8207">
        <v>820.40000000000009</v>
      </c>
      <c r="B8207">
        <v>18.128920249939089</v>
      </c>
    </row>
    <row r="8208" spans="1:2" x14ac:dyDescent="0.25">
      <c r="A8208">
        <v>820.5</v>
      </c>
      <c r="B8208">
        <v>18.260804367065429</v>
      </c>
    </row>
    <row r="8209" spans="1:2" x14ac:dyDescent="0.25">
      <c r="A8209">
        <v>820.6</v>
      </c>
      <c r="B8209">
        <v>18.392688484191929</v>
      </c>
    </row>
    <row r="8210" spans="1:2" x14ac:dyDescent="0.25">
      <c r="A8210">
        <v>820.7</v>
      </c>
      <c r="B8210">
        <v>18.524572601318422</v>
      </c>
    </row>
    <row r="8211" spans="1:2" x14ac:dyDescent="0.25">
      <c r="A8211">
        <v>820.80000000000007</v>
      </c>
      <c r="B8211">
        <v>18.656456718444911</v>
      </c>
    </row>
    <row r="8212" spans="1:2" x14ac:dyDescent="0.25">
      <c r="A8212">
        <v>820.90000000000009</v>
      </c>
      <c r="B8212">
        <v>18.788340835571411</v>
      </c>
    </row>
    <row r="8213" spans="1:2" x14ac:dyDescent="0.25">
      <c r="A8213">
        <v>821</v>
      </c>
      <c r="B8213">
        <v>18.920224952697751</v>
      </c>
    </row>
    <row r="8214" spans="1:2" x14ac:dyDescent="0.25">
      <c r="A8214">
        <v>821.1</v>
      </c>
      <c r="B8214">
        <v>19.182662334442199</v>
      </c>
    </row>
    <row r="8215" spans="1:2" x14ac:dyDescent="0.25">
      <c r="A8215">
        <v>821.2</v>
      </c>
      <c r="B8215">
        <v>19.44509971618664</v>
      </c>
    </row>
    <row r="8216" spans="1:2" x14ac:dyDescent="0.25">
      <c r="A8216">
        <v>821.30000000000007</v>
      </c>
      <c r="B8216">
        <v>19.70753709793108</v>
      </c>
    </row>
    <row r="8217" spans="1:2" x14ac:dyDescent="0.25">
      <c r="A8217">
        <v>821.40000000000009</v>
      </c>
      <c r="B8217">
        <v>19.969974479675528</v>
      </c>
    </row>
    <row r="8218" spans="1:2" x14ac:dyDescent="0.25">
      <c r="A8218">
        <v>821.5</v>
      </c>
      <c r="B8218">
        <v>20.232411861419681</v>
      </c>
    </row>
    <row r="8219" spans="1:2" x14ac:dyDescent="0.25">
      <c r="A8219">
        <v>821.6</v>
      </c>
      <c r="B8219">
        <v>20.494849243164118</v>
      </c>
    </row>
    <row r="8220" spans="1:2" x14ac:dyDescent="0.25">
      <c r="A8220">
        <v>821.7</v>
      </c>
      <c r="B8220">
        <v>20.75728662490857</v>
      </c>
    </row>
    <row r="8221" spans="1:2" x14ac:dyDescent="0.25">
      <c r="A8221">
        <v>821.80000000000007</v>
      </c>
      <c r="B8221">
        <v>21.019724006653011</v>
      </c>
    </row>
    <row r="8222" spans="1:2" x14ac:dyDescent="0.25">
      <c r="A8222">
        <v>821.90000000000009</v>
      </c>
      <c r="B8222">
        <v>21.282161388397451</v>
      </c>
    </row>
    <row r="8223" spans="1:2" x14ac:dyDescent="0.25">
      <c r="A8223">
        <v>822</v>
      </c>
      <c r="B8223">
        <v>21.544598770141601</v>
      </c>
    </row>
    <row r="8224" spans="1:2" x14ac:dyDescent="0.25">
      <c r="A8224">
        <v>822.1</v>
      </c>
      <c r="B8224">
        <v>21.874911823272779</v>
      </c>
    </row>
    <row r="8225" spans="1:2" x14ac:dyDescent="0.25">
      <c r="A8225">
        <v>822.2</v>
      </c>
      <c r="B8225">
        <v>22.20522487640396</v>
      </c>
    </row>
    <row r="8226" spans="1:2" x14ac:dyDescent="0.25">
      <c r="A8226">
        <v>822.30000000000007</v>
      </c>
      <c r="B8226">
        <v>22.535537929535138</v>
      </c>
    </row>
    <row r="8227" spans="1:2" x14ac:dyDescent="0.25">
      <c r="A8227">
        <v>822.40000000000009</v>
      </c>
      <c r="B8227">
        <v>22.86585098266632</v>
      </c>
    </row>
    <row r="8228" spans="1:2" x14ac:dyDescent="0.25">
      <c r="A8228">
        <v>822.5</v>
      </c>
      <c r="B8228">
        <v>23.196164035797121</v>
      </c>
    </row>
    <row r="8229" spans="1:2" x14ac:dyDescent="0.25">
      <c r="A8229">
        <v>822.6</v>
      </c>
      <c r="B8229">
        <v>23.526477088928299</v>
      </c>
    </row>
    <row r="8230" spans="1:2" x14ac:dyDescent="0.25">
      <c r="A8230">
        <v>822.7</v>
      </c>
      <c r="B8230">
        <v>23.856790142059481</v>
      </c>
    </row>
    <row r="8231" spans="1:2" x14ac:dyDescent="0.25">
      <c r="A8231">
        <v>822.80000000000007</v>
      </c>
      <c r="B8231">
        <v>24.187103195190659</v>
      </c>
    </row>
    <row r="8232" spans="1:2" x14ac:dyDescent="0.25">
      <c r="A8232">
        <v>822.90000000000009</v>
      </c>
      <c r="B8232">
        <v>24.51741624832184</v>
      </c>
    </row>
    <row r="8233" spans="1:2" x14ac:dyDescent="0.25">
      <c r="A8233">
        <v>823</v>
      </c>
      <c r="B8233">
        <v>24.847729301452642</v>
      </c>
    </row>
    <row r="8234" spans="1:2" x14ac:dyDescent="0.25">
      <c r="A8234">
        <v>823.1</v>
      </c>
      <c r="B8234">
        <v>25.1258736991883</v>
      </c>
    </row>
    <row r="8235" spans="1:2" x14ac:dyDescent="0.25">
      <c r="A8235">
        <v>823.2</v>
      </c>
      <c r="B8235">
        <v>25.404018096923959</v>
      </c>
    </row>
    <row r="8236" spans="1:2" x14ac:dyDescent="0.25">
      <c r="A8236">
        <v>823.30000000000007</v>
      </c>
      <c r="B8236">
        <v>25.682162494659611</v>
      </c>
    </row>
    <row r="8237" spans="1:2" x14ac:dyDescent="0.25">
      <c r="A8237">
        <v>823.40000000000009</v>
      </c>
      <c r="B8237">
        <v>25.96030689239527</v>
      </c>
    </row>
    <row r="8238" spans="1:2" x14ac:dyDescent="0.25">
      <c r="A8238">
        <v>823.5</v>
      </c>
      <c r="B8238">
        <v>26.238451290130619</v>
      </c>
    </row>
    <row r="8239" spans="1:2" x14ac:dyDescent="0.25">
      <c r="A8239">
        <v>823.6</v>
      </c>
      <c r="B8239">
        <v>26.516595687866271</v>
      </c>
    </row>
    <row r="8240" spans="1:2" x14ac:dyDescent="0.25">
      <c r="A8240">
        <v>823.7</v>
      </c>
      <c r="B8240">
        <v>26.79474008560193</v>
      </c>
    </row>
    <row r="8241" spans="1:2" x14ac:dyDescent="0.25">
      <c r="A8241">
        <v>823.80000000000007</v>
      </c>
      <c r="B8241">
        <v>27.072884483337589</v>
      </c>
    </row>
    <row r="8242" spans="1:2" x14ac:dyDescent="0.25">
      <c r="A8242">
        <v>823.90000000000009</v>
      </c>
      <c r="B8242">
        <v>27.351028881073251</v>
      </c>
    </row>
    <row r="8243" spans="1:2" x14ac:dyDescent="0.25">
      <c r="A8243">
        <v>824</v>
      </c>
      <c r="B8243">
        <v>27.62917327880859</v>
      </c>
    </row>
    <row r="8244" spans="1:2" x14ac:dyDescent="0.25">
      <c r="A8244">
        <v>824.1</v>
      </c>
      <c r="B8244">
        <v>27.91785348892218</v>
      </c>
    </row>
    <row r="8245" spans="1:2" x14ac:dyDescent="0.25">
      <c r="A8245">
        <v>824.2</v>
      </c>
      <c r="B8245">
        <v>28.20653369903577</v>
      </c>
    </row>
    <row r="8246" spans="1:2" x14ac:dyDescent="0.25">
      <c r="A8246">
        <v>824.30000000000007</v>
      </c>
      <c r="B8246">
        <v>28.49521390914936</v>
      </c>
    </row>
    <row r="8247" spans="1:2" x14ac:dyDescent="0.25">
      <c r="A8247">
        <v>824.40000000000009</v>
      </c>
      <c r="B8247">
        <v>28.78389411926296</v>
      </c>
    </row>
    <row r="8248" spans="1:2" x14ac:dyDescent="0.25">
      <c r="A8248">
        <v>824.5</v>
      </c>
      <c r="B8248">
        <v>29.07257432937622</v>
      </c>
    </row>
    <row r="8249" spans="1:2" x14ac:dyDescent="0.25">
      <c r="A8249">
        <v>824.6</v>
      </c>
      <c r="B8249">
        <v>29.36125453948981</v>
      </c>
    </row>
    <row r="8250" spans="1:2" x14ac:dyDescent="0.25">
      <c r="A8250">
        <v>824.7</v>
      </c>
      <c r="B8250">
        <v>29.6499347496034</v>
      </c>
    </row>
    <row r="8251" spans="1:2" x14ac:dyDescent="0.25">
      <c r="A8251">
        <v>824.80000000000007</v>
      </c>
      <c r="B8251">
        <v>29.93861495971699</v>
      </c>
    </row>
    <row r="8252" spans="1:2" x14ac:dyDescent="0.25">
      <c r="A8252">
        <v>824.90000000000009</v>
      </c>
      <c r="B8252">
        <v>30.22729516983059</v>
      </c>
    </row>
    <row r="8253" spans="1:2" x14ac:dyDescent="0.25">
      <c r="A8253">
        <v>825</v>
      </c>
      <c r="B8253">
        <v>30.51597537994385</v>
      </c>
    </row>
    <row r="8254" spans="1:2" x14ac:dyDescent="0.25">
      <c r="A8254">
        <v>825.1</v>
      </c>
      <c r="B8254">
        <v>30.79028547286994</v>
      </c>
    </row>
    <row r="8255" spans="1:2" x14ac:dyDescent="0.25">
      <c r="A8255">
        <v>825.2</v>
      </c>
      <c r="B8255">
        <v>31.064595565796029</v>
      </c>
    </row>
    <row r="8256" spans="1:2" x14ac:dyDescent="0.25">
      <c r="A8256">
        <v>825.30000000000007</v>
      </c>
      <c r="B8256">
        <v>31.338905658722108</v>
      </c>
    </row>
    <row r="8257" spans="1:2" x14ac:dyDescent="0.25">
      <c r="A8257">
        <v>825.40000000000009</v>
      </c>
      <c r="B8257">
        <v>31.613215751648202</v>
      </c>
    </row>
    <row r="8258" spans="1:2" x14ac:dyDescent="0.25">
      <c r="A8258">
        <v>825.5</v>
      </c>
      <c r="B8258">
        <v>31.887525844573972</v>
      </c>
    </row>
    <row r="8259" spans="1:2" x14ac:dyDescent="0.25">
      <c r="A8259">
        <v>825.6</v>
      </c>
      <c r="B8259">
        <v>32.161835937500058</v>
      </c>
    </row>
    <row r="8260" spans="1:2" x14ac:dyDescent="0.25">
      <c r="A8260">
        <v>825.7</v>
      </c>
      <c r="B8260">
        <v>32.436146030426137</v>
      </c>
    </row>
    <row r="8261" spans="1:2" x14ac:dyDescent="0.25">
      <c r="A8261">
        <v>825.80000000000007</v>
      </c>
      <c r="B8261">
        <v>32.710456123352238</v>
      </c>
    </row>
    <row r="8262" spans="1:2" x14ac:dyDescent="0.25">
      <c r="A8262">
        <v>825.90000000000009</v>
      </c>
      <c r="B8262">
        <v>32.984766216278317</v>
      </c>
    </row>
    <row r="8263" spans="1:2" x14ac:dyDescent="0.25">
      <c r="A8263">
        <v>826</v>
      </c>
      <c r="B8263">
        <v>33.259076309204097</v>
      </c>
    </row>
    <row r="8264" spans="1:2" x14ac:dyDescent="0.25">
      <c r="A8264">
        <v>826.1</v>
      </c>
      <c r="B8264">
        <v>33.406928825378451</v>
      </c>
    </row>
    <row r="8265" spans="1:2" x14ac:dyDescent="0.25">
      <c r="A8265">
        <v>826.2</v>
      </c>
      <c r="B8265">
        <v>33.554781341552797</v>
      </c>
    </row>
    <row r="8266" spans="1:2" x14ac:dyDescent="0.25">
      <c r="A8266">
        <v>826.30000000000007</v>
      </c>
      <c r="B8266">
        <v>33.70263385772715</v>
      </c>
    </row>
    <row r="8267" spans="1:2" x14ac:dyDescent="0.25">
      <c r="A8267">
        <v>826.40000000000009</v>
      </c>
      <c r="B8267">
        <v>33.850486373901497</v>
      </c>
    </row>
    <row r="8268" spans="1:2" x14ac:dyDescent="0.25">
      <c r="A8268">
        <v>826.5</v>
      </c>
      <c r="B8268">
        <v>33.998338890075694</v>
      </c>
    </row>
    <row r="8269" spans="1:2" x14ac:dyDescent="0.25">
      <c r="A8269">
        <v>826.6</v>
      </c>
      <c r="B8269">
        <v>34.146191406250033</v>
      </c>
    </row>
    <row r="8270" spans="1:2" x14ac:dyDescent="0.25">
      <c r="A8270">
        <v>826.7</v>
      </c>
      <c r="B8270">
        <v>34.294043922424393</v>
      </c>
    </row>
    <row r="8271" spans="1:2" x14ac:dyDescent="0.25">
      <c r="A8271">
        <v>826.80000000000007</v>
      </c>
      <c r="B8271">
        <v>34.441896438598732</v>
      </c>
    </row>
    <row r="8272" spans="1:2" x14ac:dyDescent="0.25">
      <c r="A8272">
        <v>826.90000000000009</v>
      </c>
      <c r="B8272">
        <v>34.589748954773093</v>
      </c>
    </row>
    <row r="8273" spans="1:2" x14ac:dyDescent="0.25">
      <c r="A8273">
        <v>827</v>
      </c>
      <c r="B8273">
        <v>34.737601470947268</v>
      </c>
    </row>
    <row r="8274" spans="1:2" x14ac:dyDescent="0.25">
      <c r="A8274">
        <v>827.1</v>
      </c>
      <c r="B8274">
        <v>34.892054405212441</v>
      </c>
    </row>
    <row r="8275" spans="1:2" x14ac:dyDescent="0.25">
      <c r="A8275">
        <v>827.2</v>
      </c>
      <c r="B8275">
        <v>35.046507339477607</v>
      </c>
    </row>
    <row r="8276" spans="1:2" x14ac:dyDescent="0.25">
      <c r="A8276">
        <v>827.30000000000007</v>
      </c>
      <c r="B8276">
        <v>35.20096027374278</v>
      </c>
    </row>
    <row r="8277" spans="1:2" x14ac:dyDescent="0.25">
      <c r="A8277">
        <v>827.40000000000009</v>
      </c>
      <c r="B8277">
        <v>35.355413208007953</v>
      </c>
    </row>
    <row r="8278" spans="1:2" x14ac:dyDescent="0.25">
      <c r="A8278">
        <v>827.5</v>
      </c>
      <c r="B8278">
        <v>35.509866142272948</v>
      </c>
    </row>
    <row r="8279" spans="1:2" x14ac:dyDescent="0.25">
      <c r="A8279">
        <v>827.6</v>
      </c>
      <c r="B8279">
        <v>35.664319076538121</v>
      </c>
    </row>
    <row r="8280" spans="1:2" x14ac:dyDescent="0.25">
      <c r="A8280">
        <v>827.7</v>
      </c>
      <c r="B8280">
        <v>35.818772010803293</v>
      </c>
    </row>
    <row r="8281" spans="1:2" x14ac:dyDescent="0.25">
      <c r="A8281">
        <v>827.80000000000007</v>
      </c>
      <c r="B8281">
        <v>35.973224945068459</v>
      </c>
    </row>
    <row r="8282" spans="1:2" x14ac:dyDescent="0.25">
      <c r="A8282">
        <v>827.90000000000009</v>
      </c>
      <c r="B8282">
        <v>36.127677879333632</v>
      </c>
    </row>
    <row r="8283" spans="1:2" x14ac:dyDescent="0.25">
      <c r="A8283">
        <v>828</v>
      </c>
      <c r="B8283">
        <v>36.282130813598627</v>
      </c>
    </row>
    <row r="8284" spans="1:2" x14ac:dyDescent="0.25">
      <c r="A8284">
        <v>828.1</v>
      </c>
      <c r="B8284">
        <v>36.448659820556671</v>
      </c>
    </row>
    <row r="8285" spans="1:2" x14ac:dyDescent="0.25">
      <c r="A8285">
        <v>828.2</v>
      </c>
      <c r="B8285">
        <v>36.615188827514721</v>
      </c>
    </row>
    <row r="8286" spans="1:2" x14ac:dyDescent="0.25">
      <c r="A8286">
        <v>828.30000000000007</v>
      </c>
      <c r="B8286">
        <v>36.781717834472772</v>
      </c>
    </row>
    <row r="8287" spans="1:2" x14ac:dyDescent="0.25">
      <c r="A8287">
        <v>828.40000000000009</v>
      </c>
      <c r="B8287">
        <v>36.948246841430809</v>
      </c>
    </row>
    <row r="8288" spans="1:2" x14ac:dyDescent="0.25">
      <c r="A8288">
        <v>828.5</v>
      </c>
      <c r="B8288">
        <v>37.114775848388668</v>
      </c>
    </row>
    <row r="8289" spans="1:2" x14ac:dyDescent="0.25">
      <c r="A8289">
        <v>828.6</v>
      </c>
      <c r="B8289">
        <v>37.281304855346711</v>
      </c>
    </row>
    <row r="8290" spans="1:2" x14ac:dyDescent="0.25">
      <c r="A8290">
        <v>828.7</v>
      </c>
      <c r="B8290">
        <v>37.447833862304762</v>
      </c>
    </row>
    <row r="8291" spans="1:2" x14ac:dyDescent="0.25">
      <c r="A8291">
        <v>828.80000000000007</v>
      </c>
      <c r="B8291">
        <v>37.614362869262813</v>
      </c>
    </row>
    <row r="8292" spans="1:2" x14ac:dyDescent="0.25">
      <c r="A8292">
        <v>828.90000000000009</v>
      </c>
      <c r="B8292">
        <v>37.780891876220849</v>
      </c>
    </row>
    <row r="8293" spans="1:2" x14ac:dyDescent="0.25">
      <c r="A8293">
        <v>829</v>
      </c>
      <c r="B8293">
        <v>37.947420883178708</v>
      </c>
    </row>
    <row r="8294" spans="1:2" x14ac:dyDescent="0.25">
      <c r="A8294">
        <v>829.1</v>
      </c>
      <c r="B8294">
        <v>38.191527519226128</v>
      </c>
    </row>
    <row r="8295" spans="1:2" x14ac:dyDescent="0.25">
      <c r="A8295">
        <v>829.2</v>
      </c>
      <c r="B8295">
        <v>38.435634155273547</v>
      </c>
    </row>
    <row r="8296" spans="1:2" x14ac:dyDescent="0.25">
      <c r="A8296">
        <v>829.30000000000007</v>
      </c>
      <c r="B8296">
        <v>38.679740791320967</v>
      </c>
    </row>
    <row r="8297" spans="1:2" x14ac:dyDescent="0.25">
      <c r="A8297">
        <v>829.40000000000009</v>
      </c>
      <c r="B8297">
        <v>38.923847427368393</v>
      </c>
    </row>
    <row r="8298" spans="1:2" x14ac:dyDescent="0.25">
      <c r="A8298">
        <v>829.5</v>
      </c>
      <c r="B8298">
        <v>39.167954063415522</v>
      </c>
    </row>
    <row r="8299" spans="1:2" x14ac:dyDescent="0.25">
      <c r="A8299">
        <v>829.6</v>
      </c>
      <c r="B8299">
        <v>39.412060699462941</v>
      </c>
    </row>
    <row r="8300" spans="1:2" x14ac:dyDescent="0.25">
      <c r="A8300">
        <v>829.7</v>
      </c>
      <c r="B8300">
        <v>39.656167335510361</v>
      </c>
    </row>
    <row r="8301" spans="1:2" x14ac:dyDescent="0.25">
      <c r="A8301">
        <v>829.80000000000007</v>
      </c>
      <c r="B8301">
        <v>39.90027397155778</v>
      </c>
    </row>
    <row r="8302" spans="1:2" x14ac:dyDescent="0.25">
      <c r="A8302">
        <v>829.90000000000009</v>
      </c>
      <c r="B8302">
        <v>40.1443806076052</v>
      </c>
    </row>
    <row r="8303" spans="1:2" x14ac:dyDescent="0.25">
      <c r="A8303">
        <v>830</v>
      </c>
      <c r="B8303">
        <v>40.388487243652342</v>
      </c>
    </row>
    <row r="8304" spans="1:2" x14ac:dyDescent="0.25">
      <c r="A8304">
        <v>830.1</v>
      </c>
      <c r="B8304">
        <v>40.654716987609923</v>
      </c>
    </row>
    <row r="8305" spans="1:2" x14ac:dyDescent="0.25">
      <c r="A8305">
        <v>830.2</v>
      </c>
      <c r="B8305">
        <v>40.920946731567497</v>
      </c>
    </row>
    <row r="8306" spans="1:2" x14ac:dyDescent="0.25">
      <c r="A8306">
        <v>830.30000000000007</v>
      </c>
      <c r="B8306">
        <v>41.187176475525092</v>
      </c>
    </row>
    <row r="8307" spans="1:2" x14ac:dyDescent="0.25">
      <c r="A8307">
        <v>830.40000000000009</v>
      </c>
      <c r="B8307">
        <v>41.453406219482673</v>
      </c>
    </row>
    <row r="8308" spans="1:2" x14ac:dyDescent="0.25">
      <c r="A8308">
        <v>830.5</v>
      </c>
      <c r="B8308">
        <v>41.719635963439941</v>
      </c>
    </row>
    <row r="8309" spans="1:2" x14ac:dyDescent="0.25">
      <c r="A8309">
        <v>830.6</v>
      </c>
      <c r="B8309">
        <v>41.985865707397522</v>
      </c>
    </row>
    <row r="8310" spans="1:2" x14ac:dyDescent="0.25">
      <c r="A8310">
        <v>830.7</v>
      </c>
      <c r="B8310">
        <v>42.252095451355103</v>
      </c>
    </row>
    <row r="8311" spans="1:2" x14ac:dyDescent="0.25">
      <c r="A8311">
        <v>830.80000000000007</v>
      </c>
      <c r="B8311">
        <v>42.518325195312677</v>
      </c>
    </row>
    <row r="8312" spans="1:2" x14ac:dyDescent="0.25">
      <c r="A8312">
        <v>830.90000000000009</v>
      </c>
      <c r="B8312">
        <v>42.784554939270272</v>
      </c>
    </row>
    <row r="8313" spans="1:2" x14ac:dyDescent="0.25">
      <c r="A8313">
        <v>831</v>
      </c>
      <c r="B8313">
        <v>43.05078468322754</v>
      </c>
    </row>
    <row r="8314" spans="1:2" x14ac:dyDescent="0.25">
      <c r="A8314">
        <v>831.1</v>
      </c>
      <c r="B8314">
        <v>43.334532508850167</v>
      </c>
    </row>
    <row r="8315" spans="1:2" x14ac:dyDescent="0.25">
      <c r="A8315">
        <v>831.2</v>
      </c>
      <c r="B8315">
        <v>43.618280334472793</v>
      </c>
    </row>
    <row r="8316" spans="1:2" x14ac:dyDescent="0.25">
      <c r="A8316">
        <v>831.30000000000007</v>
      </c>
      <c r="B8316">
        <v>43.902028160095412</v>
      </c>
    </row>
    <row r="8317" spans="1:2" x14ac:dyDescent="0.25">
      <c r="A8317">
        <v>831.40000000000009</v>
      </c>
      <c r="B8317">
        <v>44.185775985718031</v>
      </c>
    </row>
    <row r="8318" spans="1:2" x14ac:dyDescent="0.25">
      <c r="A8318">
        <v>831.5</v>
      </c>
      <c r="B8318">
        <v>44.469523811340338</v>
      </c>
    </row>
    <row r="8319" spans="1:2" x14ac:dyDescent="0.25">
      <c r="A8319">
        <v>831.6</v>
      </c>
      <c r="B8319">
        <v>44.753271636962957</v>
      </c>
    </row>
    <row r="8320" spans="1:2" x14ac:dyDescent="0.25">
      <c r="A8320">
        <v>831.7</v>
      </c>
      <c r="B8320">
        <v>45.037019462585583</v>
      </c>
    </row>
    <row r="8321" spans="1:2" x14ac:dyDescent="0.25">
      <c r="A8321">
        <v>831.80000000000007</v>
      </c>
      <c r="B8321">
        <v>45.320767288208202</v>
      </c>
    </row>
    <row r="8322" spans="1:2" x14ac:dyDescent="0.25">
      <c r="A8322">
        <v>831.90000000000009</v>
      </c>
      <c r="B8322">
        <v>45.604515113830828</v>
      </c>
    </row>
    <row r="8323" spans="1:2" x14ac:dyDescent="0.25">
      <c r="A8323">
        <v>832</v>
      </c>
      <c r="B8323">
        <v>45.888262939453128</v>
      </c>
    </row>
    <row r="8324" spans="1:2" x14ac:dyDescent="0.25">
      <c r="A8324">
        <v>832.1</v>
      </c>
      <c r="B8324">
        <v>45.99075859069827</v>
      </c>
    </row>
    <row r="8325" spans="1:2" x14ac:dyDescent="0.25">
      <c r="A8325">
        <v>832.2</v>
      </c>
      <c r="B8325">
        <v>46.093254241943413</v>
      </c>
    </row>
    <row r="8326" spans="1:2" x14ac:dyDescent="0.25">
      <c r="A8326">
        <v>832.30000000000007</v>
      </c>
      <c r="B8326">
        <v>46.195749893188548</v>
      </c>
    </row>
    <row r="8327" spans="1:2" x14ac:dyDescent="0.25">
      <c r="A8327">
        <v>832.40000000000009</v>
      </c>
      <c r="B8327">
        <v>46.298245544433691</v>
      </c>
    </row>
    <row r="8328" spans="1:2" x14ac:dyDescent="0.25">
      <c r="A8328">
        <v>832.5</v>
      </c>
      <c r="B8328">
        <v>46.400741195678712</v>
      </c>
    </row>
    <row r="8329" spans="1:2" x14ac:dyDescent="0.25">
      <c r="A8329">
        <v>832.6</v>
      </c>
      <c r="B8329">
        <v>46.503236846923848</v>
      </c>
    </row>
    <row r="8330" spans="1:2" x14ac:dyDescent="0.25">
      <c r="A8330">
        <v>832.7</v>
      </c>
      <c r="B8330">
        <v>46.60573249816899</v>
      </c>
    </row>
    <row r="8331" spans="1:2" x14ac:dyDescent="0.25">
      <c r="A8331">
        <v>832.80000000000007</v>
      </c>
      <c r="B8331">
        <v>46.708228149414133</v>
      </c>
    </row>
    <row r="8332" spans="1:2" x14ac:dyDescent="0.25">
      <c r="A8332">
        <v>832.90000000000009</v>
      </c>
      <c r="B8332">
        <v>46.810723800659282</v>
      </c>
    </row>
    <row r="8333" spans="1:2" x14ac:dyDescent="0.25">
      <c r="A8333">
        <v>833</v>
      </c>
      <c r="B8333">
        <v>46.913219451904297</v>
      </c>
    </row>
    <row r="8334" spans="1:2" x14ac:dyDescent="0.25">
      <c r="A8334">
        <v>833.1</v>
      </c>
      <c r="B8334">
        <v>47.064666442871129</v>
      </c>
    </row>
    <row r="8335" spans="1:2" x14ac:dyDescent="0.25">
      <c r="A8335">
        <v>833.2</v>
      </c>
      <c r="B8335">
        <v>47.216113433837961</v>
      </c>
    </row>
    <row r="8336" spans="1:2" x14ac:dyDescent="0.25">
      <c r="A8336">
        <v>833.30000000000007</v>
      </c>
      <c r="B8336">
        <v>47.367560424804793</v>
      </c>
    </row>
    <row r="8337" spans="1:2" x14ac:dyDescent="0.25">
      <c r="A8337">
        <v>833.40000000000009</v>
      </c>
      <c r="B8337">
        <v>47.519007415771618</v>
      </c>
    </row>
    <row r="8338" spans="1:2" x14ac:dyDescent="0.25">
      <c r="A8338">
        <v>833.5</v>
      </c>
      <c r="B8338">
        <v>47.67045440673828</v>
      </c>
    </row>
    <row r="8339" spans="1:2" x14ac:dyDescent="0.25">
      <c r="A8339">
        <v>833.6</v>
      </c>
      <c r="B8339">
        <v>47.821901397705112</v>
      </c>
    </row>
    <row r="8340" spans="1:2" x14ac:dyDescent="0.25">
      <c r="A8340">
        <v>833.7</v>
      </c>
      <c r="B8340">
        <v>47.973348388671937</v>
      </c>
    </row>
    <row r="8341" spans="1:2" x14ac:dyDescent="0.25">
      <c r="A8341">
        <v>833.80000000000007</v>
      </c>
      <c r="B8341">
        <v>48.124795379638783</v>
      </c>
    </row>
    <row r="8342" spans="1:2" x14ac:dyDescent="0.25">
      <c r="A8342">
        <v>833.90000000000009</v>
      </c>
      <c r="B8342">
        <v>48.276242370605601</v>
      </c>
    </row>
    <row r="8343" spans="1:2" x14ac:dyDescent="0.25">
      <c r="A8343">
        <v>834</v>
      </c>
      <c r="B8343">
        <v>48.427689361572263</v>
      </c>
    </row>
    <row r="8344" spans="1:2" x14ac:dyDescent="0.25">
      <c r="A8344">
        <v>834.1</v>
      </c>
      <c r="B8344">
        <v>48.498594322204603</v>
      </c>
    </row>
    <row r="8345" spans="1:2" x14ac:dyDescent="0.25">
      <c r="A8345">
        <v>834.2</v>
      </c>
      <c r="B8345">
        <v>48.569499282836937</v>
      </c>
    </row>
    <row r="8346" spans="1:2" x14ac:dyDescent="0.25">
      <c r="A8346">
        <v>834.30000000000007</v>
      </c>
      <c r="B8346">
        <v>48.640404243469277</v>
      </c>
    </row>
    <row r="8347" spans="1:2" x14ac:dyDescent="0.25">
      <c r="A8347">
        <v>834.40000000000009</v>
      </c>
      <c r="B8347">
        <v>48.711309204101617</v>
      </c>
    </row>
    <row r="8348" spans="1:2" x14ac:dyDescent="0.25">
      <c r="A8348">
        <v>834.5</v>
      </c>
      <c r="B8348">
        <v>48.782214164733887</v>
      </c>
    </row>
    <row r="8349" spans="1:2" x14ac:dyDescent="0.25">
      <c r="A8349">
        <v>834.6</v>
      </c>
      <c r="B8349">
        <v>48.853119125366227</v>
      </c>
    </row>
    <row r="8350" spans="1:2" x14ac:dyDescent="0.25">
      <c r="A8350">
        <v>834.7</v>
      </c>
      <c r="B8350">
        <v>48.924024085998568</v>
      </c>
    </row>
    <row r="8351" spans="1:2" x14ac:dyDescent="0.25">
      <c r="A8351">
        <v>834.80000000000007</v>
      </c>
      <c r="B8351">
        <v>48.994929046630908</v>
      </c>
    </row>
    <row r="8352" spans="1:2" x14ac:dyDescent="0.25">
      <c r="A8352">
        <v>834.90000000000009</v>
      </c>
      <c r="B8352">
        <v>49.065834007263248</v>
      </c>
    </row>
    <row r="8353" spans="1:2" x14ac:dyDescent="0.25">
      <c r="A8353">
        <v>835</v>
      </c>
      <c r="B8353">
        <v>49.136738967895511</v>
      </c>
    </row>
    <row r="8354" spans="1:2" x14ac:dyDescent="0.25">
      <c r="A8354">
        <v>835.1</v>
      </c>
      <c r="B8354">
        <v>49.195417175292981</v>
      </c>
    </row>
    <row r="8355" spans="1:2" x14ac:dyDescent="0.25">
      <c r="A8355">
        <v>835.2</v>
      </c>
      <c r="B8355">
        <v>49.254095382690458</v>
      </c>
    </row>
    <row r="8356" spans="1:2" x14ac:dyDescent="0.25">
      <c r="A8356">
        <v>835.30000000000007</v>
      </c>
      <c r="B8356">
        <v>49.312773590087929</v>
      </c>
    </row>
    <row r="8357" spans="1:2" x14ac:dyDescent="0.25">
      <c r="A8357">
        <v>835.40000000000009</v>
      </c>
      <c r="B8357">
        <v>49.371451797485413</v>
      </c>
    </row>
    <row r="8358" spans="1:2" x14ac:dyDescent="0.25">
      <c r="A8358">
        <v>835.5</v>
      </c>
      <c r="B8358">
        <v>49.430130004882813</v>
      </c>
    </row>
    <row r="8359" spans="1:2" x14ac:dyDescent="0.25">
      <c r="A8359">
        <v>835.6</v>
      </c>
      <c r="B8359">
        <v>49.488808212280283</v>
      </c>
    </row>
    <row r="8360" spans="1:2" x14ac:dyDescent="0.25">
      <c r="A8360">
        <v>835.7</v>
      </c>
      <c r="B8360">
        <v>49.547486419677753</v>
      </c>
    </row>
    <row r="8361" spans="1:2" x14ac:dyDescent="0.25">
      <c r="A8361">
        <v>835.80000000000007</v>
      </c>
      <c r="B8361">
        <v>49.606164627075231</v>
      </c>
    </row>
    <row r="8362" spans="1:2" x14ac:dyDescent="0.25">
      <c r="A8362">
        <v>835.90000000000009</v>
      </c>
      <c r="B8362">
        <v>49.664842834472701</v>
      </c>
    </row>
    <row r="8363" spans="1:2" x14ac:dyDescent="0.25">
      <c r="A8363">
        <v>836</v>
      </c>
      <c r="B8363">
        <v>49.723521041870107</v>
      </c>
    </row>
    <row r="8364" spans="1:2" x14ac:dyDescent="0.25">
      <c r="A8364">
        <v>836.1</v>
      </c>
      <c r="B8364">
        <v>49.745217704772941</v>
      </c>
    </row>
    <row r="8365" spans="1:2" x14ac:dyDescent="0.25">
      <c r="A8365">
        <v>836.2</v>
      </c>
      <c r="B8365">
        <v>49.766914367675781</v>
      </c>
    </row>
    <row r="8366" spans="1:2" x14ac:dyDescent="0.25">
      <c r="A8366">
        <v>836.30000000000007</v>
      </c>
      <c r="B8366">
        <v>49.788611030578608</v>
      </c>
    </row>
    <row r="8367" spans="1:2" x14ac:dyDescent="0.25">
      <c r="A8367">
        <v>836.40000000000009</v>
      </c>
      <c r="B8367">
        <v>49.810307693481462</v>
      </c>
    </row>
    <row r="8368" spans="1:2" x14ac:dyDescent="0.25">
      <c r="A8368">
        <v>836.5</v>
      </c>
      <c r="B8368">
        <v>49.832004356384267</v>
      </c>
    </row>
    <row r="8369" spans="1:2" x14ac:dyDescent="0.25">
      <c r="A8369">
        <v>836.6</v>
      </c>
      <c r="B8369">
        <v>49.853701019287101</v>
      </c>
    </row>
    <row r="8370" spans="1:2" x14ac:dyDescent="0.25">
      <c r="A8370">
        <v>836.7</v>
      </c>
      <c r="B8370">
        <v>49.875397682189941</v>
      </c>
    </row>
    <row r="8371" spans="1:2" x14ac:dyDescent="0.25">
      <c r="A8371">
        <v>836.80000000000007</v>
      </c>
      <c r="B8371">
        <v>49.897094345092768</v>
      </c>
    </row>
    <row r="8372" spans="1:2" x14ac:dyDescent="0.25">
      <c r="A8372">
        <v>836.90000000000009</v>
      </c>
      <c r="B8372">
        <v>49.918791007995623</v>
      </c>
    </row>
    <row r="8373" spans="1:2" x14ac:dyDescent="0.25">
      <c r="A8373">
        <v>837</v>
      </c>
      <c r="B8373">
        <v>49.940487670898428</v>
      </c>
    </row>
    <row r="8374" spans="1:2" x14ac:dyDescent="0.25">
      <c r="A8374">
        <v>837.1</v>
      </c>
      <c r="B8374">
        <v>49.974998970031741</v>
      </c>
    </row>
    <row r="8375" spans="1:2" x14ac:dyDescent="0.25">
      <c r="A8375">
        <v>837.2</v>
      </c>
      <c r="B8375">
        <v>50.009510269165048</v>
      </c>
    </row>
    <row r="8376" spans="1:2" x14ac:dyDescent="0.25">
      <c r="A8376">
        <v>837.30000000000007</v>
      </c>
      <c r="B8376">
        <v>50.044021568298362</v>
      </c>
    </row>
    <row r="8377" spans="1:2" x14ac:dyDescent="0.25">
      <c r="A8377">
        <v>837.40000000000009</v>
      </c>
      <c r="B8377">
        <v>50.078532867431669</v>
      </c>
    </row>
    <row r="8378" spans="1:2" x14ac:dyDescent="0.25">
      <c r="A8378">
        <v>837.5</v>
      </c>
      <c r="B8378">
        <v>50.11304416656494</v>
      </c>
    </row>
    <row r="8379" spans="1:2" x14ac:dyDescent="0.25">
      <c r="A8379">
        <v>837.6</v>
      </c>
      <c r="B8379">
        <v>50.147555465698247</v>
      </c>
    </row>
    <row r="8380" spans="1:2" x14ac:dyDescent="0.25">
      <c r="A8380">
        <v>837.7</v>
      </c>
      <c r="B8380">
        <v>50.182066764831561</v>
      </c>
    </row>
    <row r="8381" spans="1:2" x14ac:dyDescent="0.25">
      <c r="A8381">
        <v>837.80000000000007</v>
      </c>
      <c r="B8381">
        <v>50.216578063964867</v>
      </c>
    </row>
    <row r="8382" spans="1:2" x14ac:dyDescent="0.25">
      <c r="A8382">
        <v>837.90000000000009</v>
      </c>
      <c r="B8382">
        <v>50.251089363098181</v>
      </c>
    </row>
    <row r="8383" spans="1:2" x14ac:dyDescent="0.25">
      <c r="A8383">
        <v>838</v>
      </c>
      <c r="B8383">
        <v>50.285600662231452</v>
      </c>
    </row>
    <row r="8384" spans="1:2" x14ac:dyDescent="0.25">
      <c r="A8384">
        <v>838.1</v>
      </c>
      <c r="B8384">
        <v>50.346416320800799</v>
      </c>
    </row>
    <row r="8385" spans="1:2" x14ac:dyDescent="0.25">
      <c r="A8385">
        <v>838.2</v>
      </c>
      <c r="B8385">
        <v>50.407231979370152</v>
      </c>
    </row>
    <row r="8386" spans="1:2" x14ac:dyDescent="0.25">
      <c r="A8386">
        <v>838.30000000000007</v>
      </c>
      <c r="B8386">
        <v>50.468047637939499</v>
      </c>
    </row>
    <row r="8387" spans="1:2" x14ac:dyDescent="0.25">
      <c r="A8387">
        <v>838.40000000000009</v>
      </c>
      <c r="B8387">
        <v>50.528863296508852</v>
      </c>
    </row>
    <row r="8388" spans="1:2" x14ac:dyDescent="0.25">
      <c r="A8388">
        <v>838.5</v>
      </c>
      <c r="B8388">
        <v>50.589678955078128</v>
      </c>
    </row>
    <row r="8389" spans="1:2" x14ac:dyDescent="0.25">
      <c r="A8389">
        <v>838.6</v>
      </c>
      <c r="B8389">
        <v>50.650494613647467</v>
      </c>
    </row>
    <row r="8390" spans="1:2" x14ac:dyDescent="0.25">
      <c r="A8390">
        <v>838.7</v>
      </c>
      <c r="B8390">
        <v>50.711310272216828</v>
      </c>
    </row>
    <row r="8391" spans="1:2" x14ac:dyDescent="0.25">
      <c r="A8391">
        <v>838.80000000000007</v>
      </c>
      <c r="B8391">
        <v>50.772125930786167</v>
      </c>
    </row>
    <row r="8392" spans="1:2" x14ac:dyDescent="0.25">
      <c r="A8392">
        <v>838.90000000000009</v>
      </c>
      <c r="B8392">
        <v>50.832941589355521</v>
      </c>
    </row>
    <row r="8393" spans="1:2" x14ac:dyDescent="0.25">
      <c r="A8393">
        <v>839</v>
      </c>
      <c r="B8393">
        <v>50.893757247924803</v>
      </c>
    </row>
    <row r="8394" spans="1:2" x14ac:dyDescent="0.25">
      <c r="A8394">
        <v>839.1</v>
      </c>
      <c r="B8394">
        <v>50.983487854003933</v>
      </c>
    </row>
    <row r="8395" spans="1:2" x14ac:dyDescent="0.25">
      <c r="A8395">
        <v>839.2</v>
      </c>
      <c r="B8395">
        <v>51.073218460083048</v>
      </c>
    </row>
    <row r="8396" spans="1:2" x14ac:dyDescent="0.25">
      <c r="A8396">
        <v>839.30000000000007</v>
      </c>
      <c r="B8396">
        <v>51.16294906616217</v>
      </c>
    </row>
    <row r="8397" spans="1:2" x14ac:dyDescent="0.25">
      <c r="A8397">
        <v>839.40000000000009</v>
      </c>
      <c r="B8397">
        <v>51.252679672241293</v>
      </c>
    </row>
    <row r="8398" spans="1:2" x14ac:dyDescent="0.25">
      <c r="A8398">
        <v>839.5</v>
      </c>
      <c r="B8398">
        <v>51.342410278320322</v>
      </c>
    </row>
    <row r="8399" spans="1:2" x14ac:dyDescent="0.25">
      <c r="A8399">
        <v>839.6</v>
      </c>
      <c r="B8399">
        <v>51.432140884399431</v>
      </c>
    </row>
    <row r="8400" spans="1:2" x14ac:dyDescent="0.25">
      <c r="A8400">
        <v>839.7</v>
      </c>
      <c r="B8400">
        <v>51.521871490478553</v>
      </c>
    </row>
    <row r="8401" spans="1:2" x14ac:dyDescent="0.25">
      <c r="A8401">
        <v>839.80000000000007</v>
      </c>
      <c r="B8401">
        <v>51.611602096557682</v>
      </c>
    </row>
    <row r="8402" spans="1:2" x14ac:dyDescent="0.25">
      <c r="A8402">
        <v>839.90000000000009</v>
      </c>
      <c r="B8402">
        <v>51.701332702636797</v>
      </c>
    </row>
    <row r="8403" spans="1:2" x14ac:dyDescent="0.25">
      <c r="A8403">
        <v>840</v>
      </c>
      <c r="B8403">
        <v>51.79106330871582</v>
      </c>
    </row>
    <row r="8404" spans="1:2" x14ac:dyDescent="0.25">
      <c r="A8404">
        <v>840.1</v>
      </c>
      <c r="B8404">
        <v>51.853960342407241</v>
      </c>
    </row>
    <row r="8405" spans="1:2" x14ac:dyDescent="0.25">
      <c r="A8405">
        <v>840.2</v>
      </c>
      <c r="B8405">
        <v>51.916857376098662</v>
      </c>
    </row>
    <row r="8406" spans="1:2" x14ac:dyDescent="0.25">
      <c r="A8406">
        <v>840.30000000000007</v>
      </c>
      <c r="B8406">
        <v>51.979754409790083</v>
      </c>
    </row>
    <row r="8407" spans="1:2" x14ac:dyDescent="0.25">
      <c r="A8407">
        <v>840.40000000000009</v>
      </c>
      <c r="B8407">
        <v>52.042651443481503</v>
      </c>
    </row>
    <row r="8408" spans="1:2" x14ac:dyDescent="0.25">
      <c r="A8408">
        <v>840.5</v>
      </c>
      <c r="B8408">
        <v>52.10554847717286</v>
      </c>
    </row>
    <row r="8409" spans="1:2" x14ac:dyDescent="0.25">
      <c r="A8409">
        <v>840.6</v>
      </c>
      <c r="B8409">
        <v>52.168445510864281</v>
      </c>
    </row>
    <row r="8410" spans="1:2" x14ac:dyDescent="0.25">
      <c r="A8410">
        <v>840.7</v>
      </c>
      <c r="B8410">
        <v>52.231342544555702</v>
      </c>
    </row>
    <row r="8411" spans="1:2" x14ac:dyDescent="0.25">
      <c r="A8411">
        <v>840.80000000000007</v>
      </c>
      <c r="B8411">
        <v>52.294239578247122</v>
      </c>
    </row>
    <row r="8412" spans="1:2" x14ac:dyDescent="0.25">
      <c r="A8412">
        <v>840.90000000000009</v>
      </c>
      <c r="B8412">
        <v>52.357136611938543</v>
      </c>
    </row>
    <row r="8413" spans="1:2" x14ac:dyDescent="0.25">
      <c r="A8413">
        <v>841</v>
      </c>
      <c r="B8413">
        <v>52.420033645629893</v>
      </c>
    </row>
    <row r="8414" spans="1:2" x14ac:dyDescent="0.25">
      <c r="A8414">
        <v>841.1</v>
      </c>
      <c r="B8414">
        <v>52.467220954895041</v>
      </c>
    </row>
    <row r="8415" spans="1:2" x14ac:dyDescent="0.25">
      <c r="A8415">
        <v>841.2</v>
      </c>
      <c r="B8415">
        <v>52.514408264160188</v>
      </c>
    </row>
    <row r="8416" spans="1:2" x14ac:dyDescent="0.25">
      <c r="A8416">
        <v>841.30000000000007</v>
      </c>
      <c r="B8416">
        <v>52.561595573425329</v>
      </c>
    </row>
    <row r="8417" spans="1:2" x14ac:dyDescent="0.25">
      <c r="A8417">
        <v>841.40000000000009</v>
      </c>
      <c r="B8417">
        <v>52.608782882690477</v>
      </c>
    </row>
    <row r="8418" spans="1:2" x14ac:dyDescent="0.25">
      <c r="A8418">
        <v>841.5</v>
      </c>
      <c r="B8418">
        <v>52.655970191955568</v>
      </c>
    </row>
    <row r="8419" spans="1:2" x14ac:dyDescent="0.25">
      <c r="A8419">
        <v>841.6</v>
      </c>
      <c r="B8419">
        <v>52.703157501220723</v>
      </c>
    </row>
    <row r="8420" spans="1:2" x14ac:dyDescent="0.25">
      <c r="A8420">
        <v>841.7</v>
      </c>
      <c r="B8420">
        <v>52.750344810485863</v>
      </c>
    </row>
    <row r="8421" spans="1:2" x14ac:dyDescent="0.25">
      <c r="A8421">
        <v>841.80000000000007</v>
      </c>
      <c r="B8421">
        <v>52.797532119751011</v>
      </c>
    </row>
    <row r="8422" spans="1:2" x14ac:dyDescent="0.25">
      <c r="A8422">
        <v>841.90000000000009</v>
      </c>
      <c r="B8422">
        <v>52.844719429016159</v>
      </c>
    </row>
    <row r="8423" spans="1:2" x14ac:dyDescent="0.25">
      <c r="A8423">
        <v>842</v>
      </c>
      <c r="B8423">
        <v>52.89190673828125</v>
      </c>
    </row>
    <row r="8424" spans="1:2" x14ac:dyDescent="0.25">
      <c r="A8424">
        <v>842.1</v>
      </c>
      <c r="B8424">
        <v>53.022879142761262</v>
      </c>
    </row>
    <row r="8425" spans="1:2" x14ac:dyDescent="0.25">
      <c r="A8425">
        <v>842.2</v>
      </c>
      <c r="B8425">
        <v>53.153851547241267</v>
      </c>
    </row>
    <row r="8426" spans="1:2" x14ac:dyDescent="0.25">
      <c r="A8426">
        <v>842.30000000000007</v>
      </c>
      <c r="B8426">
        <v>53.284823951721279</v>
      </c>
    </row>
    <row r="8427" spans="1:2" x14ac:dyDescent="0.25">
      <c r="A8427">
        <v>842.40000000000009</v>
      </c>
      <c r="B8427">
        <v>53.415796356201291</v>
      </c>
    </row>
    <row r="8428" spans="1:2" x14ac:dyDescent="0.25">
      <c r="A8428">
        <v>842.5</v>
      </c>
      <c r="B8428">
        <v>53.546768760681147</v>
      </c>
    </row>
    <row r="8429" spans="1:2" x14ac:dyDescent="0.25">
      <c r="A8429">
        <v>842.6</v>
      </c>
      <c r="B8429">
        <v>53.677741165161173</v>
      </c>
    </row>
    <row r="8430" spans="1:2" x14ac:dyDescent="0.25">
      <c r="A8430">
        <v>842.7</v>
      </c>
      <c r="B8430">
        <v>53.808713569641178</v>
      </c>
    </row>
    <row r="8431" spans="1:2" x14ac:dyDescent="0.25">
      <c r="A8431">
        <v>842.80000000000007</v>
      </c>
      <c r="B8431">
        <v>53.939685974121183</v>
      </c>
    </row>
    <row r="8432" spans="1:2" x14ac:dyDescent="0.25">
      <c r="A8432">
        <v>842.90000000000009</v>
      </c>
      <c r="B8432">
        <v>54.070658378601188</v>
      </c>
    </row>
    <row r="8433" spans="1:2" x14ac:dyDescent="0.25">
      <c r="A8433">
        <v>843</v>
      </c>
      <c r="B8433">
        <v>54.201630783081058</v>
      </c>
    </row>
    <row r="8434" spans="1:2" x14ac:dyDescent="0.25">
      <c r="A8434">
        <v>843.1</v>
      </c>
      <c r="B8434">
        <v>54.342806243896518</v>
      </c>
    </row>
    <row r="8435" spans="1:2" x14ac:dyDescent="0.25">
      <c r="A8435">
        <v>843.2</v>
      </c>
      <c r="B8435">
        <v>54.483981704711979</v>
      </c>
    </row>
    <row r="8436" spans="1:2" x14ac:dyDescent="0.25">
      <c r="A8436">
        <v>843.30000000000007</v>
      </c>
      <c r="B8436">
        <v>54.62515716552744</v>
      </c>
    </row>
    <row r="8437" spans="1:2" x14ac:dyDescent="0.25">
      <c r="A8437">
        <v>843.40000000000009</v>
      </c>
      <c r="B8437">
        <v>54.766332626342901</v>
      </c>
    </row>
    <row r="8438" spans="1:2" x14ac:dyDescent="0.25">
      <c r="A8438">
        <v>843.5</v>
      </c>
      <c r="B8438">
        <v>54.907508087158213</v>
      </c>
    </row>
    <row r="8439" spans="1:2" x14ac:dyDescent="0.25">
      <c r="A8439">
        <v>843.6</v>
      </c>
      <c r="B8439">
        <v>55.048683547973667</v>
      </c>
    </row>
    <row r="8440" spans="1:2" x14ac:dyDescent="0.25">
      <c r="A8440">
        <v>843.7</v>
      </c>
      <c r="B8440">
        <v>55.189859008789128</v>
      </c>
    </row>
    <row r="8441" spans="1:2" x14ac:dyDescent="0.25">
      <c r="A8441">
        <v>843.80000000000007</v>
      </c>
      <c r="B8441">
        <v>55.331034469604589</v>
      </c>
    </row>
    <row r="8442" spans="1:2" x14ac:dyDescent="0.25">
      <c r="A8442">
        <v>843.90000000000009</v>
      </c>
      <c r="B8442">
        <v>55.47220993042005</v>
      </c>
    </row>
    <row r="8443" spans="1:2" x14ac:dyDescent="0.25">
      <c r="A8443">
        <v>844</v>
      </c>
      <c r="B8443">
        <v>55.613385391235347</v>
      </c>
    </row>
    <row r="8444" spans="1:2" x14ac:dyDescent="0.25">
      <c r="A8444">
        <v>844.1</v>
      </c>
      <c r="B8444">
        <v>55.720393867492703</v>
      </c>
    </row>
    <row r="8445" spans="1:2" x14ac:dyDescent="0.25">
      <c r="A8445">
        <v>844.2</v>
      </c>
      <c r="B8445">
        <v>55.827402343750038</v>
      </c>
    </row>
    <row r="8446" spans="1:2" x14ac:dyDescent="0.25">
      <c r="A8446">
        <v>844.30000000000007</v>
      </c>
      <c r="B8446">
        <v>55.934410820007393</v>
      </c>
    </row>
    <row r="8447" spans="1:2" x14ac:dyDescent="0.25">
      <c r="A8447">
        <v>844.40000000000009</v>
      </c>
      <c r="B8447">
        <v>56.041419296264742</v>
      </c>
    </row>
    <row r="8448" spans="1:2" x14ac:dyDescent="0.25">
      <c r="A8448">
        <v>844.5</v>
      </c>
      <c r="B8448">
        <v>56.14842777252197</v>
      </c>
    </row>
    <row r="8449" spans="1:2" x14ac:dyDescent="0.25">
      <c r="A8449">
        <v>844.6</v>
      </c>
      <c r="B8449">
        <v>56.255436248779318</v>
      </c>
    </row>
    <row r="8450" spans="1:2" x14ac:dyDescent="0.25">
      <c r="A8450">
        <v>844.7</v>
      </c>
      <c r="B8450">
        <v>56.362444725036667</v>
      </c>
    </row>
    <row r="8451" spans="1:2" x14ac:dyDescent="0.25">
      <c r="A8451">
        <v>844.80000000000007</v>
      </c>
      <c r="B8451">
        <v>56.469453201294023</v>
      </c>
    </row>
    <row r="8452" spans="1:2" x14ac:dyDescent="0.25">
      <c r="A8452">
        <v>844.90000000000009</v>
      </c>
      <c r="B8452">
        <v>56.576461677551357</v>
      </c>
    </row>
    <row r="8453" spans="1:2" x14ac:dyDescent="0.25">
      <c r="A8453">
        <v>845</v>
      </c>
      <c r="B8453">
        <v>56.683470153808592</v>
      </c>
    </row>
    <row r="8454" spans="1:2" x14ac:dyDescent="0.25">
      <c r="A8454">
        <v>845.1</v>
      </c>
      <c r="B8454">
        <v>56.741412391662607</v>
      </c>
    </row>
    <row r="8455" spans="1:2" x14ac:dyDescent="0.25">
      <c r="A8455">
        <v>845.2</v>
      </c>
      <c r="B8455">
        <v>56.799354629516628</v>
      </c>
    </row>
    <row r="8456" spans="1:2" x14ac:dyDescent="0.25">
      <c r="A8456">
        <v>845.30000000000007</v>
      </c>
      <c r="B8456">
        <v>56.857296867370643</v>
      </c>
    </row>
    <row r="8457" spans="1:2" x14ac:dyDescent="0.25">
      <c r="A8457">
        <v>845.40000000000009</v>
      </c>
      <c r="B8457">
        <v>56.915239105224657</v>
      </c>
    </row>
    <row r="8458" spans="1:2" x14ac:dyDescent="0.25">
      <c r="A8458">
        <v>845.5</v>
      </c>
      <c r="B8458">
        <v>56.973181343078608</v>
      </c>
    </row>
    <row r="8459" spans="1:2" x14ac:dyDescent="0.25">
      <c r="A8459">
        <v>845.6</v>
      </c>
      <c r="B8459">
        <v>57.031123580932629</v>
      </c>
    </row>
    <row r="8460" spans="1:2" x14ac:dyDescent="0.25">
      <c r="A8460">
        <v>845.7</v>
      </c>
      <c r="B8460">
        <v>57.089065818786644</v>
      </c>
    </row>
    <row r="8461" spans="1:2" x14ac:dyDescent="0.25">
      <c r="A8461">
        <v>845.80000000000007</v>
      </c>
      <c r="B8461">
        <v>57.147008056640672</v>
      </c>
    </row>
    <row r="8462" spans="1:2" x14ac:dyDescent="0.25">
      <c r="A8462">
        <v>845.90000000000009</v>
      </c>
      <c r="B8462">
        <v>57.204950294494679</v>
      </c>
    </row>
    <row r="8463" spans="1:2" x14ac:dyDescent="0.25">
      <c r="A8463">
        <v>846</v>
      </c>
      <c r="B8463">
        <v>57.26289253234863</v>
      </c>
    </row>
    <row r="8464" spans="1:2" x14ac:dyDescent="0.25">
      <c r="A8464">
        <v>846.1</v>
      </c>
      <c r="B8464">
        <v>57.281854476928707</v>
      </c>
    </row>
    <row r="8465" spans="1:2" x14ac:dyDescent="0.25">
      <c r="A8465">
        <v>846.2</v>
      </c>
      <c r="B8465">
        <v>57.300816421508799</v>
      </c>
    </row>
    <row r="8466" spans="1:2" x14ac:dyDescent="0.25">
      <c r="A8466">
        <v>846.30000000000007</v>
      </c>
      <c r="B8466">
        <v>57.319778366088883</v>
      </c>
    </row>
    <row r="8467" spans="1:2" x14ac:dyDescent="0.25">
      <c r="A8467">
        <v>846.40000000000009</v>
      </c>
      <c r="B8467">
        <v>57.33874031066896</v>
      </c>
    </row>
    <row r="8468" spans="1:2" x14ac:dyDescent="0.25">
      <c r="A8468">
        <v>846.5</v>
      </c>
      <c r="B8468">
        <v>57.357702255249023</v>
      </c>
    </row>
    <row r="8469" spans="1:2" x14ac:dyDescent="0.25">
      <c r="A8469">
        <v>846.6</v>
      </c>
      <c r="B8469">
        <v>57.376664199829108</v>
      </c>
    </row>
    <row r="8470" spans="1:2" x14ac:dyDescent="0.25">
      <c r="A8470">
        <v>846.7</v>
      </c>
      <c r="B8470">
        <v>57.395626144409192</v>
      </c>
    </row>
    <row r="8471" spans="1:2" x14ac:dyDescent="0.25">
      <c r="A8471">
        <v>846.80000000000007</v>
      </c>
      <c r="B8471">
        <v>57.414588088989269</v>
      </c>
    </row>
    <row r="8472" spans="1:2" x14ac:dyDescent="0.25">
      <c r="A8472">
        <v>846.90000000000009</v>
      </c>
      <c r="B8472">
        <v>57.433550033569347</v>
      </c>
    </row>
    <row r="8473" spans="1:2" x14ac:dyDescent="0.25">
      <c r="A8473">
        <v>847</v>
      </c>
      <c r="B8473">
        <v>57.452511978149417</v>
      </c>
    </row>
    <row r="8474" spans="1:2" x14ac:dyDescent="0.25">
      <c r="A8474">
        <v>847.1</v>
      </c>
      <c r="B8474">
        <v>57.456823387146002</v>
      </c>
    </row>
    <row r="8475" spans="1:2" x14ac:dyDescent="0.25">
      <c r="A8475">
        <v>847.2</v>
      </c>
      <c r="B8475">
        <v>57.461134796142581</v>
      </c>
    </row>
    <row r="8476" spans="1:2" x14ac:dyDescent="0.25">
      <c r="A8476">
        <v>847.30000000000007</v>
      </c>
      <c r="B8476">
        <v>57.465446205139173</v>
      </c>
    </row>
    <row r="8477" spans="1:2" x14ac:dyDescent="0.25">
      <c r="A8477">
        <v>847.40000000000009</v>
      </c>
      <c r="B8477">
        <v>57.469757614135752</v>
      </c>
    </row>
    <row r="8478" spans="1:2" x14ac:dyDescent="0.25">
      <c r="A8478">
        <v>847.5</v>
      </c>
      <c r="B8478">
        <v>57.47406902313233</v>
      </c>
    </row>
    <row r="8479" spans="1:2" x14ac:dyDescent="0.25">
      <c r="A8479">
        <v>847.6</v>
      </c>
      <c r="B8479">
        <v>57.478380432128922</v>
      </c>
    </row>
    <row r="8480" spans="1:2" x14ac:dyDescent="0.25">
      <c r="A8480">
        <v>847.7</v>
      </c>
      <c r="B8480">
        <v>57.482691841125487</v>
      </c>
    </row>
    <row r="8481" spans="1:2" x14ac:dyDescent="0.25">
      <c r="A8481">
        <v>847.80000000000007</v>
      </c>
      <c r="B8481">
        <v>57.487003250122079</v>
      </c>
    </row>
    <row r="8482" spans="1:2" x14ac:dyDescent="0.25">
      <c r="A8482">
        <v>847.90000000000009</v>
      </c>
      <c r="B8482">
        <v>57.491314659118657</v>
      </c>
    </row>
    <row r="8483" spans="1:2" x14ac:dyDescent="0.25">
      <c r="A8483">
        <v>848</v>
      </c>
      <c r="B8483">
        <v>57.495626068115243</v>
      </c>
    </row>
    <row r="8484" spans="1:2" x14ac:dyDescent="0.25">
      <c r="A8484">
        <v>848.1</v>
      </c>
      <c r="B8484">
        <v>57.520231742858897</v>
      </c>
    </row>
    <row r="8485" spans="1:2" x14ac:dyDescent="0.25">
      <c r="A8485">
        <v>848.2</v>
      </c>
      <c r="B8485">
        <v>57.544837417602558</v>
      </c>
    </row>
    <row r="8486" spans="1:2" x14ac:dyDescent="0.25">
      <c r="A8486">
        <v>848.30000000000007</v>
      </c>
      <c r="B8486">
        <v>57.569443092346212</v>
      </c>
    </row>
    <row r="8487" spans="1:2" x14ac:dyDescent="0.25">
      <c r="A8487">
        <v>848.40000000000009</v>
      </c>
      <c r="B8487">
        <v>57.594048767089873</v>
      </c>
    </row>
    <row r="8488" spans="1:2" x14ac:dyDescent="0.25">
      <c r="A8488">
        <v>848.5</v>
      </c>
      <c r="B8488">
        <v>57.618654441833499</v>
      </c>
    </row>
    <row r="8489" spans="1:2" x14ac:dyDescent="0.25">
      <c r="A8489">
        <v>848.6</v>
      </c>
      <c r="B8489">
        <v>57.643260116577153</v>
      </c>
    </row>
    <row r="8490" spans="1:2" x14ac:dyDescent="0.25">
      <c r="A8490">
        <v>848.7</v>
      </c>
      <c r="B8490">
        <v>57.667865791320807</v>
      </c>
    </row>
    <row r="8491" spans="1:2" x14ac:dyDescent="0.25">
      <c r="A8491">
        <v>848.80000000000007</v>
      </c>
      <c r="B8491">
        <v>57.692471466064461</v>
      </c>
    </row>
    <row r="8492" spans="1:2" x14ac:dyDescent="0.25">
      <c r="A8492">
        <v>848.90000000000009</v>
      </c>
      <c r="B8492">
        <v>57.717077140808122</v>
      </c>
    </row>
    <row r="8493" spans="1:2" x14ac:dyDescent="0.25">
      <c r="A8493">
        <v>849</v>
      </c>
      <c r="B8493">
        <v>57.741682815551748</v>
      </c>
    </row>
    <row r="8494" spans="1:2" x14ac:dyDescent="0.25">
      <c r="A8494">
        <v>849.1</v>
      </c>
      <c r="B8494">
        <v>57.793232574462891</v>
      </c>
    </row>
    <row r="8495" spans="1:2" x14ac:dyDescent="0.25">
      <c r="A8495">
        <v>849.2</v>
      </c>
      <c r="B8495">
        <v>57.844782333374042</v>
      </c>
    </row>
    <row r="8496" spans="1:2" x14ac:dyDescent="0.25">
      <c r="A8496">
        <v>849.30000000000007</v>
      </c>
      <c r="B8496">
        <v>57.896332092285178</v>
      </c>
    </row>
    <row r="8497" spans="1:2" x14ac:dyDescent="0.25">
      <c r="A8497">
        <v>849.40000000000009</v>
      </c>
      <c r="B8497">
        <v>57.947881851196328</v>
      </c>
    </row>
    <row r="8498" spans="1:2" x14ac:dyDescent="0.25">
      <c r="A8498">
        <v>849.5</v>
      </c>
      <c r="B8498">
        <v>57.999431610107422</v>
      </c>
    </row>
    <row r="8499" spans="1:2" x14ac:dyDescent="0.25">
      <c r="A8499">
        <v>849.6</v>
      </c>
      <c r="B8499">
        <v>58.050981369018572</v>
      </c>
    </row>
    <row r="8500" spans="1:2" x14ac:dyDescent="0.25">
      <c r="A8500">
        <v>849.7</v>
      </c>
      <c r="B8500">
        <v>58.102531127929709</v>
      </c>
    </row>
    <row r="8501" spans="1:2" x14ac:dyDescent="0.25">
      <c r="A8501">
        <v>849.80000000000007</v>
      </c>
      <c r="B8501">
        <v>58.154080886840859</v>
      </c>
    </row>
    <row r="8502" spans="1:2" x14ac:dyDescent="0.25">
      <c r="A8502">
        <v>849.90000000000009</v>
      </c>
      <c r="B8502">
        <v>58.205630645752002</v>
      </c>
    </row>
    <row r="8503" spans="1:2" x14ac:dyDescent="0.25">
      <c r="A8503">
        <v>850</v>
      </c>
      <c r="B8503">
        <v>58.257180404663089</v>
      </c>
    </row>
    <row r="8504" spans="1:2" x14ac:dyDescent="0.25">
      <c r="A8504">
        <v>850.1</v>
      </c>
      <c r="B8504">
        <v>58.366175384521512</v>
      </c>
    </row>
    <row r="8505" spans="1:2" x14ac:dyDescent="0.25">
      <c r="A8505">
        <v>850.2</v>
      </c>
      <c r="B8505">
        <v>58.475170364379927</v>
      </c>
    </row>
    <row r="8506" spans="1:2" x14ac:dyDescent="0.25">
      <c r="A8506">
        <v>850.30000000000007</v>
      </c>
      <c r="B8506">
        <v>58.584165344238357</v>
      </c>
    </row>
    <row r="8507" spans="1:2" x14ac:dyDescent="0.25">
      <c r="A8507">
        <v>850.40000000000009</v>
      </c>
      <c r="B8507">
        <v>58.69316032409678</v>
      </c>
    </row>
    <row r="8508" spans="1:2" x14ac:dyDescent="0.25">
      <c r="A8508">
        <v>850.5</v>
      </c>
      <c r="B8508">
        <v>58.802155303955082</v>
      </c>
    </row>
    <row r="8509" spans="1:2" x14ac:dyDescent="0.25">
      <c r="A8509">
        <v>850.6</v>
      </c>
      <c r="B8509">
        <v>58.911150283813498</v>
      </c>
    </row>
    <row r="8510" spans="1:2" x14ac:dyDescent="0.25">
      <c r="A8510">
        <v>850.7</v>
      </c>
      <c r="B8510">
        <v>59.020145263671921</v>
      </c>
    </row>
    <row r="8511" spans="1:2" x14ac:dyDescent="0.25">
      <c r="A8511">
        <v>850.80000000000007</v>
      </c>
      <c r="B8511">
        <v>59.129140243530337</v>
      </c>
    </row>
    <row r="8512" spans="1:2" x14ac:dyDescent="0.25">
      <c r="A8512">
        <v>850.90000000000009</v>
      </c>
      <c r="B8512">
        <v>59.238135223388767</v>
      </c>
    </row>
    <row r="8513" spans="1:2" x14ac:dyDescent="0.25">
      <c r="A8513">
        <v>851</v>
      </c>
      <c r="B8513">
        <v>59.347130203247069</v>
      </c>
    </row>
    <row r="8514" spans="1:2" x14ac:dyDescent="0.25">
      <c r="A8514">
        <v>851.1</v>
      </c>
      <c r="B8514">
        <v>59.475058670043971</v>
      </c>
    </row>
    <row r="8515" spans="1:2" x14ac:dyDescent="0.25">
      <c r="A8515">
        <v>851.2</v>
      </c>
      <c r="B8515">
        <v>59.602987136840881</v>
      </c>
    </row>
    <row r="8516" spans="1:2" x14ac:dyDescent="0.25">
      <c r="A8516">
        <v>851.30000000000007</v>
      </c>
      <c r="B8516">
        <v>59.730915603637783</v>
      </c>
    </row>
    <row r="8517" spans="1:2" x14ac:dyDescent="0.25">
      <c r="A8517">
        <v>851.40000000000009</v>
      </c>
      <c r="B8517">
        <v>59.858844070434692</v>
      </c>
    </row>
    <row r="8518" spans="1:2" x14ac:dyDescent="0.25">
      <c r="A8518">
        <v>851.5</v>
      </c>
      <c r="B8518">
        <v>59.986772537231452</v>
      </c>
    </row>
    <row r="8519" spans="1:2" x14ac:dyDescent="0.25">
      <c r="A8519">
        <v>851.6</v>
      </c>
      <c r="B8519">
        <v>60.114701004028348</v>
      </c>
    </row>
    <row r="8520" spans="1:2" x14ac:dyDescent="0.25">
      <c r="A8520">
        <v>851.7</v>
      </c>
      <c r="B8520">
        <v>60.242629470825257</v>
      </c>
    </row>
    <row r="8521" spans="1:2" x14ac:dyDescent="0.25">
      <c r="A8521">
        <v>851.80000000000007</v>
      </c>
      <c r="B8521">
        <v>60.370557937622159</v>
      </c>
    </row>
    <row r="8522" spans="1:2" x14ac:dyDescent="0.25">
      <c r="A8522">
        <v>851.90000000000009</v>
      </c>
      <c r="B8522">
        <v>60.498486404419062</v>
      </c>
    </row>
    <row r="8523" spans="1:2" x14ac:dyDescent="0.25">
      <c r="A8523">
        <v>852</v>
      </c>
      <c r="B8523">
        <v>60.626414871215822</v>
      </c>
    </row>
    <row r="8524" spans="1:2" x14ac:dyDescent="0.25">
      <c r="A8524">
        <v>852.1</v>
      </c>
      <c r="B8524">
        <v>60.710928115844752</v>
      </c>
    </row>
    <row r="8525" spans="1:2" x14ac:dyDescent="0.25">
      <c r="A8525">
        <v>852.2</v>
      </c>
      <c r="B8525">
        <v>60.795441360473667</v>
      </c>
    </row>
    <row r="8526" spans="1:2" x14ac:dyDescent="0.25">
      <c r="A8526">
        <v>852.30000000000007</v>
      </c>
      <c r="B8526">
        <v>60.879954605102597</v>
      </c>
    </row>
    <row r="8527" spans="1:2" x14ac:dyDescent="0.25">
      <c r="A8527">
        <v>852.40000000000009</v>
      </c>
      <c r="B8527">
        <v>60.964467849731527</v>
      </c>
    </row>
    <row r="8528" spans="1:2" x14ac:dyDescent="0.25">
      <c r="A8528">
        <v>852.5</v>
      </c>
      <c r="B8528">
        <v>61.048981094360357</v>
      </c>
    </row>
    <row r="8529" spans="1:2" x14ac:dyDescent="0.25">
      <c r="A8529">
        <v>852.6</v>
      </c>
      <c r="B8529">
        <v>61.13349433898928</v>
      </c>
    </row>
    <row r="8530" spans="1:2" x14ac:dyDescent="0.25">
      <c r="A8530">
        <v>852.7</v>
      </c>
      <c r="B8530">
        <v>61.21800758361821</v>
      </c>
    </row>
    <row r="8531" spans="1:2" x14ac:dyDescent="0.25">
      <c r="A8531">
        <v>852.80000000000007</v>
      </c>
      <c r="B8531">
        <v>61.30252082824714</v>
      </c>
    </row>
    <row r="8532" spans="1:2" x14ac:dyDescent="0.25">
      <c r="A8532">
        <v>852.90000000000009</v>
      </c>
      <c r="B8532">
        <v>61.387034072876062</v>
      </c>
    </row>
    <row r="8533" spans="1:2" x14ac:dyDescent="0.25">
      <c r="A8533">
        <v>853</v>
      </c>
      <c r="B8533">
        <v>61.471547317504893</v>
      </c>
    </row>
    <row r="8534" spans="1:2" x14ac:dyDescent="0.25">
      <c r="A8534">
        <v>853.1</v>
      </c>
      <c r="B8534">
        <v>61.558502273559597</v>
      </c>
    </row>
    <row r="8535" spans="1:2" x14ac:dyDescent="0.25">
      <c r="A8535">
        <v>853.2</v>
      </c>
      <c r="B8535">
        <v>61.645457229614308</v>
      </c>
    </row>
    <row r="8536" spans="1:2" x14ac:dyDescent="0.25">
      <c r="A8536">
        <v>853.30000000000007</v>
      </c>
      <c r="B8536">
        <v>61.732412185669013</v>
      </c>
    </row>
    <row r="8537" spans="1:2" x14ac:dyDescent="0.25">
      <c r="A8537">
        <v>853.40000000000009</v>
      </c>
      <c r="B8537">
        <v>61.819367141723717</v>
      </c>
    </row>
    <row r="8538" spans="1:2" x14ac:dyDescent="0.25">
      <c r="A8538">
        <v>853.5</v>
      </c>
      <c r="B8538">
        <v>61.906322097778329</v>
      </c>
    </row>
    <row r="8539" spans="1:2" x14ac:dyDescent="0.25">
      <c r="A8539">
        <v>853.6</v>
      </c>
      <c r="B8539">
        <v>61.993277053833033</v>
      </c>
    </row>
    <row r="8540" spans="1:2" x14ac:dyDescent="0.25">
      <c r="A8540">
        <v>853.7</v>
      </c>
      <c r="B8540">
        <v>62.080232009887737</v>
      </c>
    </row>
    <row r="8541" spans="1:2" x14ac:dyDescent="0.25">
      <c r="A8541">
        <v>853.80000000000007</v>
      </c>
      <c r="B8541">
        <v>62.167186965942442</v>
      </c>
    </row>
    <row r="8542" spans="1:2" x14ac:dyDescent="0.25">
      <c r="A8542">
        <v>853.90000000000009</v>
      </c>
      <c r="B8542">
        <v>62.254141921997153</v>
      </c>
    </row>
    <row r="8543" spans="1:2" x14ac:dyDescent="0.25">
      <c r="A8543">
        <v>854</v>
      </c>
      <c r="B8543">
        <v>62.341096878051758</v>
      </c>
    </row>
    <row r="8544" spans="1:2" x14ac:dyDescent="0.25">
      <c r="A8544">
        <v>854.1</v>
      </c>
      <c r="B8544">
        <v>62.393575515747081</v>
      </c>
    </row>
    <row r="8545" spans="1:2" x14ac:dyDescent="0.25">
      <c r="A8545">
        <v>854.2</v>
      </c>
      <c r="B8545">
        <v>62.446054153442397</v>
      </c>
    </row>
    <row r="8546" spans="1:2" x14ac:dyDescent="0.25">
      <c r="A8546">
        <v>854.30000000000007</v>
      </c>
      <c r="B8546">
        <v>62.498532791137727</v>
      </c>
    </row>
    <row r="8547" spans="1:2" x14ac:dyDescent="0.25">
      <c r="A8547">
        <v>854.40000000000009</v>
      </c>
      <c r="B8547">
        <v>62.551011428833057</v>
      </c>
    </row>
    <row r="8548" spans="1:2" x14ac:dyDescent="0.25">
      <c r="A8548">
        <v>854.5</v>
      </c>
      <c r="B8548">
        <v>62.603490066528323</v>
      </c>
    </row>
    <row r="8549" spans="1:2" x14ac:dyDescent="0.25">
      <c r="A8549">
        <v>854.6</v>
      </c>
      <c r="B8549">
        <v>62.655968704223653</v>
      </c>
    </row>
    <row r="8550" spans="1:2" x14ac:dyDescent="0.25">
      <c r="A8550">
        <v>854.7</v>
      </c>
      <c r="B8550">
        <v>62.708447341918969</v>
      </c>
    </row>
    <row r="8551" spans="1:2" x14ac:dyDescent="0.25">
      <c r="A8551">
        <v>854.80000000000007</v>
      </c>
      <c r="B8551">
        <v>62.760925979614292</v>
      </c>
    </row>
    <row r="8552" spans="1:2" x14ac:dyDescent="0.25">
      <c r="A8552">
        <v>854.90000000000009</v>
      </c>
      <c r="B8552">
        <v>62.813404617309622</v>
      </c>
    </row>
    <row r="8553" spans="1:2" x14ac:dyDescent="0.25">
      <c r="A8553">
        <v>855</v>
      </c>
      <c r="B8553">
        <v>62.865883255004881</v>
      </c>
    </row>
    <row r="8554" spans="1:2" x14ac:dyDescent="0.25">
      <c r="A8554">
        <v>855.1</v>
      </c>
      <c r="B8554">
        <v>62.876678924560551</v>
      </c>
    </row>
    <row r="8555" spans="1:2" x14ac:dyDescent="0.25">
      <c r="A8555">
        <v>855.2</v>
      </c>
      <c r="B8555">
        <v>62.887474594116213</v>
      </c>
    </row>
    <row r="8556" spans="1:2" x14ac:dyDescent="0.25">
      <c r="A8556">
        <v>855.30000000000007</v>
      </c>
      <c r="B8556">
        <v>62.898270263671883</v>
      </c>
    </row>
    <row r="8557" spans="1:2" x14ac:dyDescent="0.25">
      <c r="A8557">
        <v>855.40000000000009</v>
      </c>
      <c r="B8557">
        <v>62.909065933227552</v>
      </c>
    </row>
    <row r="8558" spans="1:2" x14ac:dyDescent="0.25">
      <c r="A8558">
        <v>855.5</v>
      </c>
      <c r="B8558">
        <v>62.919861602783207</v>
      </c>
    </row>
    <row r="8559" spans="1:2" x14ac:dyDescent="0.25">
      <c r="A8559">
        <v>855.6</v>
      </c>
      <c r="B8559">
        <v>62.930657272338877</v>
      </c>
    </row>
    <row r="8560" spans="1:2" x14ac:dyDescent="0.25">
      <c r="A8560">
        <v>855.7</v>
      </c>
      <c r="B8560">
        <v>62.941452941894539</v>
      </c>
    </row>
    <row r="8561" spans="1:2" x14ac:dyDescent="0.25">
      <c r="A8561">
        <v>855.80000000000007</v>
      </c>
      <c r="B8561">
        <v>62.952248611450209</v>
      </c>
    </row>
    <row r="8562" spans="1:2" x14ac:dyDescent="0.25">
      <c r="A8562">
        <v>855.90000000000009</v>
      </c>
      <c r="B8562">
        <v>62.963044281005878</v>
      </c>
    </row>
    <row r="8563" spans="1:2" x14ac:dyDescent="0.25">
      <c r="A8563">
        <v>856</v>
      </c>
      <c r="B8563">
        <v>62.973839950561533</v>
      </c>
    </row>
    <row r="8564" spans="1:2" x14ac:dyDescent="0.25">
      <c r="A8564">
        <v>856.1</v>
      </c>
      <c r="B8564">
        <v>63.003362960815437</v>
      </c>
    </row>
    <row r="8565" spans="1:2" x14ac:dyDescent="0.25">
      <c r="A8565">
        <v>856.2</v>
      </c>
      <c r="B8565">
        <v>63.032885971069348</v>
      </c>
    </row>
    <row r="8566" spans="1:2" x14ac:dyDescent="0.25">
      <c r="A8566">
        <v>856.30000000000007</v>
      </c>
      <c r="B8566">
        <v>63.062408981323273</v>
      </c>
    </row>
    <row r="8567" spans="1:2" x14ac:dyDescent="0.25">
      <c r="A8567">
        <v>856.40000000000009</v>
      </c>
      <c r="B8567">
        <v>63.091931991577177</v>
      </c>
    </row>
    <row r="8568" spans="1:2" x14ac:dyDescent="0.25">
      <c r="A8568">
        <v>856.5</v>
      </c>
      <c r="B8568">
        <v>63.121455001831052</v>
      </c>
    </row>
    <row r="8569" spans="1:2" x14ac:dyDescent="0.25">
      <c r="A8569">
        <v>856.6</v>
      </c>
      <c r="B8569">
        <v>63.15097801208497</v>
      </c>
    </row>
    <row r="8570" spans="1:2" x14ac:dyDescent="0.25">
      <c r="A8570">
        <v>856.7</v>
      </c>
      <c r="B8570">
        <v>63.180501022338881</v>
      </c>
    </row>
    <row r="8571" spans="1:2" x14ac:dyDescent="0.25">
      <c r="A8571">
        <v>856.80000000000007</v>
      </c>
      <c r="B8571">
        <v>63.210024032592791</v>
      </c>
    </row>
    <row r="8572" spans="1:2" x14ac:dyDescent="0.25">
      <c r="A8572">
        <v>856.90000000000009</v>
      </c>
      <c r="B8572">
        <v>63.239547042846702</v>
      </c>
    </row>
    <row r="8573" spans="1:2" x14ac:dyDescent="0.25">
      <c r="A8573">
        <v>857</v>
      </c>
      <c r="B8573">
        <v>63.269070053100577</v>
      </c>
    </row>
    <row r="8574" spans="1:2" x14ac:dyDescent="0.25">
      <c r="A8574">
        <v>857.1</v>
      </c>
      <c r="B8574">
        <v>63.302149200439452</v>
      </c>
    </row>
    <row r="8575" spans="1:2" x14ac:dyDescent="0.25">
      <c r="A8575">
        <v>857.2</v>
      </c>
      <c r="B8575">
        <v>63.335228347778333</v>
      </c>
    </row>
    <row r="8576" spans="1:2" x14ac:dyDescent="0.25">
      <c r="A8576">
        <v>857.30000000000007</v>
      </c>
      <c r="B8576">
        <v>63.368307495117207</v>
      </c>
    </row>
    <row r="8577" spans="1:2" x14ac:dyDescent="0.25">
      <c r="A8577">
        <v>857.40000000000009</v>
      </c>
      <c r="B8577">
        <v>63.401386642456082</v>
      </c>
    </row>
    <row r="8578" spans="1:2" x14ac:dyDescent="0.25">
      <c r="A8578">
        <v>857.5</v>
      </c>
      <c r="B8578">
        <v>63.43446578979492</v>
      </c>
    </row>
    <row r="8579" spans="1:2" x14ac:dyDescent="0.25">
      <c r="A8579">
        <v>857.6</v>
      </c>
      <c r="B8579">
        <v>63.467544937133788</v>
      </c>
    </row>
    <row r="8580" spans="1:2" x14ac:dyDescent="0.25">
      <c r="A8580">
        <v>857.7</v>
      </c>
      <c r="B8580">
        <v>63.500624084472683</v>
      </c>
    </row>
    <row r="8581" spans="1:2" x14ac:dyDescent="0.25">
      <c r="A8581">
        <v>857.80000000000007</v>
      </c>
      <c r="B8581">
        <v>63.53370323181155</v>
      </c>
    </row>
    <row r="8582" spans="1:2" x14ac:dyDescent="0.25">
      <c r="A8582">
        <v>857.90000000000009</v>
      </c>
      <c r="B8582">
        <v>63.566782379150418</v>
      </c>
    </row>
    <row r="8583" spans="1:2" x14ac:dyDescent="0.25">
      <c r="A8583">
        <v>858</v>
      </c>
      <c r="B8583">
        <v>63.599861526489263</v>
      </c>
    </row>
    <row r="8584" spans="1:2" x14ac:dyDescent="0.25">
      <c r="A8584">
        <v>858.1</v>
      </c>
      <c r="B8584">
        <v>63.641267814636237</v>
      </c>
    </row>
    <row r="8585" spans="1:2" x14ac:dyDescent="0.25">
      <c r="A8585">
        <v>858.2</v>
      </c>
      <c r="B8585">
        <v>63.682674102783217</v>
      </c>
    </row>
    <row r="8586" spans="1:2" x14ac:dyDescent="0.25">
      <c r="A8586">
        <v>858.30000000000007</v>
      </c>
      <c r="B8586">
        <v>63.724080390930197</v>
      </c>
    </row>
    <row r="8587" spans="1:2" x14ac:dyDescent="0.25">
      <c r="A8587">
        <v>858.40000000000009</v>
      </c>
      <c r="B8587">
        <v>63.765486679077178</v>
      </c>
    </row>
    <row r="8588" spans="1:2" x14ac:dyDescent="0.25">
      <c r="A8588">
        <v>858.5</v>
      </c>
      <c r="B8588">
        <v>63.806892967224123</v>
      </c>
    </row>
    <row r="8589" spans="1:2" x14ac:dyDescent="0.25">
      <c r="A8589">
        <v>858.6</v>
      </c>
      <c r="B8589">
        <v>63.848299255371103</v>
      </c>
    </row>
    <row r="8590" spans="1:2" x14ac:dyDescent="0.25">
      <c r="A8590">
        <v>858.7</v>
      </c>
      <c r="B8590">
        <v>63.889705543518083</v>
      </c>
    </row>
    <row r="8591" spans="1:2" x14ac:dyDescent="0.25">
      <c r="A8591">
        <v>858.80000000000007</v>
      </c>
      <c r="B8591">
        <v>63.931111831665064</v>
      </c>
    </row>
    <row r="8592" spans="1:2" x14ac:dyDescent="0.25">
      <c r="A8592">
        <v>858.90000000000009</v>
      </c>
      <c r="B8592">
        <v>63.972518119812051</v>
      </c>
    </row>
    <row r="8593" spans="1:2" x14ac:dyDescent="0.25">
      <c r="A8593">
        <v>859</v>
      </c>
      <c r="B8593">
        <v>64.013924407958982</v>
      </c>
    </row>
    <row r="8594" spans="1:2" x14ac:dyDescent="0.25">
      <c r="A8594">
        <v>859.1</v>
      </c>
      <c r="B8594">
        <v>64.07689346313478</v>
      </c>
    </row>
    <row r="8595" spans="1:2" x14ac:dyDescent="0.25">
      <c r="A8595">
        <v>859.2</v>
      </c>
      <c r="B8595">
        <v>64.139862518310579</v>
      </c>
    </row>
    <row r="8596" spans="1:2" x14ac:dyDescent="0.25">
      <c r="A8596">
        <v>859.30000000000007</v>
      </c>
      <c r="B8596">
        <v>64.202831573486364</v>
      </c>
    </row>
    <row r="8597" spans="1:2" x14ac:dyDescent="0.25">
      <c r="A8597">
        <v>859.40000000000009</v>
      </c>
      <c r="B8597">
        <v>64.265800628662163</v>
      </c>
    </row>
    <row r="8598" spans="1:2" x14ac:dyDescent="0.25">
      <c r="A8598">
        <v>859.5</v>
      </c>
      <c r="B8598">
        <v>64.328769683837891</v>
      </c>
    </row>
    <row r="8599" spans="1:2" x14ac:dyDescent="0.25">
      <c r="A8599">
        <v>859.6</v>
      </c>
      <c r="B8599">
        <v>64.391738739013689</v>
      </c>
    </row>
    <row r="8600" spans="1:2" x14ac:dyDescent="0.25">
      <c r="A8600">
        <v>859.7</v>
      </c>
      <c r="B8600">
        <v>64.454707794189488</v>
      </c>
    </row>
    <row r="8601" spans="1:2" x14ac:dyDescent="0.25">
      <c r="A8601">
        <v>859.80000000000007</v>
      </c>
      <c r="B8601">
        <v>64.517676849365273</v>
      </c>
    </row>
    <row r="8602" spans="1:2" x14ac:dyDescent="0.25">
      <c r="A8602">
        <v>859.90000000000009</v>
      </c>
      <c r="B8602">
        <v>64.580645904541072</v>
      </c>
    </row>
    <row r="8603" spans="1:2" x14ac:dyDescent="0.25">
      <c r="A8603">
        <v>860</v>
      </c>
      <c r="B8603">
        <v>64.6436149597168</v>
      </c>
    </row>
    <row r="8604" spans="1:2" x14ac:dyDescent="0.25">
      <c r="A8604">
        <v>860.1</v>
      </c>
      <c r="B8604">
        <v>64.74328987121585</v>
      </c>
    </row>
    <row r="8605" spans="1:2" x14ac:dyDescent="0.25">
      <c r="A8605">
        <v>860.2</v>
      </c>
      <c r="B8605">
        <v>64.842964782714887</v>
      </c>
    </row>
    <row r="8606" spans="1:2" x14ac:dyDescent="0.25">
      <c r="A8606">
        <v>860.30000000000007</v>
      </c>
      <c r="B8606">
        <v>64.942639694213938</v>
      </c>
    </row>
    <row r="8607" spans="1:2" x14ac:dyDescent="0.25">
      <c r="A8607">
        <v>860.40000000000009</v>
      </c>
      <c r="B8607">
        <v>65.042314605712988</v>
      </c>
    </row>
    <row r="8608" spans="1:2" x14ac:dyDescent="0.25">
      <c r="A8608">
        <v>860.5</v>
      </c>
      <c r="B8608">
        <v>65.141989517211925</v>
      </c>
    </row>
    <row r="8609" spans="1:2" x14ac:dyDescent="0.25">
      <c r="A8609">
        <v>860.6</v>
      </c>
      <c r="B8609">
        <v>65.241664428710962</v>
      </c>
    </row>
    <row r="8610" spans="1:2" x14ac:dyDescent="0.25">
      <c r="A8610">
        <v>860.7</v>
      </c>
      <c r="B8610">
        <v>65.341339340210013</v>
      </c>
    </row>
    <row r="8611" spans="1:2" x14ac:dyDescent="0.25">
      <c r="A8611">
        <v>860.80000000000007</v>
      </c>
      <c r="B8611">
        <v>65.441014251709063</v>
      </c>
    </row>
    <row r="8612" spans="1:2" x14ac:dyDescent="0.25">
      <c r="A8612">
        <v>860.90000000000009</v>
      </c>
      <c r="B8612">
        <v>65.5406891632081</v>
      </c>
    </row>
    <row r="8613" spans="1:2" x14ac:dyDescent="0.25">
      <c r="A8613">
        <v>861</v>
      </c>
      <c r="B8613">
        <v>65.640364074707037</v>
      </c>
    </row>
    <row r="8614" spans="1:2" x14ac:dyDescent="0.25">
      <c r="A8614">
        <v>861.1</v>
      </c>
      <c r="B8614">
        <v>65.747894287109403</v>
      </c>
    </row>
    <row r="8615" spans="1:2" x14ac:dyDescent="0.25">
      <c r="A8615">
        <v>861.2</v>
      </c>
      <c r="B8615">
        <v>65.85542449951177</v>
      </c>
    </row>
    <row r="8616" spans="1:2" x14ac:dyDescent="0.25">
      <c r="A8616">
        <v>861.30000000000007</v>
      </c>
      <c r="B8616">
        <v>65.962954711914136</v>
      </c>
    </row>
    <row r="8617" spans="1:2" x14ac:dyDescent="0.25">
      <c r="A8617">
        <v>861.40000000000009</v>
      </c>
      <c r="B8617">
        <v>66.070484924316503</v>
      </c>
    </row>
    <row r="8618" spans="1:2" x14ac:dyDescent="0.25">
      <c r="A8618">
        <v>861.5</v>
      </c>
      <c r="B8618">
        <v>66.178015136718756</v>
      </c>
    </row>
    <row r="8619" spans="1:2" x14ac:dyDescent="0.25">
      <c r="A8619">
        <v>861.6</v>
      </c>
      <c r="B8619">
        <v>66.285545349121122</v>
      </c>
    </row>
    <row r="8620" spans="1:2" x14ac:dyDescent="0.25">
      <c r="A8620">
        <v>861.7</v>
      </c>
      <c r="B8620">
        <v>66.393075561523489</v>
      </c>
    </row>
    <row r="8621" spans="1:2" x14ac:dyDescent="0.25">
      <c r="A8621">
        <v>861.80000000000007</v>
      </c>
      <c r="B8621">
        <v>66.500605773925855</v>
      </c>
    </row>
    <row r="8622" spans="1:2" x14ac:dyDescent="0.25">
      <c r="A8622">
        <v>861.90000000000009</v>
      </c>
      <c r="B8622">
        <v>66.608135986328222</v>
      </c>
    </row>
    <row r="8623" spans="1:2" x14ac:dyDescent="0.25">
      <c r="A8623">
        <v>862</v>
      </c>
      <c r="B8623">
        <v>66.715666198730474</v>
      </c>
    </row>
    <row r="8624" spans="1:2" x14ac:dyDescent="0.25">
      <c r="A8624">
        <v>862.1</v>
      </c>
      <c r="B8624">
        <v>66.836977539062531</v>
      </c>
    </row>
    <row r="8625" spans="1:2" x14ac:dyDescent="0.25">
      <c r="A8625">
        <v>862.2</v>
      </c>
      <c r="B8625">
        <v>66.958288879394587</v>
      </c>
    </row>
    <row r="8626" spans="1:2" x14ac:dyDescent="0.25">
      <c r="A8626">
        <v>862.30000000000007</v>
      </c>
      <c r="B8626">
        <v>67.079600219726643</v>
      </c>
    </row>
    <row r="8627" spans="1:2" x14ac:dyDescent="0.25">
      <c r="A8627">
        <v>862.40000000000009</v>
      </c>
      <c r="B8627">
        <v>67.200911560058714</v>
      </c>
    </row>
    <row r="8628" spans="1:2" x14ac:dyDescent="0.25">
      <c r="A8628">
        <v>862.5</v>
      </c>
      <c r="B8628">
        <v>67.322222900390628</v>
      </c>
    </row>
    <row r="8629" spans="1:2" x14ac:dyDescent="0.25">
      <c r="A8629">
        <v>862.6</v>
      </c>
      <c r="B8629">
        <v>67.443534240722684</v>
      </c>
    </row>
    <row r="8630" spans="1:2" x14ac:dyDescent="0.25">
      <c r="A8630">
        <v>862.7</v>
      </c>
      <c r="B8630">
        <v>67.56484558105474</v>
      </c>
    </row>
    <row r="8631" spans="1:2" x14ac:dyDescent="0.25">
      <c r="A8631">
        <v>862.80000000000007</v>
      </c>
      <c r="B8631">
        <v>67.686156921386797</v>
      </c>
    </row>
    <row r="8632" spans="1:2" x14ac:dyDescent="0.25">
      <c r="A8632">
        <v>862.90000000000009</v>
      </c>
      <c r="B8632">
        <v>67.807468261718867</v>
      </c>
    </row>
    <row r="8633" spans="1:2" x14ac:dyDescent="0.25">
      <c r="A8633">
        <v>863</v>
      </c>
      <c r="B8633">
        <v>67.928779602050781</v>
      </c>
    </row>
    <row r="8634" spans="1:2" x14ac:dyDescent="0.25">
      <c r="A8634">
        <v>863.1</v>
      </c>
      <c r="B8634">
        <v>68.099748992919956</v>
      </c>
    </row>
    <row r="8635" spans="1:2" x14ac:dyDescent="0.25">
      <c r="A8635">
        <v>863.2</v>
      </c>
      <c r="B8635">
        <v>68.270718383789145</v>
      </c>
    </row>
    <row r="8636" spans="1:2" x14ac:dyDescent="0.25">
      <c r="A8636">
        <v>863.30000000000007</v>
      </c>
      <c r="B8636">
        <v>68.44168777465832</v>
      </c>
    </row>
    <row r="8637" spans="1:2" x14ac:dyDescent="0.25">
      <c r="A8637">
        <v>863.40000000000009</v>
      </c>
      <c r="B8637">
        <v>68.612657165527494</v>
      </c>
    </row>
    <row r="8638" spans="1:2" x14ac:dyDescent="0.25">
      <c r="A8638">
        <v>863.5</v>
      </c>
      <c r="B8638">
        <v>68.783626556396484</v>
      </c>
    </row>
    <row r="8639" spans="1:2" x14ac:dyDescent="0.25">
      <c r="A8639">
        <v>863.6</v>
      </c>
      <c r="B8639">
        <v>68.954595947265659</v>
      </c>
    </row>
    <row r="8640" spans="1:2" x14ac:dyDescent="0.25">
      <c r="A8640">
        <v>863.7</v>
      </c>
      <c r="B8640">
        <v>69.125565338134848</v>
      </c>
    </row>
    <row r="8641" spans="1:2" x14ac:dyDescent="0.25">
      <c r="A8641">
        <v>863.80000000000007</v>
      </c>
      <c r="B8641">
        <v>69.296534729004023</v>
      </c>
    </row>
    <row r="8642" spans="1:2" x14ac:dyDescent="0.25">
      <c r="A8642">
        <v>863.90000000000009</v>
      </c>
      <c r="B8642">
        <v>69.467504119873198</v>
      </c>
    </row>
    <row r="8643" spans="1:2" x14ac:dyDescent="0.25">
      <c r="A8643">
        <v>864</v>
      </c>
      <c r="B8643">
        <v>69.638473510742187</v>
      </c>
    </row>
    <row r="8644" spans="1:2" x14ac:dyDescent="0.25">
      <c r="A8644">
        <v>864.1</v>
      </c>
      <c r="B8644">
        <v>69.831744461059614</v>
      </c>
    </row>
    <row r="8645" spans="1:2" x14ac:dyDescent="0.25">
      <c r="A8645">
        <v>864.2</v>
      </c>
      <c r="B8645">
        <v>70.025015411377041</v>
      </c>
    </row>
    <row r="8646" spans="1:2" x14ac:dyDescent="0.25">
      <c r="A8646">
        <v>864.30000000000007</v>
      </c>
      <c r="B8646">
        <v>70.218286361694467</v>
      </c>
    </row>
    <row r="8647" spans="1:2" x14ac:dyDescent="0.25">
      <c r="A8647">
        <v>864.40000000000009</v>
      </c>
      <c r="B8647">
        <v>70.411557312011894</v>
      </c>
    </row>
    <row r="8648" spans="1:2" x14ac:dyDescent="0.25">
      <c r="A8648">
        <v>864.5</v>
      </c>
      <c r="B8648">
        <v>70.604828262329107</v>
      </c>
    </row>
    <row r="8649" spans="1:2" x14ac:dyDescent="0.25">
      <c r="A8649">
        <v>864.6</v>
      </c>
      <c r="B8649">
        <v>70.79809921264652</v>
      </c>
    </row>
    <row r="8650" spans="1:2" x14ac:dyDescent="0.25">
      <c r="A8650">
        <v>864.7</v>
      </c>
      <c r="B8650">
        <v>70.991370162963946</v>
      </c>
    </row>
    <row r="8651" spans="1:2" x14ac:dyDescent="0.25">
      <c r="A8651">
        <v>864.80000000000007</v>
      </c>
      <c r="B8651">
        <v>71.184641113281373</v>
      </c>
    </row>
    <row r="8652" spans="1:2" x14ac:dyDescent="0.25">
      <c r="A8652">
        <v>864.90000000000009</v>
      </c>
      <c r="B8652">
        <v>71.377912063598799</v>
      </c>
    </row>
    <row r="8653" spans="1:2" x14ac:dyDescent="0.25">
      <c r="A8653">
        <v>865</v>
      </c>
      <c r="B8653">
        <v>71.571183013916013</v>
      </c>
    </row>
    <row r="8654" spans="1:2" x14ac:dyDescent="0.25">
      <c r="A8654">
        <v>865.1</v>
      </c>
      <c r="B8654">
        <v>71.680827026367211</v>
      </c>
    </row>
    <row r="8655" spans="1:2" x14ac:dyDescent="0.25">
      <c r="A8655">
        <v>865.2</v>
      </c>
      <c r="B8655">
        <v>71.79047103881841</v>
      </c>
    </row>
    <row r="8656" spans="1:2" x14ac:dyDescent="0.25">
      <c r="A8656">
        <v>865.30000000000007</v>
      </c>
      <c r="B8656">
        <v>71.900115051269609</v>
      </c>
    </row>
    <row r="8657" spans="1:2" x14ac:dyDescent="0.25">
      <c r="A8657">
        <v>865.40000000000009</v>
      </c>
      <c r="B8657">
        <v>72.009759063720793</v>
      </c>
    </row>
    <row r="8658" spans="1:2" x14ac:dyDescent="0.25">
      <c r="A8658">
        <v>865.5</v>
      </c>
      <c r="B8658">
        <v>72.119403076171864</v>
      </c>
    </row>
    <row r="8659" spans="1:2" x14ac:dyDescent="0.25">
      <c r="A8659">
        <v>865.6</v>
      </c>
      <c r="B8659">
        <v>72.229047088623062</v>
      </c>
    </row>
    <row r="8660" spans="1:2" x14ac:dyDescent="0.25">
      <c r="A8660">
        <v>865.7</v>
      </c>
      <c r="B8660">
        <v>72.338691101074261</v>
      </c>
    </row>
    <row r="8661" spans="1:2" x14ac:dyDescent="0.25">
      <c r="A8661">
        <v>865.80000000000007</v>
      </c>
      <c r="B8661">
        <v>72.448335113525459</v>
      </c>
    </row>
    <row r="8662" spans="1:2" x14ac:dyDescent="0.25">
      <c r="A8662">
        <v>865.90000000000009</v>
      </c>
      <c r="B8662">
        <v>72.557979125976658</v>
      </c>
    </row>
    <row r="8663" spans="1:2" x14ac:dyDescent="0.25">
      <c r="A8663">
        <v>866</v>
      </c>
      <c r="B8663">
        <v>72.667623138427729</v>
      </c>
    </row>
    <row r="8664" spans="1:2" x14ac:dyDescent="0.25">
      <c r="A8664">
        <v>866.1</v>
      </c>
      <c r="B8664">
        <v>72.730501937866222</v>
      </c>
    </row>
    <row r="8665" spans="1:2" x14ac:dyDescent="0.25">
      <c r="A8665">
        <v>866.2</v>
      </c>
      <c r="B8665">
        <v>72.793380737304716</v>
      </c>
    </row>
    <row r="8666" spans="1:2" x14ac:dyDescent="0.25">
      <c r="A8666">
        <v>866.30000000000007</v>
      </c>
      <c r="B8666">
        <v>72.856259536743195</v>
      </c>
    </row>
    <row r="8667" spans="1:2" x14ac:dyDescent="0.25">
      <c r="A8667">
        <v>866.40000000000009</v>
      </c>
      <c r="B8667">
        <v>72.919138336181689</v>
      </c>
    </row>
    <row r="8668" spans="1:2" x14ac:dyDescent="0.25">
      <c r="A8668">
        <v>866.5</v>
      </c>
      <c r="B8668">
        <v>72.982017135620112</v>
      </c>
    </row>
    <row r="8669" spans="1:2" x14ac:dyDescent="0.25">
      <c r="A8669">
        <v>866.6</v>
      </c>
      <c r="B8669">
        <v>73.044895935058605</v>
      </c>
    </row>
    <row r="8670" spans="1:2" x14ac:dyDescent="0.25">
      <c r="A8670">
        <v>866.7</v>
      </c>
      <c r="B8670">
        <v>73.107774734497099</v>
      </c>
    </row>
    <row r="8671" spans="1:2" x14ac:dyDescent="0.25">
      <c r="A8671">
        <v>866.80000000000007</v>
      </c>
      <c r="B8671">
        <v>73.170653533935578</v>
      </c>
    </row>
    <row r="8672" spans="1:2" x14ac:dyDescent="0.25">
      <c r="A8672">
        <v>866.90000000000009</v>
      </c>
      <c r="B8672">
        <v>73.233532333374072</v>
      </c>
    </row>
    <row r="8673" spans="1:2" x14ac:dyDescent="0.25">
      <c r="A8673">
        <v>867</v>
      </c>
      <c r="B8673">
        <v>73.296411132812494</v>
      </c>
    </row>
    <row r="8674" spans="1:2" x14ac:dyDescent="0.25">
      <c r="A8674">
        <v>867.1</v>
      </c>
      <c r="B8674">
        <v>73.373032379150402</v>
      </c>
    </row>
    <row r="8675" spans="1:2" x14ac:dyDescent="0.25">
      <c r="A8675">
        <v>867.2</v>
      </c>
      <c r="B8675">
        <v>73.44965362548831</v>
      </c>
    </row>
    <row r="8676" spans="1:2" x14ac:dyDescent="0.25">
      <c r="A8676">
        <v>867.30000000000007</v>
      </c>
      <c r="B8676">
        <v>73.526274871826217</v>
      </c>
    </row>
    <row r="8677" spans="1:2" x14ac:dyDescent="0.25">
      <c r="A8677">
        <v>867.40000000000009</v>
      </c>
      <c r="B8677">
        <v>73.602896118164125</v>
      </c>
    </row>
    <row r="8678" spans="1:2" x14ac:dyDescent="0.25">
      <c r="A8678">
        <v>867.5</v>
      </c>
      <c r="B8678">
        <v>73.679517364501947</v>
      </c>
    </row>
    <row r="8679" spans="1:2" x14ac:dyDescent="0.25">
      <c r="A8679">
        <v>867.6</v>
      </c>
      <c r="B8679">
        <v>73.756138610839855</v>
      </c>
    </row>
    <row r="8680" spans="1:2" x14ac:dyDescent="0.25">
      <c r="A8680">
        <v>867.7</v>
      </c>
      <c r="B8680">
        <v>73.832759857177763</v>
      </c>
    </row>
    <row r="8681" spans="1:2" x14ac:dyDescent="0.25">
      <c r="A8681">
        <v>867.80000000000007</v>
      </c>
      <c r="B8681">
        <v>73.90938110351567</v>
      </c>
    </row>
    <row r="8682" spans="1:2" x14ac:dyDescent="0.25">
      <c r="A8682">
        <v>867.90000000000009</v>
      </c>
      <c r="B8682">
        <v>73.986002349853578</v>
      </c>
    </row>
    <row r="8683" spans="1:2" x14ac:dyDescent="0.25">
      <c r="A8683">
        <v>868</v>
      </c>
      <c r="B8683">
        <v>74.062623596191401</v>
      </c>
    </row>
    <row r="8684" spans="1:2" x14ac:dyDescent="0.25">
      <c r="A8684">
        <v>868.1</v>
      </c>
      <c r="B8684">
        <v>74.170353698730494</v>
      </c>
    </row>
    <row r="8685" spans="1:2" x14ac:dyDescent="0.25">
      <c r="A8685">
        <v>868.2</v>
      </c>
      <c r="B8685">
        <v>74.278083801269574</v>
      </c>
    </row>
    <row r="8686" spans="1:2" x14ac:dyDescent="0.25">
      <c r="A8686">
        <v>868.30000000000007</v>
      </c>
      <c r="B8686">
        <v>74.385813903808668</v>
      </c>
    </row>
    <row r="8687" spans="1:2" x14ac:dyDescent="0.25">
      <c r="A8687">
        <v>868.40000000000009</v>
      </c>
      <c r="B8687">
        <v>74.493544006347747</v>
      </c>
    </row>
    <row r="8688" spans="1:2" x14ac:dyDescent="0.25">
      <c r="A8688">
        <v>868.5</v>
      </c>
      <c r="B8688">
        <v>74.601274108886713</v>
      </c>
    </row>
    <row r="8689" spans="1:2" x14ac:dyDescent="0.25">
      <c r="A8689">
        <v>868.6</v>
      </c>
      <c r="B8689">
        <v>74.709004211425807</v>
      </c>
    </row>
    <row r="8690" spans="1:2" x14ac:dyDescent="0.25">
      <c r="A8690">
        <v>868.7</v>
      </c>
      <c r="B8690">
        <v>74.816734313964886</v>
      </c>
    </row>
    <row r="8691" spans="1:2" x14ac:dyDescent="0.25">
      <c r="A8691">
        <v>868.80000000000007</v>
      </c>
      <c r="B8691">
        <v>74.92446441650398</v>
      </c>
    </row>
    <row r="8692" spans="1:2" x14ac:dyDescent="0.25">
      <c r="A8692">
        <v>868.90000000000009</v>
      </c>
      <c r="B8692">
        <v>75.03219451904306</v>
      </c>
    </row>
    <row r="8693" spans="1:2" x14ac:dyDescent="0.25">
      <c r="A8693">
        <v>869</v>
      </c>
      <c r="B8693">
        <v>75.139924621582026</v>
      </c>
    </row>
    <row r="8694" spans="1:2" x14ac:dyDescent="0.25">
      <c r="A8694">
        <v>869.1</v>
      </c>
      <c r="B8694">
        <v>75.244047546386739</v>
      </c>
    </row>
    <row r="8695" spans="1:2" x14ac:dyDescent="0.25">
      <c r="A8695">
        <v>869.2</v>
      </c>
      <c r="B8695">
        <v>75.348170471191452</v>
      </c>
    </row>
    <row r="8696" spans="1:2" x14ac:dyDescent="0.25">
      <c r="A8696">
        <v>869.30000000000007</v>
      </c>
      <c r="B8696">
        <v>75.452293395996165</v>
      </c>
    </row>
    <row r="8697" spans="1:2" x14ac:dyDescent="0.25">
      <c r="A8697">
        <v>869.40000000000009</v>
      </c>
      <c r="B8697">
        <v>75.556416320800864</v>
      </c>
    </row>
    <row r="8698" spans="1:2" x14ac:dyDescent="0.25">
      <c r="A8698">
        <v>869.5</v>
      </c>
      <c r="B8698">
        <v>75.660539245605463</v>
      </c>
    </row>
    <row r="8699" spans="1:2" x14ac:dyDescent="0.25">
      <c r="A8699">
        <v>869.6</v>
      </c>
      <c r="B8699">
        <v>75.764662170410176</v>
      </c>
    </row>
    <row r="8700" spans="1:2" x14ac:dyDescent="0.25">
      <c r="A8700">
        <v>869.7</v>
      </c>
      <c r="B8700">
        <v>75.868785095214889</v>
      </c>
    </row>
    <row r="8701" spans="1:2" x14ac:dyDescent="0.25">
      <c r="A8701">
        <v>869.80000000000007</v>
      </c>
      <c r="B8701">
        <v>75.972908020019602</v>
      </c>
    </row>
    <row r="8702" spans="1:2" x14ac:dyDescent="0.25">
      <c r="A8702">
        <v>869.90000000000009</v>
      </c>
      <c r="B8702">
        <v>76.077030944824301</v>
      </c>
    </row>
    <row r="8703" spans="1:2" x14ac:dyDescent="0.25">
      <c r="A8703">
        <v>870</v>
      </c>
      <c r="B8703">
        <v>76.181153869628901</v>
      </c>
    </row>
    <row r="8704" spans="1:2" x14ac:dyDescent="0.25">
      <c r="A8704">
        <v>870.1</v>
      </c>
      <c r="B8704">
        <v>76.233283462524426</v>
      </c>
    </row>
    <row r="8705" spans="1:2" x14ac:dyDescent="0.25">
      <c r="A8705">
        <v>870.2</v>
      </c>
      <c r="B8705">
        <v>76.285413055419937</v>
      </c>
    </row>
    <row r="8706" spans="1:2" x14ac:dyDescent="0.25">
      <c r="A8706">
        <v>870.30000000000007</v>
      </c>
      <c r="B8706">
        <v>76.337542648315463</v>
      </c>
    </row>
    <row r="8707" spans="1:2" x14ac:dyDescent="0.25">
      <c r="A8707">
        <v>870.40000000000009</v>
      </c>
      <c r="B8707">
        <v>76.389672241210988</v>
      </c>
    </row>
    <row r="8708" spans="1:2" x14ac:dyDescent="0.25">
      <c r="A8708">
        <v>870.5</v>
      </c>
      <c r="B8708">
        <v>76.441801834106442</v>
      </c>
    </row>
    <row r="8709" spans="1:2" x14ac:dyDescent="0.25">
      <c r="A8709">
        <v>870.6</v>
      </c>
      <c r="B8709">
        <v>76.493931427001968</v>
      </c>
    </row>
    <row r="8710" spans="1:2" x14ac:dyDescent="0.25">
      <c r="A8710">
        <v>870.7</v>
      </c>
      <c r="B8710">
        <v>76.546061019897479</v>
      </c>
    </row>
    <row r="8711" spans="1:2" x14ac:dyDescent="0.25">
      <c r="A8711">
        <v>870.80000000000007</v>
      </c>
      <c r="B8711">
        <v>76.598190612793005</v>
      </c>
    </row>
    <row r="8712" spans="1:2" x14ac:dyDescent="0.25">
      <c r="A8712">
        <v>870.90000000000009</v>
      </c>
      <c r="B8712">
        <v>76.65032020568853</v>
      </c>
    </row>
    <row r="8713" spans="1:2" x14ac:dyDescent="0.25">
      <c r="A8713">
        <v>871</v>
      </c>
      <c r="B8713">
        <v>76.702449798583984</v>
      </c>
    </row>
    <row r="8714" spans="1:2" x14ac:dyDescent="0.25">
      <c r="A8714">
        <v>871.1</v>
      </c>
      <c r="B8714">
        <v>76.722873687744141</v>
      </c>
    </row>
    <row r="8715" spans="1:2" x14ac:dyDescent="0.25">
      <c r="A8715">
        <v>871.2</v>
      </c>
      <c r="B8715">
        <v>76.743297576904311</v>
      </c>
    </row>
    <row r="8716" spans="1:2" x14ac:dyDescent="0.25">
      <c r="A8716">
        <v>871.30000000000007</v>
      </c>
      <c r="B8716">
        <v>76.763721466064467</v>
      </c>
    </row>
    <row r="8717" spans="1:2" x14ac:dyDescent="0.25">
      <c r="A8717">
        <v>871.40000000000009</v>
      </c>
      <c r="B8717">
        <v>76.784145355224624</v>
      </c>
    </row>
    <row r="8718" spans="1:2" x14ac:dyDescent="0.25">
      <c r="A8718">
        <v>871.5</v>
      </c>
      <c r="B8718">
        <v>76.804569244384766</v>
      </c>
    </row>
    <row r="8719" spans="1:2" x14ac:dyDescent="0.25">
      <c r="A8719">
        <v>871.6</v>
      </c>
      <c r="B8719">
        <v>76.824993133544922</v>
      </c>
    </row>
    <row r="8720" spans="1:2" x14ac:dyDescent="0.25">
      <c r="A8720">
        <v>871.7</v>
      </c>
      <c r="B8720">
        <v>76.845417022705092</v>
      </c>
    </row>
    <row r="8721" spans="1:2" x14ac:dyDescent="0.25">
      <c r="A8721">
        <v>871.80000000000007</v>
      </c>
      <c r="B8721">
        <v>76.865840911865249</v>
      </c>
    </row>
    <row r="8722" spans="1:2" x14ac:dyDescent="0.25">
      <c r="A8722">
        <v>871.90000000000009</v>
      </c>
      <c r="B8722">
        <v>76.886264801025405</v>
      </c>
    </row>
    <row r="8723" spans="1:2" x14ac:dyDescent="0.25">
      <c r="A8723">
        <v>872</v>
      </c>
      <c r="B8723">
        <v>76.906688690185547</v>
      </c>
    </row>
    <row r="8724" spans="1:2" x14ac:dyDescent="0.25">
      <c r="A8724">
        <v>872.1</v>
      </c>
      <c r="B8724">
        <v>76.881565017700183</v>
      </c>
    </row>
    <row r="8725" spans="1:2" x14ac:dyDescent="0.25">
      <c r="A8725">
        <v>872.2</v>
      </c>
      <c r="B8725">
        <v>76.856441345214833</v>
      </c>
    </row>
    <row r="8726" spans="1:2" x14ac:dyDescent="0.25">
      <c r="A8726">
        <v>872.30000000000007</v>
      </c>
      <c r="B8726">
        <v>76.831317672729469</v>
      </c>
    </row>
    <row r="8727" spans="1:2" x14ac:dyDescent="0.25">
      <c r="A8727">
        <v>872.40000000000009</v>
      </c>
      <c r="B8727">
        <v>76.806194000244119</v>
      </c>
    </row>
    <row r="8728" spans="1:2" x14ac:dyDescent="0.25">
      <c r="A8728">
        <v>872.5</v>
      </c>
      <c r="B8728">
        <v>76.781070327758783</v>
      </c>
    </row>
    <row r="8729" spans="1:2" x14ac:dyDescent="0.25">
      <c r="A8729">
        <v>872.6</v>
      </c>
      <c r="B8729">
        <v>76.755946655273434</v>
      </c>
    </row>
    <row r="8730" spans="1:2" x14ac:dyDescent="0.25">
      <c r="A8730">
        <v>872.7</v>
      </c>
      <c r="B8730">
        <v>76.730822982788069</v>
      </c>
    </row>
    <row r="8731" spans="1:2" x14ac:dyDescent="0.25">
      <c r="A8731">
        <v>872.80000000000007</v>
      </c>
      <c r="B8731">
        <v>76.70569931030272</v>
      </c>
    </row>
    <row r="8732" spans="1:2" x14ac:dyDescent="0.25">
      <c r="A8732">
        <v>872.90000000000009</v>
      </c>
      <c r="B8732">
        <v>76.680575637817356</v>
      </c>
    </row>
    <row r="8733" spans="1:2" x14ac:dyDescent="0.25">
      <c r="A8733">
        <v>873</v>
      </c>
      <c r="B8733">
        <v>76.655451965332034</v>
      </c>
    </row>
    <row r="8734" spans="1:2" x14ac:dyDescent="0.25">
      <c r="A8734">
        <v>873.1</v>
      </c>
      <c r="B8734">
        <v>76.550756912231421</v>
      </c>
    </row>
    <row r="8735" spans="1:2" x14ac:dyDescent="0.25">
      <c r="A8735">
        <v>873.2</v>
      </c>
      <c r="B8735">
        <v>76.446061859130808</v>
      </c>
    </row>
    <row r="8736" spans="1:2" x14ac:dyDescent="0.25">
      <c r="A8736">
        <v>873.30000000000007</v>
      </c>
      <c r="B8736">
        <v>76.341366806030209</v>
      </c>
    </row>
    <row r="8737" spans="1:2" x14ac:dyDescent="0.25">
      <c r="A8737">
        <v>873.40000000000009</v>
      </c>
      <c r="B8737">
        <v>76.236671752929595</v>
      </c>
    </row>
    <row r="8738" spans="1:2" x14ac:dyDescent="0.25">
      <c r="A8738">
        <v>873.5</v>
      </c>
      <c r="B8738">
        <v>76.131976699829096</v>
      </c>
    </row>
    <row r="8739" spans="1:2" x14ac:dyDescent="0.25">
      <c r="A8739">
        <v>873.6</v>
      </c>
      <c r="B8739">
        <v>76.027281646728497</v>
      </c>
    </row>
    <row r="8740" spans="1:2" x14ac:dyDescent="0.25">
      <c r="A8740">
        <v>873.7</v>
      </c>
      <c r="B8740">
        <v>75.922586593627884</v>
      </c>
    </row>
    <row r="8741" spans="1:2" x14ac:dyDescent="0.25">
      <c r="A8741">
        <v>873.80000000000007</v>
      </c>
      <c r="B8741">
        <v>75.81789154052727</v>
      </c>
    </row>
    <row r="8742" spans="1:2" x14ac:dyDescent="0.25">
      <c r="A8742">
        <v>873.90000000000009</v>
      </c>
      <c r="B8742">
        <v>75.713196487426657</v>
      </c>
    </row>
    <row r="8743" spans="1:2" x14ac:dyDescent="0.25">
      <c r="A8743">
        <v>874</v>
      </c>
      <c r="B8743">
        <v>75.608501434326172</v>
      </c>
    </row>
    <row r="8744" spans="1:2" x14ac:dyDescent="0.25">
      <c r="A8744">
        <v>874.1</v>
      </c>
      <c r="B8744">
        <v>75.540724411010729</v>
      </c>
    </row>
    <row r="8745" spans="1:2" x14ac:dyDescent="0.25">
      <c r="A8745">
        <v>874.2</v>
      </c>
      <c r="B8745">
        <v>75.472947387695285</v>
      </c>
    </row>
    <row r="8746" spans="1:2" x14ac:dyDescent="0.25">
      <c r="A8746">
        <v>874.30000000000007</v>
      </c>
      <c r="B8746">
        <v>75.405170364379842</v>
      </c>
    </row>
    <row r="8747" spans="1:2" x14ac:dyDescent="0.25">
      <c r="A8747">
        <v>874.40000000000009</v>
      </c>
      <c r="B8747">
        <v>75.337393341064399</v>
      </c>
    </row>
    <row r="8748" spans="1:2" x14ac:dyDescent="0.25">
      <c r="A8748">
        <v>874.5</v>
      </c>
      <c r="B8748">
        <v>75.269616317749026</v>
      </c>
    </row>
    <row r="8749" spans="1:2" x14ac:dyDescent="0.25">
      <c r="A8749">
        <v>874.6</v>
      </c>
      <c r="B8749">
        <v>75.201839294433583</v>
      </c>
    </row>
    <row r="8750" spans="1:2" x14ac:dyDescent="0.25">
      <c r="A8750">
        <v>874.7</v>
      </c>
      <c r="B8750">
        <v>75.13406227111814</v>
      </c>
    </row>
    <row r="8751" spans="1:2" x14ac:dyDescent="0.25">
      <c r="A8751">
        <v>874.80000000000007</v>
      </c>
      <c r="B8751">
        <v>75.066285247802696</v>
      </c>
    </row>
    <row r="8752" spans="1:2" x14ac:dyDescent="0.25">
      <c r="A8752">
        <v>874.90000000000009</v>
      </c>
      <c r="B8752">
        <v>74.998508224487253</v>
      </c>
    </row>
    <row r="8753" spans="1:2" x14ac:dyDescent="0.25">
      <c r="A8753">
        <v>875</v>
      </c>
      <c r="B8753">
        <v>74.930731201171881</v>
      </c>
    </row>
    <row r="8754" spans="1:2" x14ac:dyDescent="0.25">
      <c r="A8754">
        <v>875.1</v>
      </c>
      <c r="B8754">
        <v>74.837649841308576</v>
      </c>
    </row>
    <row r="8755" spans="1:2" x14ac:dyDescent="0.25">
      <c r="A8755">
        <v>875.2</v>
      </c>
      <c r="B8755">
        <v>74.74456848144527</v>
      </c>
    </row>
    <row r="8756" spans="1:2" x14ac:dyDescent="0.25">
      <c r="A8756">
        <v>875.30000000000007</v>
      </c>
      <c r="B8756">
        <v>74.651487121581965</v>
      </c>
    </row>
    <row r="8757" spans="1:2" x14ac:dyDescent="0.25">
      <c r="A8757">
        <v>875.40000000000009</v>
      </c>
      <c r="B8757">
        <v>74.55840576171866</v>
      </c>
    </row>
    <row r="8758" spans="1:2" x14ac:dyDescent="0.25">
      <c r="A8758">
        <v>875.5</v>
      </c>
      <c r="B8758">
        <v>74.465324401855469</v>
      </c>
    </row>
    <row r="8759" spans="1:2" x14ac:dyDescent="0.25">
      <c r="A8759">
        <v>875.6</v>
      </c>
      <c r="B8759">
        <v>74.372243041992164</v>
      </c>
    </row>
    <row r="8760" spans="1:2" x14ac:dyDescent="0.25">
      <c r="A8760">
        <v>875.7</v>
      </c>
      <c r="B8760">
        <v>74.279161682128859</v>
      </c>
    </row>
    <row r="8761" spans="1:2" x14ac:dyDescent="0.25">
      <c r="A8761">
        <v>875.80000000000007</v>
      </c>
      <c r="B8761">
        <v>74.186080322265553</v>
      </c>
    </row>
    <row r="8762" spans="1:2" x14ac:dyDescent="0.25">
      <c r="A8762">
        <v>875.90000000000009</v>
      </c>
      <c r="B8762">
        <v>74.092998962402248</v>
      </c>
    </row>
    <row r="8763" spans="1:2" x14ac:dyDescent="0.25">
      <c r="A8763">
        <v>876</v>
      </c>
      <c r="B8763">
        <v>73.999917602539057</v>
      </c>
    </row>
    <row r="8764" spans="1:2" x14ac:dyDescent="0.25">
      <c r="A8764">
        <v>876.1</v>
      </c>
      <c r="B8764">
        <v>73.880845947265598</v>
      </c>
    </row>
    <row r="8765" spans="1:2" x14ac:dyDescent="0.25">
      <c r="A8765">
        <v>876.2</v>
      </c>
      <c r="B8765">
        <v>73.761774291992126</v>
      </c>
    </row>
    <row r="8766" spans="1:2" x14ac:dyDescent="0.25">
      <c r="A8766">
        <v>876.30000000000007</v>
      </c>
      <c r="B8766">
        <v>73.642702636718667</v>
      </c>
    </row>
    <row r="8767" spans="1:2" x14ac:dyDescent="0.25">
      <c r="A8767">
        <v>876.40000000000009</v>
      </c>
      <c r="B8767">
        <v>73.523630981445194</v>
      </c>
    </row>
    <row r="8768" spans="1:2" x14ac:dyDescent="0.25">
      <c r="A8768">
        <v>876.5</v>
      </c>
      <c r="B8768">
        <v>73.404559326171864</v>
      </c>
    </row>
    <row r="8769" spans="1:2" x14ac:dyDescent="0.25">
      <c r="A8769">
        <v>876.6</v>
      </c>
      <c r="B8769">
        <v>73.285487670898405</v>
      </c>
    </row>
    <row r="8770" spans="1:2" x14ac:dyDescent="0.25">
      <c r="A8770">
        <v>876.7</v>
      </c>
      <c r="B8770">
        <v>73.166416015624947</v>
      </c>
    </row>
    <row r="8771" spans="1:2" x14ac:dyDescent="0.25">
      <c r="A8771">
        <v>876.80000000000007</v>
      </c>
      <c r="B8771">
        <v>73.047344360351474</v>
      </c>
    </row>
    <row r="8772" spans="1:2" x14ac:dyDescent="0.25">
      <c r="A8772">
        <v>876.90000000000009</v>
      </c>
      <c r="B8772">
        <v>72.928272705078015</v>
      </c>
    </row>
    <row r="8773" spans="1:2" x14ac:dyDescent="0.25">
      <c r="A8773">
        <v>877</v>
      </c>
      <c r="B8773">
        <v>72.809201049804685</v>
      </c>
    </row>
    <row r="8774" spans="1:2" x14ac:dyDescent="0.25">
      <c r="A8774">
        <v>877.1</v>
      </c>
      <c r="B8774">
        <v>72.70623222351071</v>
      </c>
    </row>
    <row r="8775" spans="1:2" x14ac:dyDescent="0.25">
      <c r="A8775">
        <v>877.2</v>
      </c>
      <c r="B8775">
        <v>72.60326339721675</v>
      </c>
    </row>
    <row r="8776" spans="1:2" x14ac:dyDescent="0.25">
      <c r="A8776">
        <v>877.30000000000007</v>
      </c>
      <c r="B8776">
        <v>72.500294570922776</v>
      </c>
    </row>
    <row r="8777" spans="1:2" x14ac:dyDescent="0.25">
      <c r="A8777">
        <v>877.40000000000009</v>
      </c>
      <c r="B8777">
        <v>72.397325744628816</v>
      </c>
    </row>
    <row r="8778" spans="1:2" x14ac:dyDescent="0.25">
      <c r="A8778">
        <v>877.5</v>
      </c>
      <c r="B8778">
        <v>72.294356918334955</v>
      </c>
    </row>
    <row r="8779" spans="1:2" x14ac:dyDescent="0.25">
      <c r="A8779">
        <v>877.6</v>
      </c>
      <c r="B8779">
        <v>72.191388092040995</v>
      </c>
    </row>
    <row r="8780" spans="1:2" x14ac:dyDescent="0.25">
      <c r="A8780">
        <v>877.7</v>
      </c>
      <c r="B8780">
        <v>72.088419265747021</v>
      </c>
    </row>
    <row r="8781" spans="1:2" x14ac:dyDescent="0.25">
      <c r="A8781">
        <v>877.80000000000007</v>
      </c>
      <c r="B8781">
        <v>71.985450439453061</v>
      </c>
    </row>
    <row r="8782" spans="1:2" x14ac:dyDescent="0.25">
      <c r="A8782">
        <v>877.90000000000009</v>
      </c>
      <c r="B8782">
        <v>71.882481613159086</v>
      </c>
    </row>
    <row r="8783" spans="1:2" x14ac:dyDescent="0.25">
      <c r="A8783">
        <v>878</v>
      </c>
      <c r="B8783">
        <v>71.77951278686524</v>
      </c>
    </row>
    <row r="8784" spans="1:2" x14ac:dyDescent="0.25">
      <c r="A8784">
        <v>878.1</v>
      </c>
      <c r="B8784">
        <v>71.700976791381819</v>
      </c>
    </row>
    <row r="8785" spans="1:2" x14ac:dyDescent="0.25">
      <c r="A8785">
        <v>878.2</v>
      </c>
      <c r="B8785">
        <v>71.622440795898399</v>
      </c>
    </row>
    <row r="8786" spans="1:2" x14ac:dyDescent="0.25">
      <c r="A8786">
        <v>878.30000000000007</v>
      </c>
      <c r="B8786">
        <v>71.543904800414992</v>
      </c>
    </row>
    <row r="8787" spans="1:2" x14ac:dyDescent="0.25">
      <c r="A8787">
        <v>878.40000000000009</v>
      </c>
      <c r="B8787">
        <v>71.465368804931572</v>
      </c>
    </row>
    <row r="8788" spans="1:2" x14ac:dyDescent="0.25">
      <c r="A8788">
        <v>878.5</v>
      </c>
      <c r="B8788">
        <v>71.386832809448237</v>
      </c>
    </row>
    <row r="8789" spans="1:2" x14ac:dyDescent="0.25">
      <c r="A8789">
        <v>878.6</v>
      </c>
      <c r="B8789">
        <v>71.30829681396483</v>
      </c>
    </row>
    <row r="8790" spans="1:2" x14ac:dyDescent="0.25">
      <c r="A8790">
        <v>878.7</v>
      </c>
      <c r="B8790">
        <v>71.22976081848141</v>
      </c>
    </row>
    <row r="8791" spans="1:2" x14ac:dyDescent="0.25">
      <c r="A8791">
        <v>878.80000000000007</v>
      </c>
      <c r="B8791">
        <v>71.151224822997989</v>
      </c>
    </row>
    <row r="8792" spans="1:2" x14ac:dyDescent="0.25">
      <c r="A8792">
        <v>878.90000000000009</v>
      </c>
      <c r="B8792">
        <v>71.072688827514568</v>
      </c>
    </row>
    <row r="8793" spans="1:2" x14ac:dyDescent="0.25">
      <c r="A8793">
        <v>879</v>
      </c>
      <c r="B8793">
        <v>70.994152832031247</v>
      </c>
    </row>
    <row r="8794" spans="1:2" x14ac:dyDescent="0.25">
      <c r="A8794">
        <v>879.1</v>
      </c>
      <c r="B8794">
        <v>70.929206848144517</v>
      </c>
    </row>
    <row r="8795" spans="1:2" x14ac:dyDescent="0.25">
      <c r="A8795">
        <v>879.2</v>
      </c>
      <c r="B8795">
        <v>70.864260864257787</v>
      </c>
    </row>
    <row r="8796" spans="1:2" x14ac:dyDescent="0.25">
      <c r="A8796">
        <v>879.30000000000007</v>
      </c>
      <c r="B8796">
        <v>70.799314880371043</v>
      </c>
    </row>
    <row r="8797" spans="1:2" x14ac:dyDescent="0.25">
      <c r="A8797">
        <v>879.40000000000009</v>
      </c>
      <c r="B8797">
        <v>70.734368896484312</v>
      </c>
    </row>
    <row r="8798" spans="1:2" x14ac:dyDescent="0.25">
      <c r="A8798">
        <v>879.5</v>
      </c>
      <c r="B8798">
        <v>70.669422912597653</v>
      </c>
    </row>
    <row r="8799" spans="1:2" x14ac:dyDescent="0.25">
      <c r="A8799">
        <v>879.6</v>
      </c>
      <c r="B8799">
        <v>70.604476928710923</v>
      </c>
    </row>
    <row r="8800" spans="1:2" x14ac:dyDescent="0.25">
      <c r="A8800">
        <v>879.7</v>
      </c>
      <c r="B8800">
        <v>70.539530944824193</v>
      </c>
    </row>
    <row r="8801" spans="1:2" x14ac:dyDescent="0.25">
      <c r="A8801">
        <v>879.80000000000007</v>
      </c>
      <c r="B8801">
        <v>70.474584960937449</v>
      </c>
    </row>
    <row r="8802" spans="1:2" x14ac:dyDescent="0.25">
      <c r="A8802">
        <v>879.90000000000009</v>
      </c>
      <c r="B8802">
        <v>70.409638977050719</v>
      </c>
    </row>
    <row r="8803" spans="1:2" x14ac:dyDescent="0.25">
      <c r="A8803">
        <v>880</v>
      </c>
      <c r="B8803">
        <v>70.34469299316406</v>
      </c>
    </row>
    <row r="8804" spans="1:2" x14ac:dyDescent="0.25">
      <c r="A8804">
        <v>880.1</v>
      </c>
      <c r="B8804">
        <v>70.309570236206042</v>
      </c>
    </row>
    <row r="8805" spans="1:2" x14ac:dyDescent="0.25">
      <c r="A8805">
        <v>880.2</v>
      </c>
      <c r="B8805">
        <v>70.274447479248025</v>
      </c>
    </row>
    <row r="8806" spans="1:2" x14ac:dyDescent="0.25">
      <c r="A8806">
        <v>880.30000000000007</v>
      </c>
      <c r="B8806">
        <v>70.239324722290007</v>
      </c>
    </row>
    <row r="8807" spans="1:2" x14ac:dyDescent="0.25">
      <c r="A8807">
        <v>880.40000000000009</v>
      </c>
      <c r="B8807">
        <v>70.204201965332004</v>
      </c>
    </row>
    <row r="8808" spans="1:2" x14ac:dyDescent="0.25">
      <c r="A8808">
        <v>880.5</v>
      </c>
      <c r="B8808">
        <v>70.169079208374029</v>
      </c>
    </row>
    <row r="8809" spans="1:2" x14ac:dyDescent="0.25">
      <c r="A8809">
        <v>880.6</v>
      </c>
      <c r="B8809">
        <v>70.133956451416012</v>
      </c>
    </row>
    <row r="8810" spans="1:2" x14ac:dyDescent="0.25">
      <c r="A8810">
        <v>880.7</v>
      </c>
      <c r="B8810">
        <v>70.098833694457994</v>
      </c>
    </row>
    <row r="8811" spans="1:2" x14ac:dyDescent="0.25">
      <c r="A8811">
        <v>880.80000000000007</v>
      </c>
      <c r="B8811">
        <v>70.063710937499977</v>
      </c>
    </row>
    <row r="8812" spans="1:2" x14ac:dyDescent="0.25">
      <c r="A8812">
        <v>880.90000000000009</v>
      </c>
      <c r="B8812">
        <v>70.028588180541959</v>
      </c>
    </row>
    <row r="8813" spans="1:2" x14ac:dyDescent="0.25">
      <c r="A8813">
        <v>881</v>
      </c>
      <c r="B8813">
        <v>69.993465423583984</v>
      </c>
    </row>
    <row r="8814" spans="1:2" x14ac:dyDescent="0.25">
      <c r="A8814">
        <v>881.1</v>
      </c>
      <c r="B8814">
        <v>69.901190490722641</v>
      </c>
    </row>
    <row r="8815" spans="1:2" x14ac:dyDescent="0.25">
      <c r="A8815">
        <v>881.2</v>
      </c>
      <c r="B8815">
        <v>69.808915557861283</v>
      </c>
    </row>
    <row r="8816" spans="1:2" x14ac:dyDescent="0.25">
      <c r="A8816">
        <v>881.30000000000007</v>
      </c>
      <c r="B8816">
        <v>69.71664062499994</v>
      </c>
    </row>
    <row r="8817" spans="1:2" x14ac:dyDescent="0.25">
      <c r="A8817">
        <v>881.40000000000009</v>
      </c>
      <c r="B8817">
        <v>69.624365692138582</v>
      </c>
    </row>
    <row r="8818" spans="1:2" x14ac:dyDescent="0.25">
      <c r="A8818">
        <v>881.5</v>
      </c>
      <c r="B8818">
        <v>69.532090759277338</v>
      </c>
    </row>
    <row r="8819" spans="1:2" x14ac:dyDescent="0.25">
      <c r="A8819">
        <v>881.6</v>
      </c>
      <c r="B8819">
        <v>69.439815826415995</v>
      </c>
    </row>
    <row r="8820" spans="1:2" x14ac:dyDescent="0.25">
      <c r="A8820">
        <v>881.7</v>
      </c>
      <c r="B8820">
        <v>69.347540893554651</v>
      </c>
    </row>
    <row r="8821" spans="1:2" x14ac:dyDescent="0.25">
      <c r="A8821">
        <v>881.80000000000007</v>
      </c>
      <c r="B8821">
        <v>69.255265960693293</v>
      </c>
    </row>
    <row r="8822" spans="1:2" x14ac:dyDescent="0.25">
      <c r="A8822">
        <v>881.90000000000009</v>
      </c>
      <c r="B8822">
        <v>69.16299102783195</v>
      </c>
    </row>
    <row r="8823" spans="1:2" x14ac:dyDescent="0.25">
      <c r="A8823">
        <v>882</v>
      </c>
      <c r="B8823">
        <v>69.070716094970706</v>
      </c>
    </row>
    <row r="8824" spans="1:2" x14ac:dyDescent="0.25">
      <c r="A8824">
        <v>882.1</v>
      </c>
      <c r="B8824">
        <v>69.024294128417964</v>
      </c>
    </row>
    <row r="8825" spans="1:2" x14ac:dyDescent="0.25">
      <c r="A8825">
        <v>882.2</v>
      </c>
      <c r="B8825">
        <v>68.977872161865221</v>
      </c>
    </row>
    <row r="8826" spans="1:2" x14ac:dyDescent="0.25">
      <c r="A8826">
        <v>882.30000000000007</v>
      </c>
      <c r="B8826">
        <v>68.931450195312465</v>
      </c>
    </row>
    <row r="8827" spans="1:2" x14ac:dyDescent="0.25">
      <c r="A8827">
        <v>882.40000000000009</v>
      </c>
      <c r="B8827">
        <v>68.885028228759722</v>
      </c>
    </row>
    <row r="8828" spans="1:2" x14ac:dyDescent="0.25">
      <c r="A8828">
        <v>882.5</v>
      </c>
      <c r="B8828">
        <v>68.838606262207037</v>
      </c>
    </row>
    <row r="8829" spans="1:2" x14ac:dyDescent="0.25">
      <c r="A8829">
        <v>882.6</v>
      </c>
      <c r="B8829">
        <v>68.79218429565428</v>
      </c>
    </row>
    <row r="8830" spans="1:2" x14ac:dyDescent="0.25">
      <c r="A8830">
        <v>882.7</v>
      </c>
      <c r="B8830">
        <v>68.745762329101538</v>
      </c>
    </row>
    <row r="8831" spans="1:2" x14ac:dyDescent="0.25">
      <c r="A8831">
        <v>882.80000000000007</v>
      </c>
      <c r="B8831">
        <v>68.699340362548796</v>
      </c>
    </row>
    <row r="8832" spans="1:2" x14ac:dyDescent="0.25">
      <c r="A8832">
        <v>882.90000000000009</v>
      </c>
      <c r="B8832">
        <v>68.652918395996053</v>
      </c>
    </row>
    <row r="8833" spans="1:2" x14ac:dyDescent="0.25">
      <c r="A8833">
        <v>883</v>
      </c>
      <c r="B8833">
        <v>68.606496429443354</v>
      </c>
    </row>
    <row r="8834" spans="1:2" x14ac:dyDescent="0.25">
      <c r="A8834">
        <v>883.1</v>
      </c>
      <c r="B8834">
        <v>68.573612365722639</v>
      </c>
    </row>
    <row r="8835" spans="1:2" x14ac:dyDescent="0.25">
      <c r="A8835">
        <v>883.2</v>
      </c>
      <c r="B8835">
        <v>68.540728302001938</v>
      </c>
    </row>
    <row r="8836" spans="1:2" x14ac:dyDescent="0.25">
      <c r="A8836">
        <v>883.30000000000007</v>
      </c>
      <c r="B8836">
        <v>68.507844238281223</v>
      </c>
    </row>
    <row r="8837" spans="1:2" x14ac:dyDescent="0.25">
      <c r="A8837">
        <v>883.40000000000009</v>
      </c>
      <c r="B8837">
        <v>68.474960174560508</v>
      </c>
    </row>
    <row r="8838" spans="1:2" x14ac:dyDescent="0.25">
      <c r="A8838">
        <v>883.5</v>
      </c>
      <c r="B8838">
        <v>68.442076110839849</v>
      </c>
    </row>
    <row r="8839" spans="1:2" x14ac:dyDescent="0.25">
      <c r="A8839">
        <v>883.6</v>
      </c>
      <c r="B8839">
        <v>68.409192047119134</v>
      </c>
    </row>
    <row r="8840" spans="1:2" x14ac:dyDescent="0.25">
      <c r="A8840">
        <v>883.7</v>
      </c>
      <c r="B8840">
        <v>68.376307983398419</v>
      </c>
    </row>
    <row r="8841" spans="1:2" x14ac:dyDescent="0.25">
      <c r="A8841">
        <v>883.80000000000007</v>
      </c>
      <c r="B8841">
        <v>68.343423919677718</v>
      </c>
    </row>
    <row r="8842" spans="1:2" x14ac:dyDescent="0.25">
      <c r="A8842">
        <v>883.90000000000009</v>
      </c>
      <c r="B8842">
        <v>68.310539855957003</v>
      </c>
    </row>
    <row r="8843" spans="1:2" x14ac:dyDescent="0.25">
      <c r="A8843">
        <v>884</v>
      </c>
      <c r="B8843">
        <v>68.277655792236331</v>
      </c>
    </row>
    <row r="8844" spans="1:2" x14ac:dyDescent="0.25">
      <c r="A8844">
        <v>884.1</v>
      </c>
      <c r="B8844">
        <v>68.244270706176749</v>
      </c>
    </row>
    <row r="8845" spans="1:2" x14ac:dyDescent="0.25">
      <c r="A8845">
        <v>884.2</v>
      </c>
      <c r="B8845">
        <v>68.210885620117182</v>
      </c>
    </row>
    <row r="8846" spans="1:2" x14ac:dyDescent="0.25">
      <c r="A8846">
        <v>884.30000000000007</v>
      </c>
      <c r="B8846">
        <v>68.1775005340576</v>
      </c>
    </row>
    <row r="8847" spans="1:2" x14ac:dyDescent="0.25">
      <c r="A8847">
        <v>884.40000000000009</v>
      </c>
      <c r="B8847">
        <v>68.144115447998018</v>
      </c>
    </row>
    <row r="8848" spans="1:2" x14ac:dyDescent="0.25">
      <c r="A8848">
        <v>884.5</v>
      </c>
      <c r="B8848">
        <v>68.110730361938479</v>
      </c>
    </row>
    <row r="8849" spans="1:2" x14ac:dyDescent="0.25">
      <c r="A8849">
        <v>884.6</v>
      </c>
      <c r="B8849">
        <v>68.077345275878898</v>
      </c>
    </row>
    <row r="8850" spans="1:2" x14ac:dyDescent="0.25">
      <c r="A8850">
        <v>884.7</v>
      </c>
      <c r="B8850">
        <v>68.04396018981933</v>
      </c>
    </row>
    <row r="8851" spans="1:2" x14ac:dyDescent="0.25">
      <c r="A8851">
        <v>884.80000000000007</v>
      </c>
      <c r="B8851">
        <v>68.010575103759749</v>
      </c>
    </row>
    <row r="8852" spans="1:2" x14ac:dyDescent="0.25">
      <c r="A8852">
        <v>884.90000000000009</v>
      </c>
      <c r="B8852">
        <v>67.977190017700167</v>
      </c>
    </row>
    <row r="8853" spans="1:2" x14ac:dyDescent="0.25">
      <c r="A8853">
        <v>885</v>
      </c>
      <c r="B8853">
        <v>67.943804931640628</v>
      </c>
    </row>
    <row r="8854" spans="1:2" x14ac:dyDescent="0.25">
      <c r="A8854">
        <v>885.1</v>
      </c>
      <c r="B8854">
        <v>67.945078964233403</v>
      </c>
    </row>
    <row r="8855" spans="1:2" x14ac:dyDescent="0.25">
      <c r="A8855">
        <v>885.2</v>
      </c>
      <c r="B8855">
        <v>67.946352996826178</v>
      </c>
    </row>
    <row r="8856" spans="1:2" x14ac:dyDescent="0.25">
      <c r="A8856">
        <v>885.30000000000007</v>
      </c>
      <c r="B8856">
        <v>67.947627029418953</v>
      </c>
    </row>
    <row r="8857" spans="1:2" x14ac:dyDescent="0.25">
      <c r="A8857">
        <v>885.40000000000009</v>
      </c>
      <c r="B8857">
        <v>67.948901062011728</v>
      </c>
    </row>
    <row r="8858" spans="1:2" x14ac:dyDescent="0.25">
      <c r="A8858">
        <v>885.5</v>
      </c>
      <c r="B8858">
        <v>67.950175094604504</v>
      </c>
    </row>
    <row r="8859" spans="1:2" x14ac:dyDescent="0.25">
      <c r="A8859">
        <v>885.6</v>
      </c>
      <c r="B8859">
        <v>67.951449127197264</v>
      </c>
    </row>
    <row r="8860" spans="1:2" x14ac:dyDescent="0.25">
      <c r="A8860">
        <v>885.7</v>
      </c>
      <c r="B8860">
        <v>67.95272315979004</v>
      </c>
    </row>
    <row r="8861" spans="1:2" x14ac:dyDescent="0.25">
      <c r="A8861">
        <v>885.80000000000007</v>
      </c>
      <c r="B8861">
        <v>67.953997192382815</v>
      </c>
    </row>
    <row r="8862" spans="1:2" x14ac:dyDescent="0.25">
      <c r="A8862">
        <v>885.90000000000009</v>
      </c>
      <c r="B8862">
        <v>67.95527122497559</v>
      </c>
    </row>
    <row r="8863" spans="1:2" x14ac:dyDescent="0.25">
      <c r="A8863">
        <v>886</v>
      </c>
      <c r="B8863">
        <v>67.956545257568365</v>
      </c>
    </row>
    <row r="8864" spans="1:2" x14ac:dyDescent="0.25">
      <c r="A8864">
        <v>886.1</v>
      </c>
      <c r="B8864">
        <v>67.989593124389657</v>
      </c>
    </row>
    <row r="8865" spans="1:2" x14ac:dyDescent="0.25">
      <c r="A8865">
        <v>886.2</v>
      </c>
      <c r="B8865">
        <v>68.022640991210963</v>
      </c>
    </row>
    <row r="8866" spans="1:2" x14ac:dyDescent="0.25">
      <c r="A8866">
        <v>886.30000000000007</v>
      </c>
      <c r="B8866">
        <v>68.055688858032255</v>
      </c>
    </row>
    <row r="8867" spans="1:2" x14ac:dyDescent="0.25">
      <c r="A8867">
        <v>886.40000000000009</v>
      </c>
      <c r="B8867">
        <v>68.088736724853547</v>
      </c>
    </row>
    <row r="8868" spans="1:2" x14ac:dyDescent="0.25">
      <c r="A8868">
        <v>886.5</v>
      </c>
      <c r="B8868">
        <v>68.12178459167481</v>
      </c>
    </row>
    <row r="8869" spans="1:2" x14ac:dyDescent="0.25">
      <c r="A8869">
        <v>886.6</v>
      </c>
      <c r="B8869">
        <v>68.154832458496102</v>
      </c>
    </row>
    <row r="8870" spans="1:2" x14ac:dyDescent="0.25">
      <c r="A8870">
        <v>886.7</v>
      </c>
      <c r="B8870">
        <v>68.187880325317408</v>
      </c>
    </row>
    <row r="8871" spans="1:2" x14ac:dyDescent="0.25">
      <c r="A8871">
        <v>886.80000000000007</v>
      </c>
      <c r="B8871">
        <v>68.2209281921387</v>
      </c>
    </row>
    <row r="8872" spans="1:2" x14ac:dyDescent="0.25">
      <c r="A8872">
        <v>886.90000000000009</v>
      </c>
      <c r="B8872">
        <v>68.253976058959992</v>
      </c>
    </row>
    <row r="8873" spans="1:2" x14ac:dyDescent="0.25">
      <c r="A8873">
        <v>887</v>
      </c>
      <c r="B8873">
        <v>68.287023925781256</v>
      </c>
    </row>
    <row r="8874" spans="1:2" x14ac:dyDescent="0.25">
      <c r="A8874">
        <v>887.1</v>
      </c>
      <c r="B8874">
        <v>68.318368225097672</v>
      </c>
    </row>
    <row r="8875" spans="1:2" x14ac:dyDescent="0.25">
      <c r="A8875">
        <v>887.2</v>
      </c>
      <c r="B8875">
        <v>68.349712524414088</v>
      </c>
    </row>
    <row r="8876" spans="1:2" x14ac:dyDescent="0.25">
      <c r="A8876">
        <v>887.30000000000007</v>
      </c>
      <c r="B8876">
        <v>68.381056823730489</v>
      </c>
    </row>
    <row r="8877" spans="1:2" x14ac:dyDescent="0.25">
      <c r="A8877">
        <v>887.40000000000009</v>
      </c>
      <c r="B8877">
        <v>68.412401123046905</v>
      </c>
    </row>
    <row r="8878" spans="1:2" x14ac:dyDescent="0.25">
      <c r="A8878">
        <v>887.5</v>
      </c>
      <c r="B8878">
        <v>68.443745422363293</v>
      </c>
    </row>
    <row r="8879" spans="1:2" x14ac:dyDescent="0.25">
      <c r="A8879">
        <v>887.6</v>
      </c>
      <c r="B8879">
        <v>68.475089721679694</v>
      </c>
    </row>
    <row r="8880" spans="1:2" x14ac:dyDescent="0.25">
      <c r="A8880">
        <v>887.7</v>
      </c>
      <c r="B8880">
        <v>68.50643402099611</v>
      </c>
    </row>
    <row r="8881" spans="1:2" x14ac:dyDescent="0.25">
      <c r="A8881">
        <v>887.80000000000007</v>
      </c>
      <c r="B8881">
        <v>68.537778320312526</v>
      </c>
    </row>
    <row r="8882" spans="1:2" x14ac:dyDescent="0.25">
      <c r="A8882">
        <v>887.90000000000009</v>
      </c>
      <c r="B8882">
        <v>68.569122619628942</v>
      </c>
    </row>
    <row r="8883" spans="1:2" x14ac:dyDescent="0.25">
      <c r="A8883">
        <v>888</v>
      </c>
      <c r="B8883">
        <v>68.600466918945315</v>
      </c>
    </row>
    <row r="8884" spans="1:2" x14ac:dyDescent="0.25">
      <c r="A8884">
        <v>888.1</v>
      </c>
      <c r="B8884">
        <v>68.630250778198246</v>
      </c>
    </row>
    <row r="8885" spans="1:2" x14ac:dyDescent="0.25">
      <c r="A8885">
        <v>888.2</v>
      </c>
      <c r="B8885">
        <v>68.66003463745119</v>
      </c>
    </row>
    <row r="8886" spans="1:2" x14ac:dyDescent="0.25">
      <c r="A8886">
        <v>888.30000000000007</v>
      </c>
      <c r="B8886">
        <v>68.68981849670412</v>
      </c>
    </row>
    <row r="8887" spans="1:2" x14ac:dyDescent="0.25">
      <c r="A8887">
        <v>888.40000000000009</v>
      </c>
      <c r="B8887">
        <v>68.719602355957065</v>
      </c>
    </row>
    <row r="8888" spans="1:2" x14ac:dyDescent="0.25">
      <c r="A8888">
        <v>888.5</v>
      </c>
      <c r="B8888">
        <v>68.749386215209967</v>
      </c>
    </row>
    <row r="8889" spans="1:2" x14ac:dyDescent="0.25">
      <c r="A8889">
        <v>888.6</v>
      </c>
      <c r="B8889">
        <v>68.779170074462897</v>
      </c>
    </row>
    <row r="8890" spans="1:2" x14ac:dyDescent="0.25">
      <c r="A8890">
        <v>888.7</v>
      </c>
      <c r="B8890">
        <v>68.808953933715827</v>
      </c>
    </row>
    <row r="8891" spans="1:2" x14ac:dyDescent="0.25">
      <c r="A8891">
        <v>888.80000000000007</v>
      </c>
      <c r="B8891">
        <v>68.838737792968772</v>
      </c>
    </row>
    <row r="8892" spans="1:2" x14ac:dyDescent="0.25">
      <c r="A8892">
        <v>888.90000000000009</v>
      </c>
      <c r="B8892">
        <v>68.868521652221702</v>
      </c>
    </row>
    <row r="8893" spans="1:2" x14ac:dyDescent="0.25">
      <c r="A8893">
        <v>889</v>
      </c>
      <c r="B8893">
        <v>68.898305511474604</v>
      </c>
    </row>
    <row r="8894" spans="1:2" x14ac:dyDescent="0.25">
      <c r="A8894">
        <v>889.1</v>
      </c>
      <c r="B8894">
        <v>68.913554382324222</v>
      </c>
    </row>
    <row r="8895" spans="1:2" x14ac:dyDescent="0.25">
      <c r="A8895">
        <v>889.2</v>
      </c>
      <c r="B8895">
        <v>68.928803253173825</v>
      </c>
    </row>
    <row r="8896" spans="1:2" x14ac:dyDescent="0.25">
      <c r="A8896">
        <v>889.30000000000007</v>
      </c>
      <c r="B8896">
        <v>68.944052124023443</v>
      </c>
    </row>
    <row r="8897" spans="1:2" x14ac:dyDescent="0.25">
      <c r="A8897">
        <v>889.40000000000009</v>
      </c>
      <c r="B8897">
        <v>68.959300994873061</v>
      </c>
    </row>
    <row r="8898" spans="1:2" x14ac:dyDescent="0.25">
      <c r="A8898">
        <v>889.5</v>
      </c>
      <c r="B8898">
        <v>68.974549865722651</v>
      </c>
    </row>
    <row r="8899" spans="1:2" x14ac:dyDescent="0.25">
      <c r="A8899">
        <v>889.6</v>
      </c>
      <c r="B8899">
        <v>68.989798736572268</v>
      </c>
    </row>
    <row r="8900" spans="1:2" x14ac:dyDescent="0.25">
      <c r="A8900">
        <v>889.7</v>
      </c>
      <c r="B8900">
        <v>69.005047607421872</v>
      </c>
    </row>
    <row r="8901" spans="1:2" x14ac:dyDescent="0.25">
      <c r="A8901">
        <v>889.80000000000007</v>
      </c>
      <c r="B8901">
        <v>69.02029647827149</v>
      </c>
    </row>
    <row r="8902" spans="1:2" x14ac:dyDescent="0.25">
      <c r="A8902">
        <v>889.90000000000009</v>
      </c>
      <c r="B8902">
        <v>69.035545349121108</v>
      </c>
    </row>
    <row r="8903" spans="1:2" x14ac:dyDescent="0.25">
      <c r="A8903">
        <v>890</v>
      </c>
      <c r="B8903">
        <v>69.050794219970697</v>
      </c>
    </row>
    <row r="8904" spans="1:2" x14ac:dyDescent="0.25">
      <c r="A8904">
        <v>890.1</v>
      </c>
      <c r="B8904">
        <v>68.980578765869126</v>
      </c>
    </row>
    <row r="8905" spans="1:2" x14ac:dyDescent="0.25">
      <c r="A8905">
        <v>890.2</v>
      </c>
      <c r="B8905">
        <v>68.91036331176754</v>
      </c>
    </row>
    <row r="8906" spans="1:2" x14ac:dyDescent="0.25">
      <c r="A8906">
        <v>890.30000000000007</v>
      </c>
      <c r="B8906">
        <v>68.840147857665968</v>
      </c>
    </row>
    <row r="8907" spans="1:2" x14ac:dyDescent="0.25">
      <c r="A8907">
        <v>890.40000000000009</v>
      </c>
      <c r="B8907">
        <v>68.769932403564383</v>
      </c>
    </row>
    <row r="8908" spans="1:2" x14ac:dyDescent="0.25">
      <c r="A8908">
        <v>890.5</v>
      </c>
      <c r="B8908">
        <v>68.699716949462896</v>
      </c>
    </row>
    <row r="8909" spans="1:2" x14ac:dyDescent="0.25">
      <c r="A8909">
        <v>890.6</v>
      </c>
      <c r="B8909">
        <v>68.629501495361311</v>
      </c>
    </row>
    <row r="8910" spans="1:2" x14ac:dyDescent="0.25">
      <c r="A8910">
        <v>890.7</v>
      </c>
      <c r="B8910">
        <v>68.559286041259739</v>
      </c>
    </row>
    <row r="8911" spans="1:2" x14ac:dyDescent="0.25">
      <c r="A8911">
        <v>890.80000000000007</v>
      </c>
      <c r="B8911">
        <v>68.489070587158153</v>
      </c>
    </row>
    <row r="8912" spans="1:2" x14ac:dyDescent="0.25">
      <c r="A8912">
        <v>890.90000000000009</v>
      </c>
      <c r="B8912">
        <v>68.418855133056582</v>
      </c>
    </row>
    <row r="8913" spans="1:2" x14ac:dyDescent="0.25">
      <c r="A8913">
        <v>891</v>
      </c>
      <c r="B8913">
        <v>68.348639678955081</v>
      </c>
    </row>
    <row r="8914" spans="1:2" x14ac:dyDescent="0.25">
      <c r="A8914">
        <v>891.1</v>
      </c>
      <c r="B8914">
        <v>68.236303100585914</v>
      </c>
    </row>
    <row r="8915" spans="1:2" x14ac:dyDescent="0.25">
      <c r="A8915">
        <v>891.2</v>
      </c>
      <c r="B8915">
        <v>68.123966522216747</v>
      </c>
    </row>
    <row r="8916" spans="1:2" x14ac:dyDescent="0.25">
      <c r="A8916">
        <v>891.30000000000007</v>
      </c>
      <c r="B8916">
        <v>68.011629943847581</v>
      </c>
    </row>
    <row r="8917" spans="1:2" x14ac:dyDescent="0.25">
      <c r="A8917">
        <v>891.40000000000009</v>
      </c>
      <c r="B8917">
        <v>67.899293365478414</v>
      </c>
    </row>
    <row r="8918" spans="1:2" x14ac:dyDescent="0.25">
      <c r="A8918">
        <v>891.5</v>
      </c>
      <c r="B8918">
        <v>67.786956787109375</v>
      </c>
    </row>
    <row r="8919" spans="1:2" x14ac:dyDescent="0.25">
      <c r="A8919">
        <v>891.6</v>
      </c>
      <c r="B8919">
        <v>67.674620208740208</v>
      </c>
    </row>
    <row r="8920" spans="1:2" x14ac:dyDescent="0.25">
      <c r="A8920">
        <v>891.7</v>
      </c>
      <c r="B8920">
        <v>67.562283630371041</v>
      </c>
    </row>
    <row r="8921" spans="1:2" x14ac:dyDescent="0.25">
      <c r="A8921">
        <v>891.80000000000007</v>
      </c>
      <c r="B8921">
        <v>67.449947052001875</v>
      </c>
    </row>
    <row r="8922" spans="1:2" x14ac:dyDescent="0.25">
      <c r="A8922">
        <v>891.90000000000009</v>
      </c>
      <c r="B8922">
        <v>67.337610473632708</v>
      </c>
    </row>
    <row r="8923" spans="1:2" x14ac:dyDescent="0.25">
      <c r="A8923">
        <v>892</v>
      </c>
      <c r="B8923">
        <v>67.225273895263669</v>
      </c>
    </row>
    <row r="8924" spans="1:2" x14ac:dyDescent="0.25">
      <c r="A8924">
        <v>892.1</v>
      </c>
      <c r="B8924">
        <v>67.130004501342754</v>
      </c>
    </row>
    <row r="8925" spans="1:2" x14ac:dyDescent="0.25">
      <c r="A8925">
        <v>892.2</v>
      </c>
      <c r="B8925">
        <v>67.034735107421824</v>
      </c>
    </row>
    <row r="8926" spans="1:2" x14ac:dyDescent="0.25">
      <c r="A8926">
        <v>892.30000000000007</v>
      </c>
      <c r="B8926">
        <v>66.939465713500908</v>
      </c>
    </row>
    <row r="8927" spans="1:2" x14ac:dyDescent="0.25">
      <c r="A8927">
        <v>892.40000000000009</v>
      </c>
      <c r="B8927">
        <v>66.844196319579993</v>
      </c>
    </row>
    <row r="8928" spans="1:2" x14ac:dyDescent="0.25">
      <c r="A8928">
        <v>892.5</v>
      </c>
      <c r="B8928">
        <v>66.748926925659177</v>
      </c>
    </row>
    <row r="8929" spans="1:2" x14ac:dyDescent="0.25">
      <c r="A8929">
        <v>892.6</v>
      </c>
      <c r="B8929">
        <v>66.653657531738261</v>
      </c>
    </row>
    <row r="8930" spans="1:2" x14ac:dyDescent="0.25">
      <c r="A8930">
        <v>892.7</v>
      </c>
      <c r="B8930">
        <v>66.558388137817332</v>
      </c>
    </row>
    <row r="8931" spans="1:2" x14ac:dyDescent="0.25">
      <c r="A8931">
        <v>892.80000000000007</v>
      </c>
      <c r="B8931">
        <v>66.463118743896416</v>
      </c>
    </row>
    <row r="8932" spans="1:2" x14ac:dyDescent="0.25">
      <c r="A8932">
        <v>892.90000000000009</v>
      </c>
      <c r="B8932">
        <v>66.367849349975501</v>
      </c>
    </row>
    <row r="8933" spans="1:2" x14ac:dyDescent="0.25">
      <c r="A8933">
        <v>893</v>
      </c>
      <c r="B8933">
        <v>66.272579956054685</v>
      </c>
    </row>
    <row r="8934" spans="1:2" x14ac:dyDescent="0.25">
      <c r="A8934">
        <v>893.1</v>
      </c>
      <c r="B8934">
        <v>66.168044815063453</v>
      </c>
    </row>
    <row r="8935" spans="1:2" x14ac:dyDescent="0.25">
      <c r="A8935">
        <v>893.2</v>
      </c>
      <c r="B8935">
        <v>66.063509674072222</v>
      </c>
    </row>
    <row r="8936" spans="1:2" x14ac:dyDescent="0.25">
      <c r="A8936">
        <v>893.30000000000007</v>
      </c>
      <c r="B8936">
        <v>65.958974533080976</v>
      </c>
    </row>
    <row r="8937" spans="1:2" x14ac:dyDescent="0.25">
      <c r="A8937">
        <v>893.40000000000009</v>
      </c>
      <c r="B8937">
        <v>65.854439392089745</v>
      </c>
    </row>
    <row r="8938" spans="1:2" x14ac:dyDescent="0.25">
      <c r="A8938">
        <v>893.5</v>
      </c>
      <c r="B8938">
        <v>65.749904251098627</v>
      </c>
    </row>
    <row r="8939" spans="1:2" x14ac:dyDescent="0.25">
      <c r="A8939">
        <v>893.6</v>
      </c>
      <c r="B8939">
        <v>65.645369110107396</v>
      </c>
    </row>
    <row r="8940" spans="1:2" x14ac:dyDescent="0.25">
      <c r="A8940">
        <v>893.7</v>
      </c>
      <c r="B8940">
        <v>65.540833969116164</v>
      </c>
    </row>
    <row r="8941" spans="1:2" x14ac:dyDescent="0.25">
      <c r="A8941">
        <v>893.80000000000007</v>
      </c>
      <c r="B8941">
        <v>65.436298828124933</v>
      </c>
    </row>
    <row r="8942" spans="1:2" x14ac:dyDescent="0.25">
      <c r="A8942">
        <v>893.90000000000009</v>
      </c>
      <c r="B8942">
        <v>65.331763687133702</v>
      </c>
    </row>
    <row r="8943" spans="1:2" x14ac:dyDescent="0.25">
      <c r="A8943">
        <v>894</v>
      </c>
      <c r="B8943">
        <v>65.227228546142584</v>
      </c>
    </row>
    <row r="8944" spans="1:2" x14ac:dyDescent="0.25">
      <c r="A8944">
        <v>894.1</v>
      </c>
      <c r="B8944">
        <v>65.121020545959453</v>
      </c>
    </row>
    <row r="8945" spans="1:2" x14ac:dyDescent="0.25">
      <c r="A8945">
        <v>894.2</v>
      </c>
      <c r="B8945">
        <v>65.014812545776323</v>
      </c>
    </row>
    <row r="8946" spans="1:2" x14ac:dyDescent="0.25">
      <c r="A8946">
        <v>894.30000000000007</v>
      </c>
      <c r="B8946">
        <v>64.908604545593192</v>
      </c>
    </row>
    <row r="8947" spans="1:2" x14ac:dyDescent="0.25">
      <c r="A8947">
        <v>894.40000000000009</v>
      </c>
      <c r="B8947">
        <v>64.802396545410062</v>
      </c>
    </row>
    <row r="8948" spans="1:2" x14ac:dyDescent="0.25">
      <c r="A8948">
        <v>894.5</v>
      </c>
      <c r="B8948">
        <v>64.696188545227045</v>
      </c>
    </row>
    <row r="8949" spans="1:2" x14ac:dyDescent="0.25">
      <c r="A8949">
        <v>894.6</v>
      </c>
      <c r="B8949">
        <v>64.589980545043915</v>
      </c>
    </row>
    <row r="8950" spans="1:2" x14ac:dyDescent="0.25">
      <c r="A8950">
        <v>894.7</v>
      </c>
      <c r="B8950">
        <v>64.483772544860784</v>
      </c>
    </row>
    <row r="8951" spans="1:2" x14ac:dyDescent="0.25">
      <c r="A8951">
        <v>894.80000000000007</v>
      </c>
      <c r="B8951">
        <v>64.377564544677654</v>
      </c>
    </row>
    <row r="8952" spans="1:2" x14ac:dyDescent="0.25">
      <c r="A8952">
        <v>894.90000000000009</v>
      </c>
      <c r="B8952">
        <v>64.271356544494523</v>
      </c>
    </row>
    <row r="8953" spans="1:2" x14ac:dyDescent="0.25">
      <c r="A8953">
        <v>895</v>
      </c>
      <c r="B8953">
        <v>64.165148544311521</v>
      </c>
    </row>
    <row r="8954" spans="1:2" x14ac:dyDescent="0.25">
      <c r="A8954">
        <v>895.1</v>
      </c>
      <c r="B8954">
        <v>64.061863861083964</v>
      </c>
    </row>
    <row r="8955" spans="1:2" x14ac:dyDescent="0.25">
      <c r="A8955">
        <v>895.2</v>
      </c>
      <c r="B8955">
        <v>63.958579177856393</v>
      </c>
    </row>
    <row r="8956" spans="1:2" x14ac:dyDescent="0.25">
      <c r="A8956">
        <v>895.30000000000007</v>
      </c>
      <c r="B8956">
        <v>63.855294494628843</v>
      </c>
    </row>
    <row r="8957" spans="1:2" x14ac:dyDescent="0.25">
      <c r="A8957">
        <v>895.40000000000009</v>
      </c>
      <c r="B8957">
        <v>63.752009811401273</v>
      </c>
    </row>
    <row r="8958" spans="1:2" x14ac:dyDescent="0.25">
      <c r="A8958">
        <v>895.5</v>
      </c>
      <c r="B8958">
        <v>63.648725128173822</v>
      </c>
    </row>
    <row r="8959" spans="1:2" x14ac:dyDescent="0.25">
      <c r="A8959">
        <v>895.6</v>
      </c>
      <c r="B8959">
        <v>63.545440444946273</v>
      </c>
    </row>
    <row r="8960" spans="1:2" x14ac:dyDescent="0.25">
      <c r="A8960">
        <v>895.7</v>
      </c>
      <c r="B8960">
        <v>63.442155761718702</v>
      </c>
    </row>
    <row r="8961" spans="1:2" x14ac:dyDescent="0.25">
      <c r="A8961">
        <v>895.80000000000007</v>
      </c>
      <c r="B8961">
        <v>63.338871078491138</v>
      </c>
    </row>
    <row r="8962" spans="1:2" x14ac:dyDescent="0.25">
      <c r="A8962">
        <v>895.90000000000009</v>
      </c>
      <c r="B8962">
        <v>63.235586395263567</v>
      </c>
    </row>
    <row r="8963" spans="1:2" x14ac:dyDescent="0.25">
      <c r="A8963">
        <v>896</v>
      </c>
      <c r="B8963">
        <v>63.132301712036131</v>
      </c>
    </row>
    <row r="8964" spans="1:2" x14ac:dyDescent="0.25">
      <c r="A8964">
        <v>896.1</v>
      </c>
      <c r="B8964">
        <v>63.071423301696761</v>
      </c>
    </row>
    <row r="8965" spans="1:2" x14ac:dyDescent="0.25">
      <c r="A8965">
        <v>896.2</v>
      </c>
      <c r="B8965">
        <v>63.010544891357391</v>
      </c>
    </row>
    <row r="8966" spans="1:2" x14ac:dyDescent="0.25">
      <c r="A8966">
        <v>896.30000000000007</v>
      </c>
      <c r="B8966">
        <v>62.949666481018021</v>
      </c>
    </row>
    <row r="8967" spans="1:2" x14ac:dyDescent="0.25">
      <c r="A8967">
        <v>896.40000000000009</v>
      </c>
      <c r="B8967">
        <v>62.888788070678658</v>
      </c>
    </row>
    <row r="8968" spans="1:2" x14ac:dyDescent="0.25">
      <c r="A8968">
        <v>896.5</v>
      </c>
      <c r="B8968">
        <v>62.827909660339358</v>
      </c>
    </row>
    <row r="8969" spans="1:2" x14ac:dyDescent="0.25">
      <c r="A8969">
        <v>896.6</v>
      </c>
      <c r="B8969">
        <v>62.767031249999988</v>
      </c>
    </row>
    <row r="8970" spans="1:2" x14ac:dyDescent="0.25">
      <c r="A8970">
        <v>896.7</v>
      </c>
      <c r="B8970">
        <v>62.706152839660618</v>
      </c>
    </row>
    <row r="8971" spans="1:2" x14ac:dyDescent="0.25">
      <c r="A8971">
        <v>896.80000000000007</v>
      </c>
      <c r="B8971">
        <v>62.645274429321248</v>
      </c>
    </row>
    <row r="8972" spans="1:2" x14ac:dyDescent="0.25">
      <c r="A8972">
        <v>896.90000000000009</v>
      </c>
      <c r="B8972">
        <v>62.584396018981877</v>
      </c>
    </row>
    <row r="8973" spans="1:2" x14ac:dyDescent="0.25">
      <c r="A8973">
        <v>897</v>
      </c>
      <c r="B8973">
        <v>62.523517608642578</v>
      </c>
    </row>
    <row r="8974" spans="1:2" x14ac:dyDescent="0.25">
      <c r="A8974">
        <v>897.1</v>
      </c>
      <c r="B8974">
        <v>62.500390319824213</v>
      </c>
    </row>
    <row r="8975" spans="1:2" x14ac:dyDescent="0.25">
      <c r="A8975">
        <v>897.2</v>
      </c>
      <c r="B8975">
        <v>62.477263031005847</v>
      </c>
    </row>
    <row r="8976" spans="1:2" x14ac:dyDescent="0.25">
      <c r="A8976">
        <v>897.30000000000007</v>
      </c>
      <c r="B8976">
        <v>62.454135742187482</v>
      </c>
    </row>
    <row r="8977" spans="1:2" x14ac:dyDescent="0.25">
      <c r="A8977">
        <v>897.40000000000009</v>
      </c>
      <c r="B8977">
        <v>62.431008453369117</v>
      </c>
    </row>
    <row r="8978" spans="1:2" x14ac:dyDescent="0.25">
      <c r="A8978">
        <v>897.5</v>
      </c>
      <c r="B8978">
        <v>62.40788116455078</v>
      </c>
    </row>
    <row r="8979" spans="1:2" x14ac:dyDescent="0.25">
      <c r="A8979">
        <v>897.6</v>
      </c>
      <c r="B8979">
        <v>62.384753875732407</v>
      </c>
    </row>
    <row r="8980" spans="1:2" x14ac:dyDescent="0.25">
      <c r="A8980">
        <v>897.7</v>
      </c>
      <c r="B8980">
        <v>62.361626586914049</v>
      </c>
    </row>
    <row r="8981" spans="1:2" x14ac:dyDescent="0.25">
      <c r="A8981">
        <v>897.80000000000007</v>
      </c>
      <c r="B8981">
        <v>62.338499298095677</v>
      </c>
    </row>
    <row r="8982" spans="1:2" x14ac:dyDescent="0.25">
      <c r="A8982">
        <v>897.90000000000009</v>
      </c>
      <c r="B8982">
        <v>62.315372009277318</v>
      </c>
    </row>
    <row r="8983" spans="1:2" x14ac:dyDescent="0.25">
      <c r="A8983">
        <v>898</v>
      </c>
      <c r="B8983">
        <v>62.292244720458982</v>
      </c>
    </row>
    <row r="8984" spans="1:2" x14ac:dyDescent="0.25">
      <c r="A8984">
        <v>898.1</v>
      </c>
      <c r="B8984">
        <v>62.281789703369142</v>
      </c>
    </row>
    <row r="8985" spans="1:2" x14ac:dyDescent="0.25">
      <c r="A8985">
        <v>898.2</v>
      </c>
      <c r="B8985">
        <v>62.271334686279289</v>
      </c>
    </row>
    <row r="8986" spans="1:2" x14ac:dyDescent="0.25">
      <c r="A8986">
        <v>898.30000000000007</v>
      </c>
      <c r="B8986">
        <v>62.260879669189443</v>
      </c>
    </row>
    <row r="8987" spans="1:2" x14ac:dyDescent="0.25">
      <c r="A8987">
        <v>898.40000000000009</v>
      </c>
      <c r="B8987">
        <v>62.250424652099603</v>
      </c>
    </row>
    <row r="8988" spans="1:2" x14ac:dyDescent="0.25">
      <c r="A8988">
        <v>898.5</v>
      </c>
      <c r="B8988">
        <v>62.239969635009757</v>
      </c>
    </row>
    <row r="8989" spans="1:2" x14ac:dyDescent="0.25">
      <c r="A8989">
        <v>898.6</v>
      </c>
      <c r="B8989">
        <v>62.229514617919918</v>
      </c>
    </row>
    <row r="8990" spans="1:2" x14ac:dyDescent="0.25">
      <c r="A8990">
        <v>898.7</v>
      </c>
      <c r="B8990">
        <v>62.219059600830072</v>
      </c>
    </row>
    <row r="8991" spans="1:2" x14ac:dyDescent="0.25">
      <c r="A8991">
        <v>898.80000000000007</v>
      </c>
      <c r="B8991">
        <v>62.208604583740232</v>
      </c>
    </row>
    <row r="8992" spans="1:2" x14ac:dyDescent="0.25">
      <c r="A8992">
        <v>898.90000000000009</v>
      </c>
      <c r="B8992">
        <v>62.198149566650379</v>
      </c>
    </row>
    <row r="8993" spans="1:2" x14ac:dyDescent="0.25">
      <c r="A8993">
        <v>899</v>
      </c>
      <c r="B8993">
        <v>62.187694549560547</v>
      </c>
    </row>
    <row r="8994" spans="1:2" x14ac:dyDescent="0.25">
      <c r="A8994">
        <v>899.1</v>
      </c>
      <c r="B8994">
        <v>62.170890693664553</v>
      </c>
    </row>
    <row r="8995" spans="1:2" x14ac:dyDescent="0.25">
      <c r="A8995">
        <v>899.2</v>
      </c>
      <c r="B8995">
        <v>62.154086837768553</v>
      </c>
    </row>
    <row r="8996" spans="1:2" x14ac:dyDescent="0.25">
      <c r="A8996">
        <v>899.30000000000007</v>
      </c>
      <c r="B8996">
        <v>62.137282981872538</v>
      </c>
    </row>
    <row r="8997" spans="1:2" x14ac:dyDescent="0.25">
      <c r="A8997">
        <v>899.40000000000009</v>
      </c>
      <c r="B8997">
        <v>62.120479125976537</v>
      </c>
    </row>
    <row r="8998" spans="1:2" x14ac:dyDescent="0.25">
      <c r="A8998">
        <v>899.5</v>
      </c>
      <c r="B8998">
        <v>62.103675270080558</v>
      </c>
    </row>
    <row r="8999" spans="1:2" x14ac:dyDescent="0.25">
      <c r="A8999">
        <v>899.6</v>
      </c>
      <c r="B8999">
        <v>62.086871414184557</v>
      </c>
    </row>
    <row r="9000" spans="1:2" x14ac:dyDescent="0.25">
      <c r="A9000">
        <v>899.7</v>
      </c>
      <c r="B9000">
        <v>62.070067558288557</v>
      </c>
    </row>
    <row r="9001" spans="1:2" x14ac:dyDescent="0.25">
      <c r="A9001">
        <v>899.80000000000007</v>
      </c>
      <c r="B9001">
        <v>62.053263702392563</v>
      </c>
    </row>
    <row r="9002" spans="1:2" x14ac:dyDescent="0.25">
      <c r="A9002">
        <v>899.90000000000009</v>
      </c>
      <c r="B9002">
        <v>62.036459846496562</v>
      </c>
    </row>
    <row r="9003" spans="1:2" x14ac:dyDescent="0.25">
      <c r="A9003">
        <v>900</v>
      </c>
      <c r="B9003">
        <v>62.019655990600583</v>
      </c>
    </row>
    <row r="9004" spans="1:2" x14ac:dyDescent="0.25">
      <c r="A9004">
        <v>900.1</v>
      </c>
      <c r="B9004">
        <v>61.995664253234857</v>
      </c>
    </row>
    <row r="9005" spans="1:2" x14ac:dyDescent="0.25">
      <c r="A9005">
        <v>900.2</v>
      </c>
      <c r="B9005">
        <v>61.97167251586913</v>
      </c>
    </row>
    <row r="9006" spans="1:2" x14ac:dyDescent="0.25">
      <c r="A9006">
        <v>900.30000000000007</v>
      </c>
      <c r="B9006">
        <v>61.947680778503397</v>
      </c>
    </row>
    <row r="9007" spans="1:2" x14ac:dyDescent="0.25">
      <c r="A9007">
        <v>900.40000000000009</v>
      </c>
      <c r="B9007">
        <v>61.923689041137671</v>
      </c>
    </row>
    <row r="9008" spans="1:2" x14ac:dyDescent="0.25">
      <c r="A9008">
        <v>900.5</v>
      </c>
      <c r="B9008">
        <v>61.899697303771973</v>
      </c>
    </row>
    <row r="9009" spans="1:2" x14ac:dyDescent="0.25">
      <c r="A9009">
        <v>900.6</v>
      </c>
      <c r="B9009">
        <v>61.875705566406253</v>
      </c>
    </row>
    <row r="9010" spans="1:2" x14ac:dyDescent="0.25">
      <c r="A9010">
        <v>900.7</v>
      </c>
      <c r="B9010">
        <v>61.85171382904052</v>
      </c>
    </row>
    <row r="9011" spans="1:2" x14ac:dyDescent="0.25">
      <c r="A9011">
        <v>900.80000000000007</v>
      </c>
      <c r="B9011">
        <v>61.827722091674786</v>
      </c>
    </row>
    <row r="9012" spans="1:2" x14ac:dyDescent="0.25">
      <c r="A9012">
        <v>900.90000000000009</v>
      </c>
      <c r="B9012">
        <v>61.80373035430906</v>
      </c>
    </row>
    <row r="9013" spans="1:2" x14ac:dyDescent="0.25">
      <c r="A9013">
        <v>901</v>
      </c>
      <c r="B9013">
        <v>61.779738616943362</v>
      </c>
    </row>
    <row r="9014" spans="1:2" x14ac:dyDescent="0.25">
      <c r="A9014">
        <v>901.1</v>
      </c>
      <c r="B9014">
        <v>61.795267715454109</v>
      </c>
    </row>
    <row r="9015" spans="1:2" x14ac:dyDescent="0.25">
      <c r="A9015">
        <v>901.2</v>
      </c>
      <c r="B9015">
        <v>61.810796813964863</v>
      </c>
    </row>
    <row r="9016" spans="1:2" x14ac:dyDescent="0.25">
      <c r="A9016">
        <v>901.30000000000007</v>
      </c>
      <c r="B9016">
        <v>61.826325912475603</v>
      </c>
    </row>
    <row r="9017" spans="1:2" x14ac:dyDescent="0.25">
      <c r="A9017">
        <v>901.40000000000009</v>
      </c>
      <c r="B9017">
        <v>61.841855010986343</v>
      </c>
    </row>
    <row r="9018" spans="1:2" x14ac:dyDescent="0.25">
      <c r="A9018">
        <v>901.5</v>
      </c>
      <c r="B9018">
        <v>61.857384109497083</v>
      </c>
    </row>
    <row r="9019" spans="1:2" x14ac:dyDescent="0.25">
      <c r="A9019">
        <v>901.6</v>
      </c>
      <c r="B9019">
        <v>61.872913208007823</v>
      </c>
    </row>
    <row r="9020" spans="1:2" x14ac:dyDescent="0.25">
      <c r="A9020">
        <v>901.7</v>
      </c>
      <c r="B9020">
        <v>61.888442306518563</v>
      </c>
    </row>
    <row r="9021" spans="1:2" x14ac:dyDescent="0.25">
      <c r="A9021">
        <v>901.80000000000007</v>
      </c>
      <c r="B9021">
        <v>61.90397140502931</v>
      </c>
    </row>
    <row r="9022" spans="1:2" x14ac:dyDescent="0.25">
      <c r="A9022">
        <v>901.90000000000009</v>
      </c>
      <c r="B9022">
        <v>61.919500503540057</v>
      </c>
    </row>
    <row r="9023" spans="1:2" x14ac:dyDescent="0.25">
      <c r="A9023">
        <v>902</v>
      </c>
      <c r="B9023">
        <v>61.935029602050783</v>
      </c>
    </row>
    <row r="9024" spans="1:2" x14ac:dyDescent="0.25">
      <c r="A9024">
        <v>902.1</v>
      </c>
      <c r="B9024">
        <v>61.81572017669675</v>
      </c>
    </row>
    <row r="9025" spans="1:2" x14ac:dyDescent="0.25">
      <c r="A9025">
        <v>902.2</v>
      </c>
      <c r="B9025">
        <v>61.696410751342718</v>
      </c>
    </row>
    <row r="9026" spans="1:2" x14ac:dyDescent="0.25">
      <c r="A9026">
        <v>902.30000000000007</v>
      </c>
      <c r="B9026">
        <v>61.577101325988693</v>
      </c>
    </row>
    <row r="9027" spans="1:2" x14ac:dyDescent="0.25">
      <c r="A9027">
        <v>902.40000000000009</v>
      </c>
      <c r="B9027">
        <v>61.457791900634653</v>
      </c>
    </row>
    <row r="9028" spans="1:2" x14ac:dyDescent="0.25">
      <c r="A9028">
        <v>902.5</v>
      </c>
      <c r="B9028">
        <v>61.338482475280763</v>
      </c>
    </row>
    <row r="9029" spans="1:2" x14ac:dyDescent="0.25">
      <c r="A9029">
        <v>902.6</v>
      </c>
      <c r="B9029">
        <v>61.219173049926731</v>
      </c>
    </row>
    <row r="9030" spans="1:2" x14ac:dyDescent="0.25">
      <c r="A9030">
        <v>902.7</v>
      </c>
      <c r="B9030">
        <v>61.099863624572698</v>
      </c>
    </row>
    <row r="9031" spans="1:2" x14ac:dyDescent="0.25">
      <c r="A9031">
        <v>902.80000000000007</v>
      </c>
      <c r="B9031">
        <v>60.980554199218673</v>
      </c>
    </row>
    <row r="9032" spans="1:2" x14ac:dyDescent="0.25">
      <c r="A9032">
        <v>902.90000000000009</v>
      </c>
      <c r="B9032">
        <v>60.861244773864627</v>
      </c>
    </row>
    <row r="9033" spans="1:2" x14ac:dyDescent="0.25">
      <c r="A9033">
        <v>903</v>
      </c>
      <c r="B9033">
        <v>60.741935348510737</v>
      </c>
    </row>
    <row r="9034" spans="1:2" x14ac:dyDescent="0.25">
      <c r="A9034">
        <v>903.1</v>
      </c>
      <c r="B9034">
        <v>60.342453994750883</v>
      </c>
    </row>
    <row r="9035" spans="1:2" x14ac:dyDescent="0.25">
      <c r="A9035">
        <v>903.2</v>
      </c>
      <c r="B9035">
        <v>59.942972640991023</v>
      </c>
    </row>
    <row r="9036" spans="1:2" x14ac:dyDescent="0.25">
      <c r="A9036">
        <v>903.30000000000007</v>
      </c>
      <c r="B9036">
        <v>59.54349128723117</v>
      </c>
    </row>
    <row r="9037" spans="1:2" x14ac:dyDescent="0.25">
      <c r="A9037">
        <v>903.40000000000009</v>
      </c>
      <c r="B9037">
        <v>59.144009933471317</v>
      </c>
    </row>
    <row r="9038" spans="1:2" x14ac:dyDescent="0.25">
      <c r="A9038">
        <v>903.5</v>
      </c>
      <c r="B9038">
        <v>58.744528579711911</v>
      </c>
    </row>
    <row r="9039" spans="1:2" x14ac:dyDescent="0.25">
      <c r="A9039">
        <v>903.6</v>
      </c>
      <c r="B9039">
        <v>58.345047225952058</v>
      </c>
    </row>
    <row r="9040" spans="1:2" x14ac:dyDescent="0.25">
      <c r="A9040">
        <v>903.7</v>
      </c>
      <c r="B9040">
        <v>57.945565872192198</v>
      </c>
    </row>
    <row r="9041" spans="1:2" x14ac:dyDescent="0.25">
      <c r="A9041">
        <v>903.80000000000007</v>
      </c>
      <c r="B9041">
        <v>57.546084518432352</v>
      </c>
    </row>
    <row r="9042" spans="1:2" x14ac:dyDescent="0.25">
      <c r="A9042">
        <v>903.90000000000009</v>
      </c>
      <c r="B9042">
        <v>57.146603164672491</v>
      </c>
    </row>
    <row r="9043" spans="1:2" x14ac:dyDescent="0.25">
      <c r="A9043">
        <v>904</v>
      </c>
      <c r="B9043">
        <v>56.747121810913093</v>
      </c>
    </row>
    <row r="9044" spans="1:2" x14ac:dyDescent="0.25">
      <c r="A9044">
        <v>904.1</v>
      </c>
      <c r="B9044">
        <v>56.220862426757698</v>
      </c>
    </row>
    <row r="9045" spans="1:2" x14ac:dyDescent="0.25">
      <c r="A9045">
        <v>904.2</v>
      </c>
      <c r="B9045">
        <v>55.694603042602303</v>
      </c>
    </row>
    <row r="9046" spans="1:2" x14ac:dyDescent="0.25">
      <c r="A9046">
        <v>904.30000000000007</v>
      </c>
      <c r="B9046">
        <v>55.168343658446908</v>
      </c>
    </row>
    <row r="9047" spans="1:2" x14ac:dyDescent="0.25">
      <c r="A9047">
        <v>904.40000000000009</v>
      </c>
      <c r="B9047">
        <v>54.64208427429152</v>
      </c>
    </row>
    <row r="9048" spans="1:2" x14ac:dyDescent="0.25">
      <c r="A9048">
        <v>904.5</v>
      </c>
      <c r="B9048">
        <v>54.115824890136722</v>
      </c>
    </row>
    <row r="9049" spans="1:2" x14ac:dyDescent="0.25">
      <c r="A9049">
        <v>904.6</v>
      </c>
      <c r="B9049">
        <v>53.589565505981327</v>
      </c>
    </row>
    <row r="9050" spans="1:2" x14ac:dyDescent="0.25">
      <c r="A9050">
        <v>904.7</v>
      </c>
      <c r="B9050">
        <v>53.063306121825931</v>
      </c>
    </row>
    <row r="9051" spans="1:2" x14ac:dyDescent="0.25">
      <c r="A9051">
        <v>904.80000000000007</v>
      </c>
      <c r="B9051">
        <v>52.537046737670543</v>
      </c>
    </row>
    <row r="9052" spans="1:2" x14ac:dyDescent="0.25">
      <c r="A9052">
        <v>904.90000000000009</v>
      </c>
      <c r="B9052">
        <v>52.010787353515148</v>
      </c>
    </row>
    <row r="9053" spans="1:2" x14ac:dyDescent="0.25">
      <c r="A9053">
        <v>905</v>
      </c>
      <c r="B9053">
        <v>51.48452796936035</v>
      </c>
    </row>
    <row r="9054" spans="1:2" x14ac:dyDescent="0.25">
      <c r="A9054">
        <v>905.1</v>
      </c>
      <c r="B9054">
        <v>50.998818397521859</v>
      </c>
    </row>
    <row r="9055" spans="1:2" x14ac:dyDescent="0.25">
      <c r="A9055">
        <v>905.2</v>
      </c>
      <c r="B9055">
        <v>50.513108825683368</v>
      </c>
    </row>
    <row r="9056" spans="1:2" x14ac:dyDescent="0.25">
      <c r="A9056">
        <v>905.30000000000007</v>
      </c>
      <c r="B9056">
        <v>50.027399253844877</v>
      </c>
    </row>
    <row r="9057" spans="1:2" x14ac:dyDescent="0.25">
      <c r="A9057">
        <v>905.40000000000009</v>
      </c>
      <c r="B9057">
        <v>49.541689682006393</v>
      </c>
    </row>
    <row r="9058" spans="1:2" x14ac:dyDescent="0.25">
      <c r="A9058">
        <v>905.5</v>
      </c>
      <c r="B9058">
        <v>49.055980110168463</v>
      </c>
    </row>
    <row r="9059" spans="1:2" x14ac:dyDescent="0.25">
      <c r="A9059">
        <v>905.6</v>
      </c>
      <c r="B9059">
        <v>48.570270538329957</v>
      </c>
    </row>
    <row r="9060" spans="1:2" x14ac:dyDescent="0.25">
      <c r="A9060">
        <v>905.7</v>
      </c>
      <c r="B9060">
        <v>48.08456096649148</v>
      </c>
    </row>
    <row r="9061" spans="1:2" x14ac:dyDescent="0.25">
      <c r="A9061">
        <v>905.80000000000007</v>
      </c>
      <c r="B9061">
        <v>47.598851394652989</v>
      </c>
    </row>
    <row r="9062" spans="1:2" x14ac:dyDescent="0.25">
      <c r="A9062">
        <v>905.90000000000009</v>
      </c>
      <c r="B9062">
        <v>47.113141822814498</v>
      </c>
    </row>
    <row r="9063" spans="1:2" x14ac:dyDescent="0.25">
      <c r="A9063">
        <v>906</v>
      </c>
      <c r="B9063">
        <v>46.627432250976561</v>
      </c>
    </row>
    <row r="9064" spans="1:2" x14ac:dyDescent="0.25">
      <c r="A9064">
        <v>906.1</v>
      </c>
      <c r="B9064">
        <v>46.302994194030688</v>
      </c>
    </row>
    <row r="9065" spans="1:2" x14ac:dyDescent="0.25">
      <c r="A9065">
        <v>906.2</v>
      </c>
      <c r="B9065">
        <v>45.978556137084809</v>
      </c>
    </row>
    <row r="9066" spans="1:2" x14ac:dyDescent="0.25">
      <c r="A9066">
        <v>906.30000000000007</v>
      </c>
      <c r="B9066">
        <v>45.654118080138943</v>
      </c>
    </row>
    <row r="9067" spans="1:2" x14ac:dyDescent="0.25">
      <c r="A9067">
        <v>906.40000000000009</v>
      </c>
      <c r="B9067">
        <v>45.329680023193063</v>
      </c>
    </row>
    <row r="9068" spans="1:2" x14ac:dyDescent="0.25">
      <c r="A9068">
        <v>906.5</v>
      </c>
      <c r="B9068">
        <v>45.005241966247553</v>
      </c>
    </row>
    <row r="9069" spans="1:2" x14ac:dyDescent="0.25">
      <c r="A9069">
        <v>906.6</v>
      </c>
      <c r="B9069">
        <v>44.68080390930168</v>
      </c>
    </row>
    <row r="9070" spans="1:2" x14ac:dyDescent="0.25">
      <c r="A9070">
        <v>906.7</v>
      </c>
      <c r="B9070">
        <v>44.356365852355808</v>
      </c>
    </row>
    <row r="9071" spans="1:2" x14ac:dyDescent="0.25">
      <c r="A9071">
        <v>906.80000000000007</v>
      </c>
      <c r="B9071">
        <v>44.031927795409928</v>
      </c>
    </row>
    <row r="9072" spans="1:2" x14ac:dyDescent="0.25">
      <c r="A9072">
        <v>906.90000000000009</v>
      </c>
      <c r="B9072">
        <v>43.707489738464062</v>
      </c>
    </row>
    <row r="9073" spans="1:2" x14ac:dyDescent="0.25">
      <c r="A9073">
        <v>907</v>
      </c>
      <c r="B9073">
        <v>43.383051681518552</v>
      </c>
    </row>
    <row r="9074" spans="1:2" x14ac:dyDescent="0.25">
      <c r="A9074">
        <v>907.1</v>
      </c>
      <c r="B9074">
        <v>43.247936744689909</v>
      </c>
    </row>
    <row r="9075" spans="1:2" x14ac:dyDescent="0.25">
      <c r="A9075">
        <v>907.2</v>
      </c>
      <c r="B9075">
        <v>43.112821807861273</v>
      </c>
    </row>
    <row r="9076" spans="1:2" x14ac:dyDescent="0.25">
      <c r="A9076">
        <v>907.30000000000007</v>
      </c>
      <c r="B9076">
        <v>42.977706871032623</v>
      </c>
    </row>
    <row r="9077" spans="1:2" x14ac:dyDescent="0.25">
      <c r="A9077">
        <v>907.40000000000009</v>
      </c>
      <c r="B9077">
        <v>42.84259193420398</v>
      </c>
    </row>
    <row r="9078" spans="1:2" x14ac:dyDescent="0.25">
      <c r="A9078">
        <v>907.5</v>
      </c>
      <c r="B9078">
        <v>42.707476997375487</v>
      </c>
    </row>
    <row r="9079" spans="1:2" x14ac:dyDescent="0.25">
      <c r="A9079">
        <v>907.6</v>
      </c>
      <c r="B9079">
        <v>42.572362060546837</v>
      </c>
    </row>
    <row r="9080" spans="1:2" x14ac:dyDescent="0.25">
      <c r="A9080">
        <v>907.7</v>
      </c>
      <c r="B9080">
        <v>42.437247123718201</v>
      </c>
    </row>
    <row r="9081" spans="1:2" x14ac:dyDescent="0.25">
      <c r="A9081">
        <v>907.80000000000007</v>
      </c>
      <c r="B9081">
        <v>42.302132186889558</v>
      </c>
    </row>
    <row r="9082" spans="1:2" x14ac:dyDescent="0.25">
      <c r="A9082">
        <v>907.90000000000009</v>
      </c>
      <c r="B9082">
        <v>42.167017250060908</v>
      </c>
    </row>
    <row r="9083" spans="1:2" x14ac:dyDescent="0.25">
      <c r="A9083">
        <v>908</v>
      </c>
      <c r="B9083">
        <v>42.031902313232422</v>
      </c>
    </row>
    <row r="9084" spans="1:2" x14ac:dyDescent="0.25">
      <c r="A9084">
        <v>908.1</v>
      </c>
      <c r="B9084">
        <v>41.948203659057597</v>
      </c>
    </row>
    <row r="9085" spans="1:2" x14ac:dyDescent="0.25">
      <c r="A9085">
        <v>908.2</v>
      </c>
      <c r="B9085">
        <v>41.864505004882773</v>
      </c>
    </row>
    <row r="9086" spans="1:2" x14ac:dyDescent="0.25">
      <c r="A9086">
        <v>908.30000000000007</v>
      </c>
      <c r="B9086">
        <v>41.780806350707962</v>
      </c>
    </row>
    <row r="9087" spans="1:2" x14ac:dyDescent="0.25">
      <c r="A9087">
        <v>908.40000000000009</v>
      </c>
      <c r="B9087">
        <v>41.697107696533131</v>
      </c>
    </row>
    <row r="9088" spans="1:2" x14ac:dyDescent="0.25">
      <c r="A9088">
        <v>908.5</v>
      </c>
      <c r="B9088">
        <v>41.613409042358398</v>
      </c>
    </row>
    <row r="9089" spans="1:2" x14ac:dyDescent="0.25">
      <c r="A9089">
        <v>908.6</v>
      </c>
      <c r="B9089">
        <v>41.529710388183581</v>
      </c>
    </row>
    <row r="9090" spans="1:2" x14ac:dyDescent="0.25">
      <c r="A9090">
        <v>908.7</v>
      </c>
      <c r="B9090">
        <v>41.446011734008763</v>
      </c>
    </row>
    <row r="9091" spans="1:2" x14ac:dyDescent="0.25">
      <c r="A9091">
        <v>908.80000000000007</v>
      </c>
      <c r="B9091">
        <v>41.362313079833932</v>
      </c>
    </row>
    <row r="9092" spans="1:2" x14ac:dyDescent="0.25">
      <c r="A9092">
        <v>908.90000000000009</v>
      </c>
      <c r="B9092">
        <v>41.278614425659107</v>
      </c>
    </row>
    <row r="9093" spans="1:2" x14ac:dyDescent="0.25">
      <c r="A9093">
        <v>909</v>
      </c>
      <c r="B9093">
        <v>41.194915771484382</v>
      </c>
    </row>
    <row r="9094" spans="1:2" x14ac:dyDescent="0.25">
      <c r="A9094">
        <v>909.1</v>
      </c>
      <c r="B9094">
        <v>41.341719627380407</v>
      </c>
    </row>
    <row r="9095" spans="1:2" x14ac:dyDescent="0.25">
      <c r="A9095">
        <v>909.2</v>
      </c>
      <c r="B9095">
        <v>41.488523483276438</v>
      </c>
    </row>
    <row r="9096" spans="1:2" x14ac:dyDescent="0.25">
      <c r="A9096">
        <v>909.30000000000007</v>
      </c>
      <c r="B9096">
        <v>41.63532733917247</v>
      </c>
    </row>
    <row r="9097" spans="1:2" x14ac:dyDescent="0.25">
      <c r="A9097">
        <v>909.40000000000009</v>
      </c>
      <c r="B9097">
        <v>41.782131195068501</v>
      </c>
    </row>
    <row r="9098" spans="1:2" x14ac:dyDescent="0.25">
      <c r="A9098">
        <v>909.5</v>
      </c>
      <c r="B9098">
        <v>41.928935050964363</v>
      </c>
    </row>
    <row r="9099" spans="1:2" x14ac:dyDescent="0.25">
      <c r="A9099">
        <v>909.6</v>
      </c>
      <c r="B9099">
        <v>42.075738906860387</v>
      </c>
    </row>
    <row r="9100" spans="1:2" x14ac:dyDescent="0.25">
      <c r="A9100">
        <v>909.7</v>
      </c>
      <c r="B9100">
        <v>42.222542762756419</v>
      </c>
    </row>
    <row r="9101" spans="1:2" x14ac:dyDescent="0.25">
      <c r="A9101">
        <v>909.80000000000007</v>
      </c>
      <c r="B9101">
        <v>42.36934661865245</v>
      </c>
    </row>
    <row r="9102" spans="1:2" x14ac:dyDescent="0.25">
      <c r="A9102">
        <v>909.90000000000009</v>
      </c>
      <c r="B9102">
        <v>42.516150474548482</v>
      </c>
    </row>
    <row r="9103" spans="1:2" x14ac:dyDescent="0.25">
      <c r="A9103">
        <v>910</v>
      </c>
      <c r="B9103">
        <v>42.662954330444343</v>
      </c>
    </row>
    <row r="9104" spans="1:2" x14ac:dyDescent="0.25">
      <c r="A9104">
        <v>910.1</v>
      </c>
      <c r="B9104">
        <v>42.877380638122617</v>
      </c>
    </row>
    <row r="9105" spans="1:2" x14ac:dyDescent="0.25">
      <c r="A9105">
        <v>910.2</v>
      </c>
      <c r="B9105">
        <v>43.091806945800883</v>
      </c>
    </row>
    <row r="9106" spans="1:2" x14ac:dyDescent="0.25">
      <c r="A9106">
        <v>910.30000000000007</v>
      </c>
      <c r="B9106">
        <v>43.306233253479157</v>
      </c>
    </row>
    <row r="9107" spans="1:2" x14ac:dyDescent="0.25">
      <c r="A9107">
        <v>910.40000000000009</v>
      </c>
      <c r="B9107">
        <v>43.520659561157423</v>
      </c>
    </row>
    <row r="9108" spans="1:2" x14ac:dyDescent="0.25">
      <c r="A9108">
        <v>910.5</v>
      </c>
      <c r="B9108">
        <v>43.735085868835448</v>
      </c>
    </row>
    <row r="9109" spans="1:2" x14ac:dyDescent="0.25">
      <c r="A9109">
        <v>910.6</v>
      </c>
      <c r="B9109">
        <v>43.949512176513721</v>
      </c>
    </row>
    <row r="9110" spans="1:2" x14ac:dyDescent="0.25">
      <c r="A9110">
        <v>910.7</v>
      </c>
      <c r="B9110">
        <v>44.163938484191988</v>
      </c>
    </row>
    <row r="9111" spans="1:2" x14ac:dyDescent="0.25">
      <c r="A9111">
        <v>910.80000000000007</v>
      </c>
      <c r="B9111">
        <v>44.378364791870261</v>
      </c>
    </row>
    <row r="9112" spans="1:2" x14ac:dyDescent="0.25">
      <c r="A9112">
        <v>910.90000000000009</v>
      </c>
      <c r="B9112">
        <v>44.592791099548528</v>
      </c>
    </row>
    <row r="9113" spans="1:2" x14ac:dyDescent="0.25">
      <c r="A9113">
        <v>911</v>
      </c>
      <c r="B9113">
        <v>44.80721740722656</v>
      </c>
    </row>
    <row r="9114" spans="1:2" x14ac:dyDescent="0.25">
      <c r="A9114">
        <v>911.1</v>
      </c>
      <c r="B9114">
        <v>45.07172294616705</v>
      </c>
    </row>
    <row r="9115" spans="1:2" x14ac:dyDescent="0.25">
      <c r="A9115">
        <v>911.2</v>
      </c>
      <c r="B9115">
        <v>45.33622848510754</v>
      </c>
    </row>
    <row r="9116" spans="1:2" x14ac:dyDescent="0.25">
      <c r="A9116">
        <v>911.30000000000007</v>
      </c>
      <c r="B9116">
        <v>45.60073402404803</v>
      </c>
    </row>
    <row r="9117" spans="1:2" x14ac:dyDescent="0.25">
      <c r="A9117">
        <v>911.40000000000009</v>
      </c>
      <c r="B9117">
        <v>45.865239562988521</v>
      </c>
    </row>
    <row r="9118" spans="1:2" x14ac:dyDescent="0.25">
      <c r="A9118">
        <v>911.5</v>
      </c>
      <c r="B9118">
        <v>46.129745101928712</v>
      </c>
    </row>
    <row r="9119" spans="1:2" x14ac:dyDescent="0.25">
      <c r="A9119">
        <v>911.6</v>
      </c>
      <c r="B9119">
        <v>46.394250640869203</v>
      </c>
    </row>
    <row r="9120" spans="1:2" x14ac:dyDescent="0.25">
      <c r="A9120">
        <v>911.7</v>
      </c>
      <c r="B9120">
        <v>46.658756179809693</v>
      </c>
    </row>
    <row r="9121" spans="1:2" x14ac:dyDescent="0.25">
      <c r="A9121">
        <v>911.80000000000007</v>
      </c>
      <c r="B9121">
        <v>46.923261718750183</v>
      </c>
    </row>
    <row r="9122" spans="1:2" x14ac:dyDescent="0.25">
      <c r="A9122">
        <v>911.90000000000009</v>
      </c>
      <c r="B9122">
        <v>47.187767257690673</v>
      </c>
    </row>
    <row r="9123" spans="1:2" x14ac:dyDescent="0.25">
      <c r="A9123">
        <v>912</v>
      </c>
      <c r="B9123">
        <v>47.452272796630858</v>
      </c>
    </row>
    <row r="9124" spans="1:2" x14ac:dyDescent="0.25">
      <c r="A9124">
        <v>912.1</v>
      </c>
      <c r="B9124">
        <v>47.772949371337972</v>
      </c>
    </row>
    <row r="9125" spans="1:2" x14ac:dyDescent="0.25">
      <c r="A9125">
        <v>912.2</v>
      </c>
      <c r="B9125">
        <v>48.093625946045073</v>
      </c>
    </row>
    <row r="9126" spans="1:2" x14ac:dyDescent="0.25">
      <c r="A9126">
        <v>912.30000000000007</v>
      </c>
      <c r="B9126">
        <v>48.414302520752173</v>
      </c>
    </row>
    <row r="9127" spans="1:2" x14ac:dyDescent="0.25">
      <c r="A9127">
        <v>912.40000000000009</v>
      </c>
      <c r="B9127">
        <v>48.734979095459273</v>
      </c>
    </row>
    <row r="9128" spans="1:2" x14ac:dyDescent="0.25">
      <c r="A9128">
        <v>912.5</v>
      </c>
      <c r="B9128">
        <v>49.055655670166018</v>
      </c>
    </row>
    <row r="9129" spans="1:2" x14ac:dyDescent="0.25">
      <c r="A9129">
        <v>912.6</v>
      </c>
      <c r="B9129">
        <v>49.376332244873119</v>
      </c>
    </row>
    <row r="9130" spans="1:2" x14ac:dyDescent="0.25">
      <c r="A9130">
        <v>912.7</v>
      </c>
      <c r="B9130">
        <v>49.697008819580233</v>
      </c>
    </row>
    <row r="9131" spans="1:2" x14ac:dyDescent="0.25">
      <c r="A9131">
        <v>912.80000000000007</v>
      </c>
      <c r="B9131">
        <v>50.017685394287327</v>
      </c>
    </row>
    <row r="9132" spans="1:2" x14ac:dyDescent="0.25">
      <c r="A9132">
        <v>912.90000000000009</v>
      </c>
      <c r="B9132">
        <v>50.338361968994427</v>
      </c>
    </row>
    <row r="9133" spans="1:2" x14ac:dyDescent="0.25">
      <c r="A9133">
        <v>913</v>
      </c>
      <c r="B9133">
        <v>50.659038543701172</v>
      </c>
    </row>
    <row r="9134" spans="1:2" x14ac:dyDescent="0.25">
      <c r="A9134">
        <v>913.1</v>
      </c>
      <c r="B9134">
        <v>50.81728652954105</v>
      </c>
    </row>
    <row r="9135" spans="1:2" x14ac:dyDescent="0.25">
      <c r="A9135">
        <v>913.2</v>
      </c>
      <c r="B9135">
        <v>50.975534515380929</v>
      </c>
    </row>
    <row r="9136" spans="1:2" x14ac:dyDescent="0.25">
      <c r="A9136">
        <v>913.30000000000007</v>
      </c>
      <c r="B9136">
        <v>51.133782501220807</v>
      </c>
    </row>
    <row r="9137" spans="1:2" x14ac:dyDescent="0.25">
      <c r="A9137">
        <v>913.40000000000009</v>
      </c>
      <c r="B9137">
        <v>51.292030487060693</v>
      </c>
    </row>
    <row r="9138" spans="1:2" x14ac:dyDescent="0.25">
      <c r="A9138">
        <v>913.5</v>
      </c>
      <c r="B9138">
        <v>51.450278472900393</v>
      </c>
    </row>
    <row r="9139" spans="1:2" x14ac:dyDescent="0.25">
      <c r="A9139">
        <v>913.6</v>
      </c>
      <c r="B9139">
        <v>51.608526458740272</v>
      </c>
    </row>
    <row r="9140" spans="1:2" x14ac:dyDescent="0.25">
      <c r="A9140">
        <v>913.7</v>
      </c>
      <c r="B9140">
        <v>51.76677444458015</v>
      </c>
    </row>
    <row r="9141" spans="1:2" x14ac:dyDescent="0.25">
      <c r="A9141">
        <v>913.80000000000007</v>
      </c>
      <c r="B9141">
        <v>51.925022430420029</v>
      </c>
    </row>
    <row r="9142" spans="1:2" x14ac:dyDescent="0.25">
      <c r="A9142">
        <v>913.90000000000009</v>
      </c>
      <c r="B9142">
        <v>52.083270416259907</v>
      </c>
    </row>
    <row r="9143" spans="1:2" x14ac:dyDescent="0.25">
      <c r="A9143">
        <v>914</v>
      </c>
      <c r="B9143">
        <v>52.241518402099608</v>
      </c>
    </row>
    <row r="9144" spans="1:2" x14ac:dyDescent="0.25">
      <c r="A9144">
        <v>914.1</v>
      </c>
      <c r="B9144">
        <v>52.399517211914088</v>
      </c>
    </row>
    <row r="9145" spans="1:2" x14ac:dyDescent="0.25">
      <c r="A9145">
        <v>914.2</v>
      </c>
      <c r="B9145">
        <v>52.557516021728588</v>
      </c>
    </row>
    <row r="9146" spans="1:2" x14ac:dyDescent="0.25">
      <c r="A9146">
        <v>914.30000000000007</v>
      </c>
      <c r="B9146">
        <v>52.715514831543082</v>
      </c>
    </row>
    <row r="9147" spans="1:2" x14ac:dyDescent="0.25">
      <c r="A9147">
        <v>914.40000000000009</v>
      </c>
      <c r="B9147">
        <v>52.873513641357562</v>
      </c>
    </row>
    <row r="9148" spans="1:2" x14ac:dyDescent="0.25">
      <c r="A9148">
        <v>914.5</v>
      </c>
      <c r="B9148">
        <v>53.031512451171878</v>
      </c>
    </row>
    <row r="9149" spans="1:2" x14ac:dyDescent="0.25">
      <c r="A9149">
        <v>914.6</v>
      </c>
      <c r="B9149">
        <v>53.189511260986357</v>
      </c>
    </row>
    <row r="9150" spans="1:2" x14ac:dyDescent="0.25">
      <c r="A9150">
        <v>914.7</v>
      </c>
      <c r="B9150">
        <v>53.347510070800851</v>
      </c>
    </row>
    <row r="9151" spans="1:2" x14ac:dyDescent="0.25">
      <c r="A9151">
        <v>914.80000000000007</v>
      </c>
      <c r="B9151">
        <v>53.505508880615338</v>
      </c>
    </row>
    <row r="9152" spans="1:2" x14ac:dyDescent="0.25">
      <c r="A9152">
        <v>914.90000000000009</v>
      </c>
      <c r="B9152">
        <v>53.663507690429832</v>
      </c>
    </row>
    <row r="9153" spans="1:2" x14ac:dyDescent="0.25">
      <c r="A9153">
        <v>915</v>
      </c>
      <c r="B9153">
        <v>53.821506500244141</v>
      </c>
    </row>
    <row r="9154" spans="1:2" x14ac:dyDescent="0.25">
      <c r="A9154">
        <v>915.1</v>
      </c>
      <c r="B9154">
        <v>54.066555252075247</v>
      </c>
    </row>
    <row r="9155" spans="1:2" x14ac:dyDescent="0.25">
      <c r="A9155">
        <v>915.2</v>
      </c>
      <c r="B9155">
        <v>54.311604003906361</v>
      </c>
    </row>
    <row r="9156" spans="1:2" x14ac:dyDescent="0.25">
      <c r="A9156">
        <v>915.30000000000007</v>
      </c>
      <c r="B9156">
        <v>54.556652755737467</v>
      </c>
    </row>
    <row r="9157" spans="1:2" x14ac:dyDescent="0.25">
      <c r="A9157">
        <v>915.40000000000009</v>
      </c>
      <c r="B9157">
        <v>54.801701507568588</v>
      </c>
    </row>
    <row r="9158" spans="1:2" x14ac:dyDescent="0.25">
      <c r="A9158">
        <v>915.5</v>
      </c>
      <c r="B9158">
        <v>55.046750259399417</v>
      </c>
    </row>
    <row r="9159" spans="1:2" x14ac:dyDescent="0.25">
      <c r="A9159">
        <v>915.6</v>
      </c>
      <c r="B9159">
        <v>55.29179901123053</v>
      </c>
    </row>
    <row r="9160" spans="1:2" x14ac:dyDescent="0.25">
      <c r="A9160">
        <v>915.7</v>
      </c>
      <c r="B9160">
        <v>55.536847763061637</v>
      </c>
    </row>
    <row r="9161" spans="1:2" x14ac:dyDescent="0.25">
      <c r="A9161">
        <v>915.80000000000007</v>
      </c>
      <c r="B9161">
        <v>55.78189651489275</v>
      </c>
    </row>
    <row r="9162" spans="1:2" x14ac:dyDescent="0.25">
      <c r="A9162">
        <v>915.90000000000009</v>
      </c>
      <c r="B9162">
        <v>56.026945266723857</v>
      </c>
    </row>
    <row r="9163" spans="1:2" x14ac:dyDescent="0.25">
      <c r="A9163">
        <v>916</v>
      </c>
      <c r="B9163">
        <v>56.271994018554693</v>
      </c>
    </row>
    <row r="9164" spans="1:2" x14ac:dyDescent="0.25">
      <c r="A9164">
        <v>916.1</v>
      </c>
      <c r="B9164">
        <v>56.409685897827188</v>
      </c>
    </row>
    <row r="9165" spans="1:2" x14ac:dyDescent="0.25">
      <c r="A9165">
        <v>916.2</v>
      </c>
      <c r="B9165">
        <v>56.547377777099683</v>
      </c>
    </row>
    <row r="9166" spans="1:2" x14ac:dyDescent="0.25">
      <c r="A9166">
        <v>916.30000000000007</v>
      </c>
      <c r="B9166">
        <v>56.685069656372171</v>
      </c>
    </row>
    <row r="9167" spans="1:2" x14ac:dyDescent="0.25">
      <c r="A9167">
        <v>916.40000000000009</v>
      </c>
      <c r="B9167">
        <v>56.822761535644659</v>
      </c>
    </row>
    <row r="9168" spans="1:2" x14ac:dyDescent="0.25">
      <c r="A9168">
        <v>916.5</v>
      </c>
      <c r="B9168">
        <v>56.960453414916998</v>
      </c>
    </row>
    <row r="9169" spans="1:2" x14ac:dyDescent="0.25">
      <c r="A9169">
        <v>916.6</v>
      </c>
      <c r="B9169">
        <v>57.098145294189493</v>
      </c>
    </row>
    <row r="9170" spans="1:2" x14ac:dyDescent="0.25">
      <c r="A9170">
        <v>916.7</v>
      </c>
      <c r="B9170">
        <v>57.235837173461981</v>
      </c>
    </row>
    <row r="9171" spans="1:2" x14ac:dyDescent="0.25">
      <c r="A9171">
        <v>916.80000000000007</v>
      </c>
      <c r="B9171">
        <v>57.373529052734483</v>
      </c>
    </row>
    <row r="9172" spans="1:2" x14ac:dyDescent="0.25">
      <c r="A9172">
        <v>916.90000000000009</v>
      </c>
      <c r="B9172">
        <v>57.511220932006957</v>
      </c>
    </row>
    <row r="9173" spans="1:2" x14ac:dyDescent="0.25">
      <c r="A9173">
        <v>917</v>
      </c>
      <c r="B9173">
        <v>57.648912811279303</v>
      </c>
    </row>
    <row r="9174" spans="1:2" x14ac:dyDescent="0.25">
      <c r="A9174">
        <v>917.1</v>
      </c>
      <c r="B9174">
        <v>57.726483573913598</v>
      </c>
    </row>
    <row r="9175" spans="1:2" x14ac:dyDescent="0.25">
      <c r="A9175">
        <v>917.2</v>
      </c>
      <c r="B9175">
        <v>57.804054336547892</v>
      </c>
    </row>
    <row r="9176" spans="1:2" x14ac:dyDescent="0.25">
      <c r="A9176">
        <v>917.30000000000007</v>
      </c>
      <c r="B9176">
        <v>57.881625099182187</v>
      </c>
    </row>
    <row r="9177" spans="1:2" x14ac:dyDescent="0.25">
      <c r="A9177">
        <v>917.40000000000009</v>
      </c>
      <c r="B9177">
        <v>57.959195861816482</v>
      </c>
    </row>
    <row r="9178" spans="1:2" x14ac:dyDescent="0.25">
      <c r="A9178">
        <v>917.5</v>
      </c>
      <c r="B9178">
        <v>58.036766624450692</v>
      </c>
    </row>
    <row r="9179" spans="1:2" x14ac:dyDescent="0.25">
      <c r="A9179">
        <v>917.6</v>
      </c>
      <c r="B9179">
        <v>58.11433738708498</v>
      </c>
    </row>
    <row r="9180" spans="1:2" x14ac:dyDescent="0.25">
      <c r="A9180">
        <v>917.7</v>
      </c>
      <c r="B9180">
        <v>58.191908149719268</v>
      </c>
    </row>
    <row r="9181" spans="1:2" x14ac:dyDescent="0.25">
      <c r="A9181">
        <v>917.80000000000007</v>
      </c>
      <c r="B9181">
        <v>58.26947891235357</v>
      </c>
    </row>
    <row r="9182" spans="1:2" x14ac:dyDescent="0.25">
      <c r="A9182">
        <v>917.90000000000009</v>
      </c>
      <c r="B9182">
        <v>58.347049674987858</v>
      </c>
    </row>
    <row r="9183" spans="1:2" x14ac:dyDescent="0.25">
      <c r="A9183">
        <v>918</v>
      </c>
      <c r="B9183">
        <v>58.424620437622067</v>
      </c>
    </row>
    <row r="9184" spans="1:2" x14ac:dyDescent="0.25">
      <c r="A9184">
        <v>918.1</v>
      </c>
      <c r="B9184">
        <v>58.5076073074341</v>
      </c>
    </row>
    <row r="9185" spans="1:2" x14ac:dyDescent="0.25">
      <c r="A9185">
        <v>918.2</v>
      </c>
      <c r="B9185">
        <v>58.590594177246132</v>
      </c>
    </row>
    <row r="9186" spans="1:2" x14ac:dyDescent="0.25">
      <c r="A9186">
        <v>918.30000000000007</v>
      </c>
      <c r="B9186">
        <v>58.673581047058157</v>
      </c>
    </row>
    <row r="9187" spans="1:2" x14ac:dyDescent="0.25">
      <c r="A9187">
        <v>918.40000000000009</v>
      </c>
      <c r="B9187">
        <v>58.756567916870189</v>
      </c>
    </row>
    <row r="9188" spans="1:2" x14ac:dyDescent="0.25">
      <c r="A9188">
        <v>918.5</v>
      </c>
      <c r="B9188">
        <v>58.839554786682129</v>
      </c>
    </row>
    <row r="9189" spans="1:2" x14ac:dyDescent="0.25">
      <c r="A9189">
        <v>918.6</v>
      </c>
      <c r="B9189">
        <v>58.922541656494161</v>
      </c>
    </row>
    <row r="9190" spans="1:2" x14ac:dyDescent="0.25">
      <c r="A9190">
        <v>918.7</v>
      </c>
      <c r="B9190">
        <v>59.005528526306193</v>
      </c>
    </row>
    <row r="9191" spans="1:2" x14ac:dyDescent="0.25">
      <c r="A9191">
        <v>918.80000000000007</v>
      </c>
      <c r="B9191">
        <v>59.088515396118233</v>
      </c>
    </row>
    <row r="9192" spans="1:2" x14ac:dyDescent="0.25">
      <c r="A9192">
        <v>918.90000000000009</v>
      </c>
      <c r="B9192">
        <v>59.171502265930251</v>
      </c>
    </row>
    <row r="9193" spans="1:2" x14ac:dyDescent="0.25">
      <c r="A9193">
        <v>919</v>
      </c>
      <c r="B9193">
        <v>59.25448913574219</v>
      </c>
    </row>
    <row r="9194" spans="1:2" x14ac:dyDescent="0.25">
      <c r="A9194">
        <v>919.1</v>
      </c>
      <c r="B9194">
        <v>59.25583999633789</v>
      </c>
    </row>
    <row r="9195" spans="1:2" x14ac:dyDescent="0.25">
      <c r="A9195">
        <v>919.2</v>
      </c>
      <c r="B9195">
        <v>59.257190856933597</v>
      </c>
    </row>
    <row r="9196" spans="1:2" x14ac:dyDescent="0.25">
      <c r="A9196">
        <v>919.30000000000007</v>
      </c>
      <c r="B9196">
        <v>59.258541717529297</v>
      </c>
    </row>
    <row r="9197" spans="1:2" x14ac:dyDescent="0.25">
      <c r="A9197">
        <v>919.40000000000009</v>
      </c>
      <c r="B9197">
        <v>59.259892578124997</v>
      </c>
    </row>
    <row r="9198" spans="1:2" x14ac:dyDescent="0.25">
      <c r="A9198">
        <v>919.5</v>
      </c>
      <c r="B9198">
        <v>59.261243438720697</v>
      </c>
    </row>
    <row r="9199" spans="1:2" x14ac:dyDescent="0.25">
      <c r="A9199">
        <v>919.6</v>
      </c>
      <c r="B9199">
        <v>59.262594299316397</v>
      </c>
    </row>
    <row r="9200" spans="1:2" x14ac:dyDescent="0.25">
      <c r="A9200">
        <v>919.7</v>
      </c>
      <c r="B9200">
        <v>59.263945159912112</v>
      </c>
    </row>
    <row r="9201" spans="1:2" x14ac:dyDescent="0.25">
      <c r="A9201">
        <v>919.80000000000007</v>
      </c>
      <c r="B9201">
        <v>59.265296020507812</v>
      </c>
    </row>
    <row r="9202" spans="1:2" x14ac:dyDescent="0.25">
      <c r="A9202">
        <v>919.90000000000009</v>
      </c>
      <c r="B9202">
        <v>59.266646881103519</v>
      </c>
    </row>
    <row r="9203" spans="1:2" x14ac:dyDescent="0.25">
      <c r="A9203">
        <v>920</v>
      </c>
      <c r="B9203">
        <v>59.267997741699219</v>
      </c>
    </row>
    <row r="9204" spans="1:2" x14ac:dyDescent="0.25">
      <c r="A9204">
        <v>920.1</v>
      </c>
      <c r="B9204">
        <v>59.266753463745118</v>
      </c>
    </row>
    <row r="9205" spans="1:2" x14ac:dyDescent="0.25">
      <c r="A9205">
        <v>920.2</v>
      </c>
      <c r="B9205">
        <v>59.265509185791018</v>
      </c>
    </row>
    <row r="9206" spans="1:2" x14ac:dyDescent="0.25">
      <c r="A9206">
        <v>920.30000000000007</v>
      </c>
      <c r="B9206">
        <v>59.26426490783691</v>
      </c>
    </row>
    <row r="9207" spans="1:2" x14ac:dyDescent="0.25">
      <c r="A9207">
        <v>920.40000000000009</v>
      </c>
      <c r="B9207">
        <v>59.26302062988281</v>
      </c>
    </row>
    <row r="9208" spans="1:2" x14ac:dyDescent="0.25">
      <c r="A9208">
        <v>920.5</v>
      </c>
      <c r="B9208">
        <v>59.26177635192871</v>
      </c>
    </row>
    <row r="9209" spans="1:2" x14ac:dyDescent="0.25">
      <c r="A9209">
        <v>920.6</v>
      </c>
      <c r="B9209">
        <v>59.260532073974609</v>
      </c>
    </row>
    <row r="9210" spans="1:2" x14ac:dyDescent="0.25">
      <c r="A9210">
        <v>920.7</v>
      </c>
      <c r="B9210">
        <v>59.259287796020509</v>
      </c>
    </row>
    <row r="9211" spans="1:2" x14ac:dyDescent="0.25">
      <c r="A9211">
        <v>920.80000000000007</v>
      </c>
      <c r="B9211">
        <v>59.258043518066401</v>
      </c>
    </row>
    <row r="9212" spans="1:2" x14ac:dyDescent="0.25">
      <c r="A9212">
        <v>920.90000000000009</v>
      </c>
      <c r="B9212">
        <v>59.256799240112301</v>
      </c>
    </row>
    <row r="9213" spans="1:2" x14ac:dyDescent="0.25">
      <c r="A9213">
        <v>921</v>
      </c>
      <c r="B9213">
        <v>59.2555549621582</v>
      </c>
    </row>
    <row r="9214" spans="1:2" x14ac:dyDescent="0.25">
      <c r="A9214">
        <v>921.1</v>
      </c>
      <c r="B9214">
        <v>59.347509460449238</v>
      </c>
    </row>
    <row r="9215" spans="1:2" x14ac:dyDescent="0.25">
      <c r="A9215">
        <v>921.2</v>
      </c>
      <c r="B9215">
        <v>59.439463958740284</v>
      </c>
    </row>
    <row r="9216" spans="1:2" x14ac:dyDescent="0.25">
      <c r="A9216">
        <v>921.30000000000007</v>
      </c>
      <c r="B9216">
        <v>59.531418457031307</v>
      </c>
    </row>
    <row r="9217" spans="1:2" x14ac:dyDescent="0.25">
      <c r="A9217">
        <v>921.40000000000009</v>
      </c>
      <c r="B9217">
        <v>59.623372955322353</v>
      </c>
    </row>
    <row r="9218" spans="1:2" x14ac:dyDescent="0.25">
      <c r="A9218">
        <v>921.5</v>
      </c>
      <c r="B9218">
        <v>59.715327453613277</v>
      </c>
    </row>
    <row r="9219" spans="1:2" x14ac:dyDescent="0.25">
      <c r="A9219">
        <v>921.6</v>
      </c>
      <c r="B9219">
        <v>59.807281951904322</v>
      </c>
    </row>
    <row r="9220" spans="1:2" x14ac:dyDescent="0.25">
      <c r="A9220">
        <v>921.7</v>
      </c>
      <c r="B9220">
        <v>59.899236450195353</v>
      </c>
    </row>
    <row r="9221" spans="1:2" x14ac:dyDescent="0.25">
      <c r="A9221">
        <v>921.80000000000007</v>
      </c>
      <c r="B9221">
        <v>59.991190948486391</v>
      </c>
    </row>
    <row r="9222" spans="1:2" x14ac:dyDescent="0.25">
      <c r="A9222">
        <v>921.90000000000009</v>
      </c>
      <c r="B9222">
        <v>60.083145446777429</v>
      </c>
    </row>
    <row r="9223" spans="1:2" x14ac:dyDescent="0.25">
      <c r="A9223">
        <v>922</v>
      </c>
      <c r="B9223">
        <v>60.175099945068361</v>
      </c>
    </row>
    <row r="9224" spans="1:2" x14ac:dyDescent="0.25">
      <c r="A9224">
        <v>922.1</v>
      </c>
      <c r="B9224">
        <v>60.319256896972689</v>
      </c>
    </row>
    <row r="9225" spans="1:2" x14ac:dyDescent="0.25">
      <c r="A9225">
        <v>922.2</v>
      </c>
      <c r="B9225">
        <v>60.463413848877018</v>
      </c>
    </row>
    <row r="9226" spans="1:2" x14ac:dyDescent="0.25">
      <c r="A9226">
        <v>922.30000000000007</v>
      </c>
      <c r="B9226">
        <v>60.607570800781353</v>
      </c>
    </row>
    <row r="9227" spans="1:2" x14ac:dyDescent="0.25">
      <c r="A9227">
        <v>922.40000000000009</v>
      </c>
      <c r="B9227">
        <v>60.751727752685682</v>
      </c>
    </row>
    <row r="9228" spans="1:2" x14ac:dyDescent="0.25">
      <c r="A9228">
        <v>922.5</v>
      </c>
      <c r="B9228">
        <v>60.895884704589847</v>
      </c>
    </row>
    <row r="9229" spans="1:2" x14ac:dyDescent="0.25">
      <c r="A9229">
        <v>922.6</v>
      </c>
      <c r="B9229">
        <v>61.040041656494182</v>
      </c>
    </row>
    <row r="9230" spans="1:2" x14ac:dyDescent="0.25">
      <c r="A9230">
        <v>922.7</v>
      </c>
      <c r="B9230">
        <v>61.184198608398503</v>
      </c>
    </row>
    <row r="9231" spans="1:2" x14ac:dyDescent="0.25">
      <c r="A9231">
        <v>922.80000000000007</v>
      </c>
      <c r="B9231">
        <v>61.328355560302839</v>
      </c>
    </row>
    <row r="9232" spans="1:2" x14ac:dyDescent="0.25">
      <c r="A9232">
        <v>922.90000000000009</v>
      </c>
      <c r="B9232">
        <v>61.472512512207167</v>
      </c>
    </row>
    <row r="9233" spans="1:2" x14ac:dyDescent="0.25">
      <c r="A9233">
        <v>923</v>
      </c>
      <c r="B9233">
        <v>61.616669464111332</v>
      </c>
    </row>
    <row r="9234" spans="1:2" x14ac:dyDescent="0.25">
      <c r="A9234">
        <v>923.1</v>
      </c>
      <c r="B9234">
        <v>61.767036247253458</v>
      </c>
    </row>
    <row r="9235" spans="1:2" x14ac:dyDescent="0.25">
      <c r="A9235">
        <v>923.2</v>
      </c>
      <c r="B9235">
        <v>61.917403030395583</v>
      </c>
    </row>
    <row r="9236" spans="1:2" x14ac:dyDescent="0.25">
      <c r="A9236">
        <v>923.30000000000007</v>
      </c>
      <c r="B9236">
        <v>62.067769813537701</v>
      </c>
    </row>
    <row r="9237" spans="1:2" x14ac:dyDescent="0.25">
      <c r="A9237">
        <v>923.40000000000009</v>
      </c>
      <c r="B9237">
        <v>62.21813659667982</v>
      </c>
    </row>
    <row r="9238" spans="1:2" x14ac:dyDescent="0.25">
      <c r="A9238">
        <v>923.5</v>
      </c>
      <c r="B9238">
        <v>62.368503379821767</v>
      </c>
    </row>
    <row r="9239" spans="1:2" x14ac:dyDescent="0.25">
      <c r="A9239">
        <v>923.6</v>
      </c>
      <c r="B9239">
        <v>62.5188701629639</v>
      </c>
    </row>
    <row r="9240" spans="1:2" x14ac:dyDescent="0.25">
      <c r="A9240">
        <v>923.7</v>
      </c>
      <c r="B9240">
        <v>62.669236946106018</v>
      </c>
    </row>
    <row r="9241" spans="1:2" x14ac:dyDescent="0.25">
      <c r="A9241">
        <v>923.80000000000007</v>
      </c>
      <c r="B9241">
        <v>62.819603729248144</v>
      </c>
    </row>
    <row r="9242" spans="1:2" x14ac:dyDescent="0.25">
      <c r="A9242">
        <v>923.90000000000009</v>
      </c>
      <c r="B9242">
        <v>62.969970512390262</v>
      </c>
    </row>
    <row r="9243" spans="1:2" x14ac:dyDescent="0.25">
      <c r="A9243">
        <v>924</v>
      </c>
      <c r="B9243">
        <v>63.120337295532217</v>
      </c>
    </row>
    <row r="9244" spans="1:2" x14ac:dyDescent="0.25">
      <c r="A9244">
        <v>924.1</v>
      </c>
      <c r="B9244">
        <v>63.214454116821301</v>
      </c>
    </row>
    <row r="9245" spans="1:2" x14ac:dyDescent="0.25">
      <c r="A9245">
        <v>924.2</v>
      </c>
      <c r="B9245">
        <v>63.308570938110392</v>
      </c>
    </row>
    <row r="9246" spans="1:2" x14ac:dyDescent="0.25">
      <c r="A9246">
        <v>924.30000000000007</v>
      </c>
      <c r="B9246">
        <v>63.40268775939947</v>
      </c>
    </row>
    <row r="9247" spans="1:2" x14ac:dyDescent="0.25">
      <c r="A9247">
        <v>924.40000000000009</v>
      </c>
      <c r="B9247">
        <v>63.496804580688547</v>
      </c>
    </row>
    <row r="9248" spans="1:2" x14ac:dyDescent="0.25">
      <c r="A9248">
        <v>924.5</v>
      </c>
      <c r="B9248">
        <v>63.590921401977539</v>
      </c>
    </row>
    <row r="9249" spans="1:2" x14ac:dyDescent="0.25">
      <c r="A9249">
        <v>924.6</v>
      </c>
      <c r="B9249">
        <v>63.685038223266623</v>
      </c>
    </row>
    <row r="9250" spans="1:2" x14ac:dyDescent="0.25">
      <c r="A9250">
        <v>924.7</v>
      </c>
      <c r="B9250">
        <v>63.779155044555708</v>
      </c>
    </row>
    <row r="9251" spans="1:2" x14ac:dyDescent="0.25">
      <c r="A9251">
        <v>924.80000000000007</v>
      </c>
      <c r="B9251">
        <v>63.873271865844792</v>
      </c>
    </row>
    <row r="9252" spans="1:2" x14ac:dyDescent="0.25">
      <c r="A9252">
        <v>924.90000000000009</v>
      </c>
      <c r="B9252">
        <v>63.967388687133877</v>
      </c>
    </row>
    <row r="9253" spans="1:2" x14ac:dyDescent="0.25">
      <c r="A9253">
        <v>925</v>
      </c>
      <c r="B9253">
        <v>64.061505508422854</v>
      </c>
    </row>
    <row r="9254" spans="1:2" x14ac:dyDescent="0.25">
      <c r="A9254">
        <v>925.1</v>
      </c>
      <c r="B9254">
        <v>64.089623756408699</v>
      </c>
    </row>
    <row r="9255" spans="1:2" x14ac:dyDescent="0.25">
      <c r="A9255">
        <v>925.2</v>
      </c>
      <c r="B9255">
        <v>64.117742004394543</v>
      </c>
    </row>
    <row r="9256" spans="1:2" x14ac:dyDescent="0.25">
      <c r="A9256">
        <v>925.30000000000007</v>
      </c>
      <c r="B9256">
        <v>64.145860252380388</v>
      </c>
    </row>
    <row r="9257" spans="1:2" x14ac:dyDescent="0.25">
      <c r="A9257">
        <v>925.40000000000009</v>
      </c>
      <c r="B9257">
        <v>64.173978500366246</v>
      </c>
    </row>
    <row r="9258" spans="1:2" x14ac:dyDescent="0.25">
      <c r="A9258">
        <v>925.5</v>
      </c>
      <c r="B9258">
        <v>64.202096748352062</v>
      </c>
    </row>
    <row r="9259" spans="1:2" x14ac:dyDescent="0.25">
      <c r="A9259">
        <v>925.6</v>
      </c>
      <c r="B9259">
        <v>64.230214996337907</v>
      </c>
    </row>
    <row r="9260" spans="1:2" x14ac:dyDescent="0.25">
      <c r="A9260">
        <v>925.7</v>
      </c>
      <c r="B9260">
        <v>64.258333244323751</v>
      </c>
    </row>
    <row r="9261" spans="1:2" x14ac:dyDescent="0.25">
      <c r="A9261">
        <v>925.80000000000007</v>
      </c>
      <c r="B9261">
        <v>64.286451492309595</v>
      </c>
    </row>
    <row r="9262" spans="1:2" x14ac:dyDescent="0.25">
      <c r="A9262">
        <v>925.90000000000009</v>
      </c>
      <c r="B9262">
        <v>64.31456974029544</v>
      </c>
    </row>
    <row r="9263" spans="1:2" x14ac:dyDescent="0.25">
      <c r="A9263">
        <v>926</v>
      </c>
      <c r="B9263">
        <v>64.342687988281256</v>
      </c>
    </row>
    <row r="9264" spans="1:2" x14ac:dyDescent="0.25">
      <c r="A9264">
        <v>926.1</v>
      </c>
      <c r="B9264">
        <v>64.24736373901365</v>
      </c>
    </row>
    <row r="9265" spans="1:2" x14ac:dyDescent="0.25">
      <c r="A9265">
        <v>926.2</v>
      </c>
      <c r="B9265">
        <v>64.152039489746059</v>
      </c>
    </row>
    <row r="9266" spans="1:2" x14ac:dyDescent="0.25">
      <c r="A9266">
        <v>926.30000000000007</v>
      </c>
      <c r="B9266">
        <v>64.056715240478454</v>
      </c>
    </row>
    <row r="9267" spans="1:2" x14ac:dyDescent="0.25">
      <c r="A9267">
        <v>926.40000000000009</v>
      </c>
      <c r="B9267">
        <v>63.961390991210862</v>
      </c>
    </row>
    <row r="9268" spans="1:2" x14ac:dyDescent="0.25">
      <c r="A9268">
        <v>926.5</v>
      </c>
      <c r="B9268">
        <v>63.866066741943357</v>
      </c>
    </row>
    <row r="9269" spans="1:2" x14ac:dyDescent="0.25">
      <c r="A9269">
        <v>926.6</v>
      </c>
      <c r="B9269">
        <v>63.770742492675772</v>
      </c>
    </row>
    <row r="9270" spans="1:2" x14ac:dyDescent="0.25">
      <c r="A9270">
        <v>926.7</v>
      </c>
      <c r="B9270">
        <v>63.67541824340816</v>
      </c>
    </row>
    <row r="9271" spans="1:2" x14ac:dyDescent="0.25">
      <c r="A9271">
        <v>926.80000000000007</v>
      </c>
      <c r="B9271">
        <v>63.580093994140562</v>
      </c>
    </row>
    <row r="9272" spans="1:2" x14ac:dyDescent="0.25">
      <c r="A9272">
        <v>926.90000000000009</v>
      </c>
      <c r="B9272">
        <v>63.484769744872963</v>
      </c>
    </row>
    <row r="9273" spans="1:2" x14ac:dyDescent="0.25">
      <c r="A9273">
        <v>927</v>
      </c>
      <c r="B9273">
        <v>63.389445495605472</v>
      </c>
    </row>
    <row r="9274" spans="1:2" x14ac:dyDescent="0.25">
      <c r="A9274">
        <v>927.1</v>
      </c>
      <c r="B9274">
        <v>63.310157127380357</v>
      </c>
    </row>
    <row r="9275" spans="1:2" x14ac:dyDescent="0.25">
      <c r="A9275">
        <v>927.2</v>
      </c>
      <c r="B9275">
        <v>63.230868759155243</v>
      </c>
    </row>
    <row r="9276" spans="1:2" x14ac:dyDescent="0.25">
      <c r="A9276">
        <v>927.30000000000007</v>
      </c>
      <c r="B9276">
        <v>63.151580390930121</v>
      </c>
    </row>
    <row r="9277" spans="1:2" x14ac:dyDescent="0.25">
      <c r="A9277">
        <v>927.40000000000009</v>
      </c>
      <c r="B9277">
        <v>63.072292022705007</v>
      </c>
    </row>
    <row r="9278" spans="1:2" x14ac:dyDescent="0.25">
      <c r="A9278">
        <v>927.5</v>
      </c>
      <c r="B9278">
        <v>62.993003654479978</v>
      </c>
    </row>
    <row r="9279" spans="1:2" x14ac:dyDescent="0.25">
      <c r="A9279">
        <v>927.6</v>
      </c>
      <c r="B9279">
        <v>62.913715286254863</v>
      </c>
    </row>
    <row r="9280" spans="1:2" x14ac:dyDescent="0.25">
      <c r="A9280">
        <v>927.7</v>
      </c>
      <c r="B9280">
        <v>62.834426918029749</v>
      </c>
    </row>
    <row r="9281" spans="1:2" x14ac:dyDescent="0.25">
      <c r="A9281">
        <v>927.80000000000007</v>
      </c>
      <c r="B9281">
        <v>62.755138549804627</v>
      </c>
    </row>
    <row r="9282" spans="1:2" x14ac:dyDescent="0.25">
      <c r="A9282">
        <v>927.90000000000009</v>
      </c>
      <c r="B9282">
        <v>62.67585018157952</v>
      </c>
    </row>
    <row r="9283" spans="1:2" x14ac:dyDescent="0.25">
      <c r="A9283">
        <v>928</v>
      </c>
      <c r="B9283">
        <v>62.596561813354491</v>
      </c>
    </row>
    <row r="9284" spans="1:2" x14ac:dyDescent="0.25">
      <c r="A9284">
        <v>928.1</v>
      </c>
      <c r="B9284">
        <v>62.537736358642562</v>
      </c>
    </row>
    <row r="9285" spans="1:2" x14ac:dyDescent="0.25">
      <c r="A9285">
        <v>928.2</v>
      </c>
      <c r="B9285">
        <v>62.478910903930633</v>
      </c>
    </row>
    <row r="9286" spans="1:2" x14ac:dyDescent="0.25">
      <c r="A9286">
        <v>928.30000000000007</v>
      </c>
      <c r="B9286">
        <v>62.42008544921871</v>
      </c>
    </row>
    <row r="9287" spans="1:2" x14ac:dyDescent="0.25">
      <c r="A9287">
        <v>928.40000000000009</v>
      </c>
      <c r="B9287">
        <v>62.361259994506781</v>
      </c>
    </row>
    <row r="9288" spans="1:2" x14ac:dyDescent="0.25">
      <c r="A9288">
        <v>928.5</v>
      </c>
      <c r="B9288">
        <v>62.302434539794923</v>
      </c>
    </row>
    <row r="9289" spans="1:2" x14ac:dyDescent="0.25">
      <c r="A9289">
        <v>928.6</v>
      </c>
      <c r="B9289">
        <v>62.243609085082987</v>
      </c>
    </row>
    <row r="9290" spans="1:2" x14ac:dyDescent="0.25">
      <c r="A9290">
        <v>928.7</v>
      </c>
      <c r="B9290">
        <v>62.184783630371072</v>
      </c>
    </row>
    <row r="9291" spans="1:2" x14ac:dyDescent="0.25">
      <c r="A9291">
        <v>928.80000000000007</v>
      </c>
      <c r="B9291">
        <v>62.125958175659143</v>
      </c>
    </row>
    <row r="9292" spans="1:2" x14ac:dyDescent="0.25">
      <c r="A9292">
        <v>928.90000000000009</v>
      </c>
      <c r="B9292">
        <v>62.067132720947207</v>
      </c>
    </row>
    <row r="9293" spans="1:2" x14ac:dyDescent="0.25">
      <c r="A9293">
        <v>929</v>
      </c>
      <c r="B9293">
        <v>62.008307266235349</v>
      </c>
    </row>
    <row r="9294" spans="1:2" x14ac:dyDescent="0.25">
      <c r="A9294">
        <v>929.1</v>
      </c>
      <c r="B9294">
        <v>61.948548736572249</v>
      </c>
    </row>
    <row r="9295" spans="1:2" x14ac:dyDescent="0.25">
      <c r="A9295">
        <v>929.2</v>
      </c>
      <c r="B9295">
        <v>61.88879020690915</v>
      </c>
    </row>
    <row r="9296" spans="1:2" x14ac:dyDescent="0.25">
      <c r="A9296">
        <v>929.30000000000007</v>
      </c>
      <c r="B9296">
        <v>61.829031677246057</v>
      </c>
    </row>
    <row r="9297" spans="1:2" x14ac:dyDescent="0.25">
      <c r="A9297">
        <v>929.40000000000009</v>
      </c>
      <c r="B9297">
        <v>61.769273147582958</v>
      </c>
    </row>
    <row r="9298" spans="1:2" x14ac:dyDescent="0.25">
      <c r="A9298">
        <v>929.5</v>
      </c>
      <c r="B9298">
        <v>61.709514617919922</v>
      </c>
    </row>
    <row r="9299" spans="1:2" x14ac:dyDescent="0.25">
      <c r="A9299">
        <v>929.6</v>
      </c>
      <c r="B9299">
        <v>61.649756088256829</v>
      </c>
    </row>
    <row r="9300" spans="1:2" x14ac:dyDescent="0.25">
      <c r="A9300">
        <v>929.7</v>
      </c>
      <c r="B9300">
        <v>61.58999755859373</v>
      </c>
    </row>
    <row r="9301" spans="1:2" x14ac:dyDescent="0.25">
      <c r="A9301">
        <v>929.80000000000007</v>
      </c>
      <c r="B9301">
        <v>61.53023902893063</v>
      </c>
    </row>
    <row r="9302" spans="1:2" x14ac:dyDescent="0.25">
      <c r="A9302">
        <v>929.90000000000009</v>
      </c>
      <c r="B9302">
        <v>61.470480499267531</v>
      </c>
    </row>
    <row r="9303" spans="1:2" x14ac:dyDescent="0.25">
      <c r="A9303">
        <v>930</v>
      </c>
      <c r="B9303">
        <v>61.410721969604502</v>
      </c>
    </row>
    <row r="9304" spans="1:2" x14ac:dyDescent="0.25">
      <c r="A9304">
        <v>930.1</v>
      </c>
      <c r="B9304">
        <v>61.375865287780762</v>
      </c>
    </row>
    <row r="9305" spans="1:2" x14ac:dyDescent="0.25">
      <c r="A9305">
        <v>930.2</v>
      </c>
      <c r="B9305">
        <v>61.341008605957022</v>
      </c>
    </row>
    <row r="9306" spans="1:2" x14ac:dyDescent="0.25">
      <c r="A9306">
        <v>930.30000000000007</v>
      </c>
      <c r="B9306">
        <v>61.306151924133289</v>
      </c>
    </row>
    <row r="9307" spans="1:2" x14ac:dyDescent="0.25">
      <c r="A9307">
        <v>930.40000000000009</v>
      </c>
      <c r="B9307">
        <v>61.271295242309549</v>
      </c>
    </row>
    <row r="9308" spans="1:2" x14ac:dyDescent="0.25">
      <c r="A9308">
        <v>930.5</v>
      </c>
      <c r="B9308">
        <v>61.236438560485851</v>
      </c>
    </row>
    <row r="9309" spans="1:2" x14ac:dyDescent="0.25">
      <c r="A9309">
        <v>930.6</v>
      </c>
      <c r="B9309">
        <v>61.201581878662111</v>
      </c>
    </row>
    <row r="9310" spans="1:2" x14ac:dyDescent="0.25">
      <c r="A9310">
        <v>930.7</v>
      </c>
      <c r="B9310">
        <v>61.166725196838371</v>
      </c>
    </row>
    <row r="9311" spans="1:2" x14ac:dyDescent="0.25">
      <c r="A9311">
        <v>930.80000000000007</v>
      </c>
      <c r="B9311">
        <v>61.131868515014631</v>
      </c>
    </row>
    <row r="9312" spans="1:2" x14ac:dyDescent="0.25">
      <c r="A9312">
        <v>930.90000000000009</v>
      </c>
      <c r="B9312">
        <v>61.097011833190891</v>
      </c>
    </row>
    <row r="9313" spans="1:2" x14ac:dyDescent="0.25">
      <c r="A9313">
        <v>931</v>
      </c>
      <c r="B9313">
        <v>61.062155151367193</v>
      </c>
    </row>
    <row r="9314" spans="1:2" x14ac:dyDescent="0.25">
      <c r="A9314">
        <v>931.1</v>
      </c>
      <c r="B9314">
        <v>61.032316665649411</v>
      </c>
    </row>
    <row r="9315" spans="1:2" x14ac:dyDescent="0.25">
      <c r="A9315">
        <v>931.2</v>
      </c>
      <c r="B9315">
        <v>61.002478179931643</v>
      </c>
    </row>
    <row r="9316" spans="1:2" x14ac:dyDescent="0.25">
      <c r="A9316">
        <v>931.30000000000007</v>
      </c>
      <c r="B9316">
        <v>60.972639694213854</v>
      </c>
    </row>
    <row r="9317" spans="1:2" x14ac:dyDescent="0.25">
      <c r="A9317">
        <v>931.40000000000009</v>
      </c>
      <c r="B9317">
        <v>60.942801208496071</v>
      </c>
    </row>
    <row r="9318" spans="1:2" x14ac:dyDescent="0.25">
      <c r="A9318">
        <v>931.5</v>
      </c>
      <c r="B9318">
        <v>60.912962722778332</v>
      </c>
    </row>
    <row r="9319" spans="1:2" x14ac:dyDescent="0.25">
      <c r="A9319">
        <v>931.6</v>
      </c>
      <c r="B9319">
        <v>60.883124237060549</v>
      </c>
    </row>
    <row r="9320" spans="1:2" x14ac:dyDescent="0.25">
      <c r="A9320">
        <v>931.7</v>
      </c>
      <c r="B9320">
        <v>60.853285751342767</v>
      </c>
    </row>
    <row r="9321" spans="1:2" x14ac:dyDescent="0.25">
      <c r="A9321">
        <v>931.80000000000007</v>
      </c>
      <c r="B9321">
        <v>60.823447265624992</v>
      </c>
    </row>
    <row r="9322" spans="1:2" x14ac:dyDescent="0.25">
      <c r="A9322">
        <v>931.90000000000009</v>
      </c>
      <c r="B9322">
        <v>60.79360877990721</v>
      </c>
    </row>
    <row r="9323" spans="1:2" x14ac:dyDescent="0.25">
      <c r="A9323">
        <v>932</v>
      </c>
      <c r="B9323">
        <v>60.763770294189463</v>
      </c>
    </row>
    <row r="9324" spans="1:2" x14ac:dyDescent="0.25">
      <c r="A9324">
        <v>932.1</v>
      </c>
      <c r="B9324">
        <v>60.695135612487789</v>
      </c>
    </row>
    <row r="9325" spans="1:2" x14ac:dyDescent="0.25">
      <c r="A9325">
        <v>932.2</v>
      </c>
      <c r="B9325">
        <v>60.626500930786108</v>
      </c>
    </row>
    <row r="9326" spans="1:2" x14ac:dyDescent="0.25">
      <c r="A9326">
        <v>932.30000000000007</v>
      </c>
      <c r="B9326">
        <v>60.557866249084427</v>
      </c>
    </row>
    <row r="9327" spans="1:2" x14ac:dyDescent="0.25">
      <c r="A9327">
        <v>932.40000000000009</v>
      </c>
      <c r="B9327">
        <v>60.489231567382753</v>
      </c>
    </row>
    <row r="9328" spans="1:2" x14ac:dyDescent="0.25">
      <c r="A9328">
        <v>932.5</v>
      </c>
      <c r="B9328">
        <v>60.420596885681157</v>
      </c>
    </row>
    <row r="9329" spans="1:2" x14ac:dyDescent="0.25">
      <c r="A9329">
        <v>932.6</v>
      </c>
      <c r="B9329">
        <v>60.351962203979483</v>
      </c>
    </row>
    <row r="9330" spans="1:2" x14ac:dyDescent="0.25">
      <c r="A9330">
        <v>932.7</v>
      </c>
      <c r="B9330">
        <v>60.283327522277801</v>
      </c>
    </row>
    <row r="9331" spans="1:2" x14ac:dyDescent="0.25">
      <c r="A9331">
        <v>932.80000000000007</v>
      </c>
      <c r="B9331">
        <v>60.214692840576127</v>
      </c>
    </row>
    <row r="9332" spans="1:2" x14ac:dyDescent="0.25">
      <c r="A9332">
        <v>932.90000000000009</v>
      </c>
      <c r="B9332">
        <v>60.146058158874453</v>
      </c>
    </row>
    <row r="9333" spans="1:2" x14ac:dyDescent="0.25">
      <c r="A9333">
        <v>933</v>
      </c>
      <c r="B9333">
        <v>60.07742347717285</v>
      </c>
    </row>
    <row r="9334" spans="1:2" x14ac:dyDescent="0.25">
      <c r="A9334">
        <v>933.1</v>
      </c>
      <c r="B9334">
        <v>59.994486732482891</v>
      </c>
    </row>
    <row r="9335" spans="1:2" x14ac:dyDescent="0.25">
      <c r="A9335">
        <v>933.2</v>
      </c>
      <c r="B9335">
        <v>59.911549987792931</v>
      </c>
    </row>
    <row r="9336" spans="1:2" x14ac:dyDescent="0.25">
      <c r="A9336">
        <v>933.30000000000007</v>
      </c>
      <c r="B9336">
        <v>59.828613243102971</v>
      </c>
    </row>
    <row r="9337" spans="1:2" x14ac:dyDescent="0.25">
      <c r="A9337">
        <v>933.40000000000009</v>
      </c>
      <c r="B9337">
        <v>59.745676498413012</v>
      </c>
    </row>
    <row r="9338" spans="1:2" x14ac:dyDescent="0.25">
      <c r="A9338">
        <v>933.5</v>
      </c>
      <c r="B9338">
        <v>59.662739753723137</v>
      </c>
    </row>
    <row r="9339" spans="1:2" x14ac:dyDescent="0.25">
      <c r="A9339">
        <v>933.6</v>
      </c>
      <c r="B9339">
        <v>59.579803009033178</v>
      </c>
    </row>
    <row r="9340" spans="1:2" x14ac:dyDescent="0.25">
      <c r="A9340">
        <v>933.7</v>
      </c>
      <c r="B9340">
        <v>59.496866264343232</v>
      </c>
    </row>
    <row r="9341" spans="1:2" x14ac:dyDescent="0.25">
      <c r="A9341">
        <v>933.80000000000007</v>
      </c>
      <c r="B9341">
        <v>59.413929519653273</v>
      </c>
    </row>
    <row r="9342" spans="1:2" x14ac:dyDescent="0.25">
      <c r="A9342">
        <v>933.90000000000009</v>
      </c>
      <c r="B9342">
        <v>59.330992774963313</v>
      </c>
    </row>
    <row r="9343" spans="1:2" x14ac:dyDescent="0.25">
      <c r="A9343">
        <v>934</v>
      </c>
      <c r="B9343">
        <v>59.248056030273439</v>
      </c>
    </row>
    <row r="9344" spans="1:2" x14ac:dyDescent="0.25">
      <c r="A9344">
        <v>934.1</v>
      </c>
      <c r="B9344">
        <v>59.219599304199207</v>
      </c>
    </row>
    <row r="9345" spans="1:2" x14ac:dyDescent="0.25">
      <c r="A9345">
        <v>934.2</v>
      </c>
      <c r="B9345">
        <v>59.191142578124989</v>
      </c>
    </row>
    <row r="9346" spans="1:2" x14ac:dyDescent="0.25">
      <c r="A9346">
        <v>934.30000000000007</v>
      </c>
      <c r="B9346">
        <v>59.162685852050757</v>
      </c>
    </row>
    <row r="9347" spans="1:2" x14ac:dyDescent="0.25">
      <c r="A9347">
        <v>934.40000000000009</v>
      </c>
      <c r="B9347">
        <v>59.134229125976539</v>
      </c>
    </row>
    <row r="9348" spans="1:2" x14ac:dyDescent="0.25">
      <c r="A9348">
        <v>934.5</v>
      </c>
      <c r="B9348">
        <v>59.105772399902349</v>
      </c>
    </row>
    <row r="9349" spans="1:2" x14ac:dyDescent="0.25">
      <c r="A9349">
        <v>934.6</v>
      </c>
      <c r="B9349">
        <v>59.077315673828117</v>
      </c>
    </row>
    <row r="9350" spans="1:2" x14ac:dyDescent="0.25">
      <c r="A9350">
        <v>934.7</v>
      </c>
      <c r="B9350">
        <v>59.048858947753892</v>
      </c>
    </row>
    <row r="9351" spans="1:2" x14ac:dyDescent="0.25">
      <c r="A9351">
        <v>934.80000000000007</v>
      </c>
      <c r="B9351">
        <v>59.020402221679667</v>
      </c>
    </row>
    <row r="9352" spans="1:2" x14ac:dyDescent="0.25">
      <c r="A9352">
        <v>934.90000000000009</v>
      </c>
      <c r="B9352">
        <v>58.991945495605442</v>
      </c>
    </row>
    <row r="9353" spans="1:2" x14ac:dyDescent="0.25">
      <c r="A9353">
        <v>935</v>
      </c>
      <c r="B9353">
        <v>58.963488769531253</v>
      </c>
    </row>
    <row r="9354" spans="1:2" x14ac:dyDescent="0.25">
      <c r="A9354">
        <v>935.1</v>
      </c>
      <c r="B9354">
        <v>58.86190864562986</v>
      </c>
    </row>
    <row r="9355" spans="1:2" x14ac:dyDescent="0.25">
      <c r="A9355">
        <v>935.2</v>
      </c>
      <c r="B9355">
        <v>58.760328521728468</v>
      </c>
    </row>
    <row r="9356" spans="1:2" x14ac:dyDescent="0.25">
      <c r="A9356">
        <v>935.30000000000007</v>
      </c>
      <c r="B9356">
        <v>58.658748397827082</v>
      </c>
    </row>
    <row r="9357" spans="1:2" x14ac:dyDescent="0.25">
      <c r="A9357">
        <v>935.40000000000009</v>
      </c>
      <c r="B9357">
        <v>58.55716827392569</v>
      </c>
    </row>
    <row r="9358" spans="1:2" x14ac:dyDescent="0.25">
      <c r="A9358">
        <v>935.5</v>
      </c>
      <c r="B9358">
        <v>58.455588150024411</v>
      </c>
    </row>
    <row r="9359" spans="1:2" x14ac:dyDescent="0.25">
      <c r="A9359">
        <v>935.6</v>
      </c>
      <c r="B9359">
        <v>58.354008026123033</v>
      </c>
    </row>
    <row r="9360" spans="1:2" x14ac:dyDescent="0.25">
      <c r="A9360">
        <v>935.7</v>
      </c>
      <c r="B9360">
        <v>58.252427902221633</v>
      </c>
    </row>
    <row r="9361" spans="1:2" x14ac:dyDescent="0.25">
      <c r="A9361">
        <v>935.80000000000007</v>
      </c>
      <c r="B9361">
        <v>58.150847778320241</v>
      </c>
    </row>
    <row r="9362" spans="1:2" x14ac:dyDescent="0.25">
      <c r="A9362">
        <v>935.90000000000009</v>
      </c>
      <c r="B9362">
        <v>58.049267654418863</v>
      </c>
    </row>
    <row r="9363" spans="1:2" x14ac:dyDescent="0.25">
      <c r="A9363">
        <v>936</v>
      </c>
      <c r="B9363">
        <v>57.947687530517577</v>
      </c>
    </row>
    <row r="9364" spans="1:2" x14ac:dyDescent="0.25">
      <c r="A9364">
        <v>936.1</v>
      </c>
      <c r="B9364">
        <v>57.858095664978009</v>
      </c>
    </row>
    <row r="9365" spans="1:2" x14ac:dyDescent="0.25">
      <c r="A9365">
        <v>936.2</v>
      </c>
      <c r="B9365">
        <v>57.768503799438427</v>
      </c>
    </row>
    <row r="9366" spans="1:2" x14ac:dyDescent="0.25">
      <c r="A9366">
        <v>936.30000000000007</v>
      </c>
      <c r="B9366">
        <v>57.678911933898867</v>
      </c>
    </row>
    <row r="9367" spans="1:2" x14ac:dyDescent="0.25">
      <c r="A9367">
        <v>936.40000000000009</v>
      </c>
      <c r="B9367">
        <v>57.589320068359292</v>
      </c>
    </row>
    <row r="9368" spans="1:2" x14ac:dyDescent="0.25">
      <c r="A9368">
        <v>936.5</v>
      </c>
      <c r="B9368">
        <v>57.499728202819817</v>
      </c>
    </row>
    <row r="9369" spans="1:2" x14ac:dyDescent="0.25">
      <c r="A9369">
        <v>936.6</v>
      </c>
      <c r="B9369">
        <v>57.410136337280257</v>
      </c>
    </row>
    <row r="9370" spans="1:2" x14ac:dyDescent="0.25">
      <c r="A9370">
        <v>936.7</v>
      </c>
      <c r="B9370">
        <v>57.320544471740682</v>
      </c>
    </row>
    <row r="9371" spans="1:2" x14ac:dyDescent="0.25">
      <c r="A9371">
        <v>936.80000000000007</v>
      </c>
      <c r="B9371">
        <v>57.230952606201107</v>
      </c>
    </row>
    <row r="9372" spans="1:2" x14ac:dyDescent="0.25">
      <c r="A9372">
        <v>936.90000000000009</v>
      </c>
      <c r="B9372">
        <v>57.14136074066154</v>
      </c>
    </row>
    <row r="9373" spans="1:2" x14ac:dyDescent="0.25">
      <c r="A9373">
        <v>937</v>
      </c>
      <c r="B9373">
        <v>57.051768875122072</v>
      </c>
    </row>
    <row r="9374" spans="1:2" x14ac:dyDescent="0.25">
      <c r="A9374">
        <v>937.1</v>
      </c>
      <c r="B9374">
        <v>56.978137435913069</v>
      </c>
    </row>
    <row r="9375" spans="1:2" x14ac:dyDescent="0.25">
      <c r="A9375">
        <v>937.2</v>
      </c>
      <c r="B9375">
        <v>56.904505996704067</v>
      </c>
    </row>
    <row r="9376" spans="1:2" x14ac:dyDescent="0.25">
      <c r="A9376">
        <v>937.30000000000007</v>
      </c>
      <c r="B9376">
        <v>56.830874557495058</v>
      </c>
    </row>
    <row r="9377" spans="1:2" x14ac:dyDescent="0.25">
      <c r="A9377">
        <v>937.40000000000009</v>
      </c>
      <c r="B9377">
        <v>56.75724311828607</v>
      </c>
    </row>
    <row r="9378" spans="1:2" x14ac:dyDescent="0.25">
      <c r="A9378">
        <v>937.5</v>
      </c>
      <c r="B9378">
        <v>56.683611679077153</v>
      </c>
    </row>
    <row r="9379" spans="1:2" x14ac:dyDescent="0.25">
      <c r="A9379">
        <v>937.6</v>
      </c>
      <c r="B9379">
        <v>56.60998023986815</v>
      </c>
    </row>
    <row r="9380" spans="1:2" x14ac:dyDescent="0.25">
      <c r="A9380">
        <v>937.7</v>
      </c>
      <c r="B9380">
        <v>56.536348800659148</v>
      </c>
    </row>
    <row r="9381" spans="1:2" x14ac:dyDescent="0.25">
      <c r="A9381">
        <v>937.80000000000007</v>
      </c>
      <c r="B9381">
        <v>56.462717361450153</v>
      </c>
    </row>
    <row r="9382" spans="1:2" x14ac:dyDescent="0.25">
      <c r="A9382">
        <v>937.90000000000009</v>
      </c>
      <c r="B9382">
        <v>56.389085922241136</v>
      </c>
    </row>
    <row r="9383" spans="1:2" x14ac:dyDescent="0.25">
      <c r="A9383">
        <v>938</v>
      </c>
      <c r="B9383">
        <v>56.315454483032227</v>
      </c>
    </row>
    <row r="9384" spans="1:2" x14ac:dyDescent="0.25">
      <c r="A9384">
        <v>938.1</v>
      </c>
      <c r="B9384">
        <v>56.244786796569812</v>
      </c>
    </row>
    <row r="9385" spans="1:2" x14ac:dyDescent="0.25">
      <c r="A9385">
        <v>938.2</v>
      </c>
      <c r="B9385">
        <v>56.174119110107391</v>
      </c>
    </row>
    <row r="9386" spans="1:2" x14ac:dyDescent="0.25">
      <c r="A9386">
        <v>938.30000000000007</v>
      </c>
      <c r="B9386">
        <v>56.10345142364497</v>
      </c>
    </row>
    <row r="9387" spans="1:2" x14ac:dyDescent="0.25">
      <c r="A9387">
        <v>938.40000000000009</v>
      </c>
      <c r="B9387">
        <v>56.032783737182548</v>
      </c>
    </row>
    <row r="9388" spans="1:2" x14ac:dyDescent="0.25">
      <c r="A9388">
        <v>938.5</v>
      </c>
      <c r="B9388">
        <v>55.962116050720212</v>
      </c>
    </row>
    <row r="9389" spans="1:2" x14ac:dyDescent="0.25">
      <c r="A9389">
        <v>938.6</v>
      </c>
      <c r="B9389">
        <v>55.891448364257791</v>
      </c>
    </row>
    <row r="9390" spans="1:2" x14ac:dyDescent="0.25">
      <c r="A9390">
        <v>938.7</v>
      </c>
      <c r="B9390">
        <v>55.820780677795383</v>
      </c>
    </row>
    <row r="9391" spans="1:2" x14ac:dyDescent="0.25">
      <c r="A9391">
        <v>938.80000000000007</v>
      </c>
      <c r="B9391">
        <v>55.750112991332948</v>
      </c>
    </row>
    <row r="9392" spans="1:2" x14ac:dyDescent="0.25">
      <c r="A9392">
        <v>938.90000000000009</v>
      </c>
      <c r="B9392">
        <v>55.679445304870526</v>
      </c>
    </row>
    <row r="9393" spans="1:2" x14ac:dyDescent="0.25">
      <c r="A9393">
        <v>939</v>
      </c>
      <c r="B9393">
        <v>55.608777618408197</v>
      </c>
    </row>
    <row r="9394" spans="1:2" x14ac:dyDescent="0.25">
      <c r="A9394">
        <v>939.1</v>
      </c>
      <c r="B9394">
        <v>55.559781379699693</v>
      </c>
    </row>
    <row r="9395" spans="1:2" x14ac:dyDescent="0.25">
      <c r="A9395">
        <v>939.2</v>
      </c>
      <c r="B9395">
        <v>55.510785140991182</v>
      </c>
    </row>
    <row r="9396" spans="1:2" x14ac:dyDescent="0.25">
      <c r="A9396">
        <v>939.30000000000007</v>
      </c>
      <c r="B9396">
        <v>55.461788902282677</v>
      </c>
    </row>
    <row r="9397" spans="1:2" x14ac:dyDescent="0.25">
      <c r="A9397">
        <v>939.40000000000009</v>
      </c>
      <c r="B9397">
        <v>55.412792663574173</v>
      </c>
    </row>
    <row r="9398" spans="1:2" x14ac:dyDescent="0.25">
      <c r="A9398">
        <v>939.5</v>
      </c>
      <c r="B9398">
        <v>55.363796424865718</v>
      </c>
    </row>
    <row r="9399" spans="1:2" x14ac:dyDescent="0.25">
      <c r="A9399">
        <v>939.6</v>
      </c>
      <c r="B9399">
        <v>55.314800186157207</v>
      </c>
    </row>
    <row r="9400" spans="1:2" x14ac:dyDescent="0.25">
      <c r="A9400">
        <v>939.7</v>
      </c>
      <c r="B9400">
        <v>55.265803947448703</v>
      </c>
    </row>
    <row r="9401" spans="1:2" x14ac:dyDescent="0.25">
      <c r="A9401">
        <v>939.80000000000007</v>
      </c>
      <c r="B9401">
        <v>55.216807708740198</v>
      </c>
    </row>
    <row r="9402" spans="1:2" x14ac:dyDescent="0.25">
      <c r="A9402">
        <v>939.90000000000009</v>
      </c>
      <c r="B9402">
        <v>55.167811470031687</v>
      </c>
    </row>
    <row r="9403" spans="1:2" x14ac:dyDescent="0.25">
      <c r="A9403">
        <v>940</v>
      </c>
      <c r="B9403">
        <v>55.118815231323239</v>
      </c>
    </row>
    <row r="9404" spans="1:2" x14ac:dyDescent="0.25">
      <c r="A9404">
        <v>940.1</v>
      </c>
      <c r="B9404">
        <v>55.083891868591287</v>
      </c>
    </row>
    <row r="9405" spans="1:2" x14ac:dyDescent="0.25">
      <c r="A9405">
        <v>940.2</v>
      </c>
      <c r="B9405">
        <v>55.048968505859357</v>
      </c>
    </row>
    <row r="9406" spans="1:2" x14ac:dyDescent="0.25">
      <c r="A9406">
        <v>940.30000000000007</v>
      </c>
      <c r="B9406">
        <v>55.014045143127412</v>
      </c>
    </row>
    <row r="9407" spans="1:2" x14ac:dyDescent="0.25">
      <c r="A9407">
        <v>940.40000000000009</v>
      </c>
      <c r="B9407">
        <v>54.979121780395467</v>
      </c>
    </row>
    <row r="9408" spans="1:2" x14ac:dyDescent="0.25">
      <c r="A9408">
        <v>940.5</v>
      </c>
      <c r="B9408">
        <v>54.944198417663571</v>
      </c>
    </row>
    <row r="9409" spans="1:2" x14ac:dyDescent="0.25">
      <c r="A9409">
        <v>940.6</v>
      </c>
      <c r="B9409">
        <v>54.909275054931634</v>
      </c>
    </row>
    <row r="9410" spans="1:2" x14ac:dyDescent="0.25">
      <c r="A9410">
        <v>940.7</v>
      </c>
      <c r="B9410">
        <v>54.874351692199689</v>
      </c>
    </row>
    <row r="9411" spans="1:2" x14ac:dyDescent="0.25">
      <c r="A9411">
        <v>940.80000000000007</v>
      </c>
      <c r="B9411">
        <v>54.839428329467736</v>
      </c>
    </row>
    <row r="9412" spans="1:2" x14ac:dyDescent="0.25">
      <c r="A9412">
        <v>940.90000000000009</v>
      </c>
      <c r="B9412">
        <v>54.804504966735813</v>
      </c>
    </row>
    <row r="9413" spans="1:2" x14ac:dyDescent="0.25">
      <c r="A9413">
        <v>941</v>
      </c>
      <c r="B9413">
        <v>54.769581604003903</v>
      </c>
    </row>
    <row r="9414" spans="1:2" x14ac:dyDescent="0.25">
      <c r="A9414">
        <v>941.1</v>
      </c>
      <c r="B9414">
        <v>54.732944679260243</v>
      </c>
    </row>
    <row r="9415" spans="1:2" x14ac:dyDescent="0.25">
      <c r="A9415">
        <v>941.2</v>
      </c>
      <c r="B9415">
        <v>54.696307754516582</v>
      </c>
    </row>
    <row r="9416" spans="1:2" x14ac:dyDescent="0.25">
      <c r="A9416">
        <v>941.30000000000007</v>
      </c>
      <c r="B9416">
        <v>54.659670829772921</v>
      </c>
    </row>
    <row r="9417" spans="1:2" x14ac:dyDescent="0.25">
      <c r="A9417">
        <v>941.40000000000009</v>
      </c>
      <c r="B9417">
        <v>54.62303390502926</v>
      </c>
    </row>
    <row r="9418" spans="1:2" x14ac:dyDescent="0.25">
      <c r="A9418">
        <v>941.5</v>
      </c>
      <c r="B9418">
        <v>54.586396980285642</v>
      </c>
    </row>
    <row r="9419" spans="1:2" x14ac:dyDescent="0.25">
      <c r="A9419">
        <v>941.6</v>
      </c>
      <c r="B9419">
        <v>54.549760055541981</v>
      </c>
    </row>
    <row r="9420" spans="1:2" x14ac:dyDescent="0.25">
      <c r="A9420">
        <v>941.7</v>
      </c>
      <c r="B9420">
        <v>54.51312313079832</v>
      </c>
    </row>
    <row r="9421" spans="1:2" x14ac:dyDescent="0.25">
      <c r="A9421">
        <v>941.80000000000007</v>
      </c>
      <c r="B9421">
        <v>54.476486206054659</v>
      </c>
    </row>
    <row r="9422" spans="1:2" x14ac:dyDescent="0.25">
      <c r="A9422">
        <v>941.90000000000009</v>
      </c>
      <c r="B9422">
        <v>54.439849281310998</v>
      </c>
    </row>
    <row r="9423" spans="1:2" x14ac:dyDescent="0.25">
      <c r="A9423">
        <v>942</v>
      </c>
      <c r="B9423">
        <v>54.40321235656738</v>
      </c>
    </row>
    <row r="9424" spans="1:2" x14ac:dyDescent="0.25">
      <c r="A9424">
        <v>942.1</v>
      </c>
      <c r="B9424">
        <v>54.371618690490713</v>
      </c>
    </row>
    <row r="9425" spans="1:2" x14ac:dyDescent="0.25">
      <c r="A9425">
        <v>942.2</v>
      </c>
      <c r="B9425">
        <v>54.340025024414047</v>
      </c>
    </row>
    <row r="9426" spans="1:2" x14ac:dyDescent="0.25">
      <c r="A9426">
        <v>942.30000000000007</v>
      </c>
      <c r="B9426">
        <v>54.30843135833738</v>
      </c>
    </row>
    <row r="9427" spans="1:2" x14ac:dyDescent="0.25">
      <c r="A9427">
        <v>942.40000000000009</v>
      </c>
      <c r="B9427">
        <v>54.276837692260713</v>
      </c>
    </row>
    <row r="9428" spans="1:2" x14ac:dyDescent="0.25">
      <c r="A9428">
        <v>942.5</v>
      </c>
      <c r="B9428">
        <v>54.245244026184082</v>
      </c>
    </row>
    <row r="9429" spans="1:2" x14ac:dyDescent="0.25">
      <c r="A9429">
        <v>942.6</v>
      </c>
      <c r="B9429">
        <v>54.213650360107408</v>
      </c>
    </row>
    <row r="9430" spans="1:2" x14ac:dyDescent="0.25">
      <c r="A9430">
        <v>942.7</v>
      </c>
      <c r="B9430">
        <v>54.182056694030742</v>
      </c>
    </row>
    <row r="9431" spans="1:2" x14ac:dyDescent="0.25">
      <c r="A9431">
        <v>942.80000000000007</v>
      </c>
      <c r="B9431">
        <v>54.150463027954068</v>
      </c>
    </row>
    <row r="9432" spans="1:2" x14ac:dyDescent="0.25">
      <c r="A9432">
        <v>942.90000000000009</v>
      </c>
      <c r="B9432">
        <v>54.118869361877408</v>
      </c>
    </row>
    <row r="9433" spans="1:2" x14ac:dyDescent="0.25">
      <c r="A9433">
        <v>943</v>
      </c>
      <c r="B9433">
        <v>54.087275695800777</v>
      </c>
    </row>
    <row r="9434" spans="1:2" x14ac:dyDescent="0.25">
      <c r="A9434">
        <v>943.1</v>
      </c>
      <c r="B9434">
        <v>54.070966186523428</v>
      </c>
    </row>
    <row r="9435" spans="1:2" x14ac:dyDescent="0.25">
      <c r="A9435">
        <v>943.2</v>
      </c>
      <c r="B9435">
        <v>54.054656677246093</v>
      </c>
    </row>
    <row r="9436" spans="1:2" x14ac:dyDescent="0.25">
      <c r="A9436">
        <v>943.30000000000007</v>
      </c>
      <c r="B9436">
        <v>54.038347167968737</v>
      </c>
    </row>
    <row r="9437" spans="1:2" x14ac:dyDescent="0.25">
      <c r="A9437">
        <v>943.40000000000009</v>
      </c>
      <c r="B9437">
        <v>54.022037658691403</v>
      </c>
    </row>
    <row r="9438" spans="1:2" x14ac:dyDescent="0.25">
      <c r="A9438">
        <v>943.5</v>
      </c>
      <c r="B9438">
        <v>54.005728149414068</v>
      </c>
    </row>
    <row r="9439" spans="1:2" x14ac:dyDescent="0.25">
      <c r="A9439">
        <v>943.6</v>
      </c>
      <c r="B9439">
        <v>53.989418640136719</v>
      </c>
    </row>
    <row r="9440" spans="1:2" x14ac:dyDescent="0.25">
      <c r="A9440">
        <v>943.7</v>
      </c>
      <c r="B9440">
        <v>53.97310913085937</v>
      </c>
    </row>
    <row r="9441" spans="1:2" x14ac:dyDescent="0.25">
      <c r="A9441">
        <v>943.80000000000007</v>
      </c>
      <c r="B9441">
        <v>53.956799621582029</v>
      </c>
    </row>
    <row r="9442" spans="1:2" x14ac:dyDescent="0.25">
      <c r="A9442">
        <v>943.90000000000009</v>
      </c>
      <c r="B9442">
        <v>53.94049011230468</v>
      </c>
    </row>
    <row r="9443" spans="1:2" x14ac:dyDescent="0.25">
      <c r="A9443">
        <v>944</v>
      </c>
      <c r="B9443">
        <v>53.924180603027352</v>
      </c>
    </row>
    <row r="9444" spans="1:2" x14ac:dyDescent="0.25">
      <c r="A9444">
        <v>944.1</v>
      </c>
      <c r="B9444">
        <v>53.925801544189461</v>
      </c>
    </row>
    <row r="9445" spans="1:2" x14ac:dyDescent="0.25">
      <c r="A9445">
        <v>944.2</v>
      </c>
      <c r="B9445">
        <v>53.92742248535157</v>
      </c>
    </row>
    <row r="9446" spans="1:2" x14ac:dyDescent="0.25">
      <c r="A9446">
        <v>944.30000000000007</v>
      </c>
      <c r="B9446">
        <v>53.92904342651368</v>
      </c>
    </row>
    <row r="9447" spans="1:2" x14ac:dyDescent="0.25">
      <c r="A9447">
        <v>944.40000000000009</v>
      </c>
      <c r="B9447">
        <v>53.930664367675789</v>
      </c>
    </row>
    <row r="9448" spans="1:2" x14ac:dyDescent="0.25">
      <c r="A9448">
        <v>944.5</v>
      </c>
      <c r="B9448">
        <v>53.932285308837898</v>
      </c>
    </row>
    <row r="9449" spans="1:2" x14ac:dyDescent="0.25">
      <c r="A9449">
        <v>944.6</v>
      </c>
      <c r="B9449">
        <v>53.933906250000007</v>
      </c>
    </row>
    <row r="9450" spans="1:2" x14ac:dyDescent="0.25">
      <c r="A9450">
        <v>944.7</v>
      </c>
      <c r="B9450">
        <v>53.935527191162123</v>
      </c>
    </row>
    <row r="9451" spans="1:2" x14ac:dyDescent="0.25">
      <c r="A9451">
        <v>944.80000000000007</v>
      </c>
      <c r="B9451">
        <v>53.937148132324232</v>
      </c>
    </row>
    <row r="9452" spans="1:2" x14ac:dyDescent="0.25">
      <c r="A9452">
        <v>944.90000000000009</v>
      </c>
      <c r="B9452">
        <v>53.938769073486327</v>
      </c>
    </row>
    <row r="9453" spans="1:2" x14ac:dyDescent="0.25">
      <c r="A9453">
        <v>945</v>
      </c>
      <c r="B9453">
        <v>53.940390014648443</v>
      </c>
    </row>
    <row r="9454" spans="1:2" x14ac:dyDescent="0.25">
      <c r="A9454">
        <v>945.1</v>
      </c>
      <c r="B9454">
        <v>53.944902687072762</v>
      </c>
    </row>
    <row r="9455" spans="1:2" x14ac:dyDescent="0.25">
      <c r="A9455">
        <v>945.2</v>
      </c>
      <c r="B9455">
        <v>53.949415359497067</v>
      </c>
    </row>
    <row r="9456" spans="1:2" x14ac:dyDescent="0.25">
      <c r="A9456">
        <v>945.30000000000007</v>
      </c>
      <c r="B9456">
        <v>53.953928031921393</v>
      </c>
    </row>
    <row r="9457" spans="1:2" x14ac:dyDescent="0.25">
      <c r="A9457">
        <v>945.40000000000009</v>
      </c>
      <c r="B9457">
        <v>53.958440704345712</v>
      </c>
    </row>
    <row r="9458" spans="1:2" x14ac:dyDescent="0.25">
      <c r="A9458">
        <v>945.5</v>
      </c>
      <c r="B9458">
        <v>53.962953376770017</v>
      </c>
    </row>
    <row r="9459" spans="1:2" x14ac:dyDescent="0.25">
      <c r="A9459">
        <v>945.6</v>
      </c>
      <c r="B9459">
        <v>53.967466049194343</v>
      </c>
    </row>
    <row r="9460" spans="1:2" x14ac:dyDescent="0.25">
      <c r="A9460">
        <v>945.7</v>
      </c>
      <c r="B9460">
        <v>53.971978721618648</v>
      </c>
    </row>
    <row r="9461" spans="1:2" x14ac:dyDescent="0.25">
      <c r="A9461">
        <v>945.80000000000007</v>
      </c>
      <c r="B9461">
        <v>53.976491394042966</v>
      </c>
    </row>
    <row r="9462" spans="1:2" x14ac:dyDescent="0.25">
      <c r="A9462">
        <v>945.90000000000009</v>
      </c>
      <c r="B9462">
        <v>53.981004066467293</v>
      </c>
    </row>
    <row r="9463" spans="1:2" x14ac:dyDescent="0.25">
      <c r="A9463">
        <v>946</v>
      </c>
      <c r="B9463">
        <v>53.985516738891597</v>
      </c>
    </row>
    <row r="9464" spans="1:2" x14ac:dyDescent="0.25">
      <c r="A9464">
        <v>946.1</v>
      </c>
      <c r="B9464">
        <v>54.000575332641603</v>
      </c>
    </row>
    <row r="9465" spans="1:2" x14ac:dyDescent="0.25">
      <c r="A9465">
        <v>946.2</v>
      </c>
      <c r="B9465">
        <v>54.015633926391608</v>
      </c>
    </row>
    <row r="9466" spans="1:2" x14ac:dyDescent="0.25">
      <c r="A9466">
        <v>946.30000000000007</v>
      </c>
      <c r="B9466">
        <v>54.030692520141613</v>
      </c>
    </row>
    <row r="9467" spans="1:2" x14ac:dyDescent="0.25">
      <c r="A9467">
        <v>946.40000000000009</v>
      </c>
      <c r="B9467">
        <v>54.045751113891612</v>
      </c>
    </row>
    <row r="9468" spans="1:2" x14ac:dyDescent="0.25">
      <c r="A9468">
        <v>946.5</v>
      </c>
      <c r="B9468">
        <v>54.060809707641603</v>
      </c>
    </row>
    <row r="9469" spans="1:2" x14ac:dyDescent="0.25">
      <c r="A9469">
        <v>946.6</v>
      </c>
      <c r="B9469">
        <v>54.075868301391601</v>
      </c>
    </row>
    <row r="9470" spans="1:2" x14ac:dyDescent="0.25">
      <c r="A9470">
        <v>946.7</v>
      </c>
      <c r="B9470">
        <v>54.090926895141607</v>
      </c>
    </row>
    <row r="9471" spans="1:2" x14ac:dyDescent="0.25">
      <c r="A9471">
        <v>946.80000000000007</v>
      </c>
      <c r="B9471">
        <v>54.105985488891612</v>
      </c>
    </row>
    <row r="9472" spans="1:2" x14ac:dyDescent="0.25">
      <c r="A9472">
        <v>946.90000000000009</v>
      </c>
      <c r="B9472">
        <v>54.121044082641617</v>
      </c>
    </row>
    <row r="9473" spans="1:2" x14ac:dyDescent="0.25">
      <c r="A9473">
        <v>947</v>
      </c>
      <c r="B9473">
        <v>54.136102676391602</v>
      </c>
    </row>
    <row r="9474" spans="1:2" x14ac:dyDescent="0.25">
      <c r="A9474">
        <v>947.1</v>
      </c>
      <c r="B9474">
        <v>54.177556991577163</v>
      </c>
    </row>
    <row r="9475" spans="1:2" x14ac:dyDescent="0.25">
      <c r="A9475">
        <v>947.2</v>
      </c>
      <c r="B9475">
        <v>54.219011306762717</v>
      </c>
    </row>
    <row r="9476" spans="1:2" x14ac:dyDescent="0.25">
      <c r="A9476">
        <v>947.30000000000007</v>
      </c>
      <c r="B9476">
        <v>54.260465621948271</v>
      </c>
    </row>
    <row r="9477" spans="1:2" x14ac:dyDescent="0.25">
      <c r="A9477">
        <v>947.40000000000009</v>
      </c>
      <c r="B9477">
        <v>54.301919937133817</v>
      </c>
    </row>
    <row r="9478" spans="1:2" x14ac:dyDescent="0.25">
      <c r="A9478">
        <v>947.5</v>
      </c>
      <c r="B9478">
        <v>54.343374252319343</v>
      </c>
    </row>
    <row r="9479" spans="1:2" x14ac:dyDescent="0.25">
      <c r="A9479">
        <v>947.6</v>
      </c>
      <c r="B9479">
        <v>54.38482856750489</v>
      </c>
    </row>
    <row r="9480" spans="1:2" x14ac:dyDescent="0.25">
      <c r="A9480">
        <v>947.7</v>
      </c>
      <c r="B9480">
        <v>54.426282882690451</v>
      </c>
    </row>
    <row r="9481" spans="1:2" x14ac:dyDescent="0.25">
      <c r="A9481">
        <v>947.80000000000007</v>
      </c>
      <c r="B9481">
        <v>54.467737197875998</v>
      </c>
    </row>
    <row r="9482" spans="1:2" x14ac:dyDescent="0.25">
      <c r="A9482">
        <v>947.90000000000009</v>
      </c>
      <c r="B9482">
        <v>54.509191513061559</v>
      </c>
    </row>
    <row r="9483" spans="1:2" x14ac:dyDescent="0.25">
      <c r="A9483">
        <v>948</v>
      </c>
      <c r="B9483">
        <v>54.55064582824707</v>
      </c>
    </row>
    <row r="9484" spans="1:2" x14ac:dyDescent="0.25">
      <c r="A9484">
        <v>948.1</v>
      </c>
      <c r="B9484">
        <v>54.6320551300049</v>
      </c>
    </row>
    <row r="9485" spans="1:2" x14ac:dyDescent="0.25">
      <c r="A9485">
        <v>948.2</v>
      </c>
      <c r="B9485">
        <v>54.713464431762731</v>
      </c>
    </row>
    <row r="9486" spans="1:2" x14ac:dyDescent="0.25">
      <c r="A9486">
        <v>948.30000000000007</v>
      </c>
      <c r="B9486">
        <v>54.794873733520561</v>
      </c>
    </row>
    <row r="9487" spans="1:2" x14ac:dyDescent="0.25">
      <c r="A9487">
        <v>948.40000000000009</v>
      </c>
      <c r="B9487">
        <v>54.876283035278391</v>
      </c>
    </row>
    <row r="9488" spans="1:2" x14ac:dyDescent="0.25">
      <c r="A9488">
        <v>948.5</v>
      </c>
      <c r="B9488">
        <v>54.957692337036129</v>
      </c>
    </row>
    <row r="9489" spans="1:2" x14ac:dyDescent="0.25">
      <c r="A9489">
        <v>948.6</v>
      </c>
      <c r="B9489">
        <v>55.039101638793959</v>
      </c>
    </row>
    <row r="9490" spans="1:2" x14ac:dyDescent="0.25">
      <c r="A9490">
        <v>948.7</v>
      </c>
      <c r="B9490">
        <v>55.120510940551789</v>
      </c>
    </row>
    <row r="9491" spans="1:2" x14ac:dyDescent="0.25">
      <c r="A9491">
        <v>948.80000000000007</v>
      </c>
      <c r="B9491">
        <v>55.201920242309619</v>
      </c>
    </row>
    <row r="9492" spans="1:2" x14ac:dyDescent="0.25">
      <c r="A9492">
        <v>948.90000000000009</v>
      </c>
      <c r="B9492">
        <v>55.283329544067449</v>
      </c>
    </row>
    <row r="9493" spans="1:2" x14ac:dyDescent="0.25">
      <c r="A9493">
        <v>949</v>
      </c>
      <c r="B9493">
        <v>55.364738845825187</v>
      </c>
    </row>
    <row r="9494" spans="1:2" x14ac:dyDescent="0.25">
      <c r="A9494">
        <v>949.1</v>
      </c>
      <c r="B9494">
        <v>55.439398536682141</v>
      </c>
    </row>
    <row r="9495" spans="1:2" x14ac:dyDescent="0.25">
      <c r="A9495">
        <v>949.2</v>
      </c>
      <c r="B9495">
        <v>55.514058227539088</v>
      </c>
    </row>
    <row r="9496" spans="1:2" x14ac:dyDescent="0.25">
      <c r="A9496">
        <v>949.30000000000007</v>
      </c>
      <c r="B9496">
        <v>55.588717918396043</v>
      </c>
    </row>
    <row r="9497" spans="1:2" x14ac:dyDescent="0.25">
      <c r="A9497">
        <v>949.40000000000009</v>
      </c>
      <c r="B9497">
        <v>55.66337760925299</v>
      </c>
    </row>
    <row r="9498" spans="1:2" x14ac:dyDescent="0.25">
      <c r="A9498">
        <v>949.5</v>
      </c>
      <c r="B9498">
        <v>55.738037300109859</v>
      </c>
    </row>
    <row r="9499" spans="1:2" x14ac:dyDescent="0.25">
      <c r="A9499">
        <v>949.6</v>
      </c>
      <c r="B9499">
        <v>55.812696990966813</v>
      </c>
    </row>
    <row r="9500" spans="1:2" x14ac:dyDescent="0.25">
      <c r="A9500">
        <v>949.7</v>
      </c>
      <c r="B9500">
        <v>55.887356681823761</v>
      </c>
    </row>
    <row r="9501" spans="1:2" x14ac:dyDescent="0.25">
      <c r="A9501">
        <v>949.80000000000007</v>
      </c>
      <c r="B9501">
        <v>55.962016372680708</v>
      </c>
    </row>
    <row r="9502" spans="1:2" x14ac:dyDescent="0.25">
      <c r="A9502">
        <v>949.90000000000009</v>
      </c>
      <c r="B9502">
        <v>56.036676063537662</v>
      </c>
    </row>
    <row r="9503" spans="1:2" x14ac:dyDescent="0.25">
      <c r="A9503">
        <v>950</v>
      </c>
      <c r="B9503">
        <v>56.111335754394531</v>
      </c>
    </row>
    <row r="9504" spans="1:2" x14ac:dyDescent="0.25">
      <c r="A9504">
        <v>950.1</v>
      </c>
      <c r="B9504">
        <v>56.135874023437502</v>
      </c>
    </row>
    <row r="9505" spans="1:2" x14ac:dyDescent="0.25">
      <c r="A9505">
        <v>950.2</v>
      </c>
      <c r="B9505">
        <v>56.16041229248048</v>
      </c>
    </row>
    <row r="9506" spans="1:2" x14ac:dyDescent="0.25">
      <c r="A9506">
        <v>950.30000000000007</v>
      </c>
      <c r="B9506">
        <v>56.184950561523451</v>
      </c>
    </row>
    <row r="9507" spans="1:2" x14ac:dyDescent="0.25">
      <c r="A9507">
        <v>950.40000000000009</v>
      </c>
      <c r="B9507">
        <v>56.209488830566428</v>
      </c>
    </row>
    <row r="9508" spans="1:2" x14ac:dyDescent="0.25">
      <c r="A9508">
        <v>950.5</v>
      </c>
      <c r="B9508">
        <v>56.234027099609378</v>
      </c>
    </row>
    <row r="9509" spans="1:2" x14ac:dyDescent="0.25">
      <c r="A9509">
        <v>950.6</v>
      </c>
      <c r="B9509">
        <v>56.258565368652349</v>
      </c>
    </row>
    <row r="9510" spans="1:2" x14ac:dyDescent="0.25">
      <c r="A9510">
        <v>950.7</v>
      </c>
      <c r="B9510">
        <v>56.283103637695319</v>
      </c>
    </row>
    <row r="9511" spans="1:2" x14ac:dyDescent="0.25">
      <c r="A9511">
        <v>950.80000000000007</v>
      </c>
      <c r="B9511">
        <v>56.307641906738297</v>
      </c>
    </row>
    <row r="9512" spans="1:2" x14ac:dyDescent="0.25">
      <c r="A9512">
        <v>950.90000000000009</v>
      </c>
      <c r="B9512">
        <v>56.332180175781268</v>
      </c>
    </row>
    <row r="9513" spans="1:2" x14ac:dyDescent="0.25">
      <c r="A9513">
        <v>951</v>
      </c>
      <c r="B9513">
        <v>56.356718444824217</v>
      </c>
    </row>
    <row r="9514" spans="1:2" x14ac:dyDescent="0.25">
      <c r="A9514">
        <v>951.1</v>
      </c>
      <c r="B9514">
        <v>56.288298683166488</v>
      </c>
    </row>
    <row r="9515" spans="1:2" x14ac:dyDescent="0.25">
      <c r="A9515">
        <v>951.2</v>
      </c>
      <c r="B9515">
        <v>56.219878921508759</v>
      </c>
    </row>
    <row r="9516" spans="1:2" x14ac:dyDescent="0.25">
      <c r="A9516">
        <v>951.30000000000007</v>
      </c>
      <c r="B9516">
        <v>56.151459159851029</v>
      </c>
    </row>
    <row r="9517" spans="1:2" x14ac:dyDescent="0.25">
      <c r="A9517">
        <v>951.40000000000009</v>
      </c>
      <c r="B9517">
        <v>56.0830393981933</v>
      </c>
    </row>
    <row r="9518" spans="1:2" x14ac:dyDescent="0.25">
      <c r="A9518">
        <v>951.5</v>
      </c>
      <c r="B9518">
        <v>56.014619636535642</v>
      </c>
    </row>
    <row r="9519" spans="1:2" x14ac:dyDescent="0.25">
      <c r="A9519">
        <v>951.6</v>
      </c>
      <c r="B9519">
        <v>55.946199874877912</v>
      </c>
    </row>
    <row r="9520" spans="1:2" x14ac:dyDescent="0.25">
      <c r="A9520">
        <v>951.7</v>
      </c>
      <c r="B9520">
        <v>55.877780113220183</v>
      </c>
    </row>
    <row r="9521" spans="1:2" x14ac:dyDescent="0.25">
      <c r="A9521">
        <v>951.80000000000007</v>
      </c>
      <c r="B9521">
        <v>55.809360351562447</v>
      </c>
    </row>
    <row r="9522" spans="1:2" x14ac:dyDescent="0.25">
      <c r="A9522">
        <v>951.90000000000009</v>
      </c>
      <c r="B9522">
        <v>55.740940589904717</v>
      </c>
    </row>
    <row r="9523" spans="1:2" x14ac:dyDescent="0.25">
      <c r="A9523">
        <v>952</v>
      </c>
      <c r="B9523">
        <v>55.672520828247073</v>
      </c>
    </row>
    <row r="9524" spans="1:2" x14ac:dyDescent="0.25">
      <c r="A9524">
        <v>952.1</v>
      </c>
      <c r="B9524">
        <v>55.473263206481889</v>
      </c>
    </row>
    <row r="9525" spans="1:2" x14ac:dyDescent="0.25">
      <c r="A9525">
        <v>952.2</v>
      </c>
      <c r="B9525">
        <v>55.274005584716697</v>
      </c>
    </row>
    <row r="9526" spans="1:2" x14ac:dyDescent="0.25">
      <c r="A9526">
        <v>952.30000000000007</v>
      </c>
      <c r="B9526">
        <v>55.074747962951527</v>
      </c>
    </row>
    <row r="9527" spans="1:2" x14ac:dyDescent="0.25">
      <c r="A9527">
        <v>952.40000000000009</v>
      </c>
      <c r="B9527">
        <v>54.875490341186342</v>
      </c>
    </row>
    <row r="9528" spans="1:2" x14ac:dyDescent="0.25">
      <c r="A9528">
        <v>952.5</v>
      </c>
      <c r="B9528">
        <v>54.676232719421392</v>
      </c>
    </row>
    <row r="9529" spans="1:2" x14ac:dyDescent="0.25">
      <c r="A9529">
        <v>952.6</v>
      </c>
      <c r="B9529">
        <v>54.476975097656201</v>
      </c>
    </row>
    <row r="9530" spans="1:2" x14ac:dyDescent="0.25">
      <c r="A9530">
        <v>952.7</v>
      </c>
      <c r="B9530">
        <v>54.277717475891023</v>
      </c>
    </row>
    <row r="9531" spans="1:2" x14ac:dyDescent="0.25">
      <c r="A9531">
        <v>952.80000000000007</v>
      </c>
      <c r="B9531">
        <v>54.078459854125839</v>
      </c>
    </row>
    <row r="9532" spans="1:2" x14ac:dyDescent="0.25">
      <c r="A9532">
        <v>952.90000000000009</v>
      </c>
      <c r="B9532">
        <v>53.879202232360647</v>
      </c>
    </row>
    <row r="9533" spans="1:2" x14ac:dyDescent="0.25">
      <c r="A9533">
        <v>953</v>
      </c>
      <c r="B9533">
        <v>53.679944610595697</v>
      </c>
    </row>
    <row r="9534" spans="1:2" x14ac:dyDescent="0.25">
      <c r="A9534">
        <v>953.1</v>
      </c>
      <c r="B9534">
        <v>53.289070854186917</v>
      </c>
    </row>
    <row r="9535" spans="1:2" x14ac:dyDescent="0.25">
      <c r="A9535">
        <v>953.2</v>
      </c>
      <c r="B9535">
        <v>52.898197097778137</v>
      </c>
    </row>
    <row r="9536" spans="1:2" x14ac:dyDescent="0.25">
      <c r="A9536">
        <v>953.30000000000007</v>
      </c>
      <c r="B9536">
        <v>52.507323341369357</v>
      </c>
    </row>
    <row r="9537" spans="1:2" x14ac:dyDescent="0.25">
      <c r="A9537">
        <v>953.40000000000009</v>
      </c>
      <c r="B9537">
        <v>52.116449584960577</v>
      </c>
    </row>
    <row r="9538" spans="1:2" x14ac:dyDescent="0.25">
      <c r="A9538">
        <v>953.5</v>
      </c>
      <c r="B9538">
        <v>51.725575828552238</v>
      </c>
    </row>
    <row r="9539" spans="1:2" x14ac:dyDescent="0.25">
      <c r="A9539">
        <v>953.6</v>
      </c>
      <c r="B9539">
        <v>51.334702072143457</v>
      </c>
    </row>
    <row r="9540" spans="1:2" x14ac:dyDescent="0.25">
      <c r="A9540">
        <v>953.7</v>
      </c>
      <c r="B9540">
        <v>50.943828315734677</v>
      </c>
    </row>
    <row r="9541" spans="1:2" x14ac:dyDescent="0.25">
      <c r="A9541">
        <v>953.80000000000007</v>
      </c>
      <c r="B9541">
        <v>50.552954559325897</v>
      </c>
    </row>
    <row r="9542" spans="1:2" x14ac:dyDescent="0.25">
      <c r="A9542">
        <v>953.90000000000009</v>
      </c>
      <c r="B9542">
        <v>50.162080802917117</v>
      </c>
    </row>
    <row r="9543" spans="1:2" x14ac:dyDescent="0.25">
      <c r="A9543">
        <v>954</v>
      </c>
      <c r="B9543">
        <v>49.771207046508792</v>
      </c>
    </row>
    <row r="9544" spans="1:2" x14ac:dyDescent="0.25">
      <c r="A9544">
        <v>954.1</v>
      </c>
      <c r="B9544">
        <v>49.347133140563869</v>
      </c>
    </row>
    <row r="9545" spans="1:2" x14ac:dyDescent="0.25">
      <c r="A9545">
        <v>954.2</v>
      </c>
      <c r="B9545">
        <v>48.923059234618947</v>
      </c>
    </row>
    <row r="9546" spans="1:2" x14ac:dyDescent="0.25">
      <c r="A9546">
        <v>954.30000000000007</v>
      </c>
      <c r="B9546">
        <v>48.498985328674031</v>
      </c>
    </row>
    <row r="9547" spans="1:2" x14ac:dyDescent="0.25">
      <c r="A9547">
        <v>954.40000000000009</v>
      </c>
      <c r="B9547">
        <v>48.074911422729109</v>
      </c>
    </row>
    <row r="9548" spans="1:2" x14ac:dyDescent="0.25">
      <c r="A9548">
        <v>954.5</v>
      </c>
      <c r="B9548">
        <v>47.650837516784669</v>
      </c>
    </row>
    <row r="9549" spans="1:2" x14ac:dyDescent="0.25">
      <c r="A9549">
        <v>954.6</v>
      </c>
      <c r="B9549">
        <v>47.226763610839747</v>
      </c>
    </row>
    <row r="9550" spans="1:2" x14ac:dyDescent="0.25">
      <c r="A9550">
        <v>954.7</v>
      </c>
      <c r="B9550">
        <v>46.802689704894817</v>
      </c>
    </row>
    <row r="9551" spans="1:2" x14ac:dyDescent="0.25">
      <c r="A9551">
        <v>954.80000000000007</v>
      </c>
      <c r="B9551">
        <v>46.378615798949909</v>
      </c>
    </row>
    <row r="9552" spans="1:2" x14ac:dyDescent="0.25">
      <c r="A9552">
        <v>954.90000000000009</v>
      </c>
      <c r="B9552">
        <v>45.954541893004993</v>
      </c>
    </row>
    <row r="9553" spans="1:2" x14ac:dyDescent="0.25">
      <c r="A9553">
        <v>955</v>
      </c>
      <c r="B9553">
        <v>45.530467987060547</v>
      </c>
    </row>
    <row r="9554" spans="1:2" x14ac:dyDescent="0.25">
      <c r="A9554">
        <v>955.1</v>
      </c>
      <c r="B9554">
        <v>45.031359138488646</v>
      </c>
    </row>
    <row r="9555" spans="1:2" x14ac:dyDescent="0.25">
      <c r="A9555">
        <v>955.2</v>
      </c>
      <c r="B9555">
        <v>44.532250289916767</v>
      </c>
    </row>
    <row r="9556" spans="1:2" x14ac:dyDescent="0.25">
      <c r="A9556">
        <v>955.30000000000007</v>
      </c>
      <c r="B9556">
        <v>44.033141441344867</v>
      </c>
    </row>
    <row r="9557" spans="1:2" x14ac:dyDescent="0.25">
      <c r="A9557">
        <v>955.40000000000009</v>
      </c>
      <c r="B9557">
        <v>43.534032592772981</v>
      </c>
    </row>
    <row r="9558" spans="1:2" x14ac:dyDescent="0.25">
      <c r="A9558">
        <v>955.5</v>
      </c>
      <c r="B9558">
        <v>43.034923744201663</v>
      </c>
    </row>
    <row r="9559" spans="1:2" x14ac:dyDescent="0.25">
      <c r="A9559">
        <v>955.6</v>
      </c>
      <c r="B9559">
        <v>42.53581489562977</v>
      </c>
    </row>
    <row r="9560" spans="1:2" x14ac:dyDescent="0.25">
      <c r="A9560">
        <v>955.7</v>
      </c>
      <c r="B9560">
        <v>42.036706047057883</v>
      </c>
    </row>
    <row r="9561" spans="1:2" x14ac:dyDescent="0.25">
      <c r="A9561">
        <v>955.80000000000007</v>
      </c>
      <c r="B9561">
        <v>41.537597198485983</v>
      </c>
    </row>
    <row r="9562" spans="1:2" x14ac:dyDescent="0.25">
      <c r="A9562">
        <v>955.90000000000009</v>
      </c>
      <c r="B9562">
        <v>41.038488349914097</v>
      </c>
    </row>
    <row r="9563" spans="1:2" x14ac:dyDescent="0.25">
      <c r="A9563">
        <v>956</v>
      </c>
      <c r="B9563">
        <v>40.539379501342772</v>
      </c>
    </row>
    <row r="9564" spans="1:2" x14ac:dyDescent="0.25">
      <c r="A9564">
        <v>956.1</v>
      </c>
      <c r="B9564">
        <v>40.01076290130603</v>
      </c>
    </row>
    <row r="9565" spans="1:2" x14ac:dyDescent="0.25">
      <c r="A9565">
        <v>956.2</v>
      </c>
      <c r="B9565">
        <v>39.482146301269289</v>
      </c>
    </row>
    <row r="9566" spans="1:2" x14ac:dyDescent="0.25">
      <c r="A9566">
        <v>956.30000000000007</v>
      </c>
      <c r="B9566">
        <v>38.953529701232547</v>
      </c>
    </row>
    <row r="9567" spans="1:2" x14ac:dyDescent="0.25">
      <c r="A9567">
        <v>956.40000000000009</v>
      </c>
      <c r="B9567">
        <v>38.424913101195813</v>
      </c>
    </row>
    <row r="9568" spans="1:2" x14ac:dyDescent="0.25">
      <c r="A9568">
        <v>956.5</v>
      </c>
      <c r="B9568">
        <v>37.896296501159668</v>
      </c>
    </row>
    <row r="9569" spans="1:2" x14ac:dyDescent="0.25">
      <c r="A9569">
        <v>956.6</v>
      </c>
      <c r="B9569">
        <v>37.367679901122933</v>
      </c>
    </row>
    <row r="9570" spans="1:2" x14ac:dyDescent="0.25">
      <c r="A9570">
        <v>956.7</v>
      </c>
      <c r="B9570">
        <v>36.839063301086178</v>
      </c>
    </row>
    <row r="9571" spans="1:2" x14ac:dyDescent="0.25">
      <c r="A9571">
        <v>956.80000000000007</v>
      </c>
      <c r="B9571">
        <v>36.310446701049443</v>
      </c>
    </row>
    <row r="9572" spans="1:2" x14ac:dyDescent="0.25">
      <c r="A9572">
        <v>956.90000000000009</v>
      </c>
      <c r="B9572">
        <v>35.781830101012687</v>
      </c>
    </row>
    <row r="9573" spans="1:2" x14ac:dyDescent="0.25">
      <c r="A9573">
        <v>957</v>
      </c>
      <c r="B9573">
        <v>35.253213500976557</v>
      </c>
    </row>
    <row r="9574" spans="1:2" x14ac:dyDescent="0.25">
      <c r="A9574">
        <v>957.1</v>
      </c>
      <c r="B9574">
        <v>34.740346508026001</v>
      </c>
    </row>
    <row r="9575" spans="1:2" x14ac:dyDescent="0.25">
      <c r="A9575">
        <v>957.2</v>
      </c>
      <c r="B9575">
        <v>34.227479515075437</v>
      </c>
    </row>
    <row r="9576" spans="1:2" x14ac:dyDescent="0.25">
      <c r="A9576">
        <v>957.30000000000007</v>
      </c>
      <c r="B9576">
        <v>33.714612522124888</v>
      </c>
    </row>
    <row r="9577" spans="1:2" x14ac:dyDescent="0.25">
      <c r="A9577">
        <v>957.40000000000009</v>
      </c>
      <c r="B9577">
        <v>33.201745529174339</v>
      </c>
    </row>
    <row r="9578" spans="1:2" x14ac:dyDescent="0.25">
      <c r="A9578">
        <v>957.5</v>
      </c>
      <c r="B9578">
        <v>32.688878536224372</v>
      </c>
    </row>
    <row r="9579" spans="1:2" x14ac:dyDescent="0.25">
      <c r="A9579">
        <v>957.6</v>
      </c>
      <c r="B9579">
        <v>32.176011543273809</v>
      </c>
    </row>
    <row r="9580" spans="1:2" x14ac:dyDescent="0.25">
      <c r="A9580">
        <v>957.7</v>
      </c>
      <c r="B9580">
        <v>31.663144550323249</v>
      </c>
    </row>
    <row r="9581" spans="1:2" x14ac:dyDescent="0.25">
      <c r="A9581">
        <v>957.80000000000007</v>
      </c>
      <c r="B9581">
        <v>31.1502775573727</v>
      </c>
    </row>
    <row r="9582" spans="1:2" x14ac:dyDescent="0.25">
      <c r="A9582">
        <v>957.90000000000009</v>
      </c>
      <c r="B9582">
        <v>30.63741056442214</v>
      </c>
    </row>
    <row r="9583" spans="1:2" x14ac:dyDescent="0.25">
      <c r="A9583">
        <v>958</v>
      </c>
      <c r="B9583">
        <v>30.12454357147217</v>
      </c>
    </row>
    <row r="9584" spans="1:2" x14ac:dyDescent="0.25">
      <c r="A9584">
        <v>958.1</v>
      </c>
      <c r="B9584">
        <v>29.723698558807289</v>
      </c>
    </row>
    <row r="9585" spans="1:2" x14ac:dyDescent="0.25">
      <c r="A9585">
        <v>958.2</v>
      </c>
      <c r="B9585">
        <v>29.322853546142401</v>
      </c>
    </row>
    <row r="9586" spans="1:2" x14ac:dyDescent="0.25">
      <c r="A9586">
        <v>958.30000000000007</v>
      </c>
      <c r="B9586">
        <v>28.922008533477509</v>
      </c>
    </row>
    <row r="9587" spans="1:2" x14ac:dyDescent="0.25">
      <c r="A9587">
        <v>958.40000000000009</v>
      </c>
      <c r="B9587">
        <v>28.521163520812621</v>
      </c>
    </row>
    <row r="9588" spans="1:2" x14ac:dyDescent="0.25">
      <c r="A9588">
        <v>958.5</v>
      </c>
      <c r="B9588">
        <v>28.120318508148191</v>
      </c>
    </row>
    <row r="9589" spans="1:2" x14ac:dyDescent="0.25">
      <c r="A9589">
        <v>958.6</v>
      </c>
      <c r="B9589">
        <v>27.71947349548331</v>
      </c>
    </row>
    <row r="9590" spans="1:2" x14ac:dyDescent="0.25">
      <c r="A9590">
        <v>958.7</v>
      </c>
      <c r="B9590">
        <v>27.318628482818418</v>
      </c>
    </row>
    <row r="9591" spans="1:2" x14ac:dyDescent="0.25">
      <c r="A9591">
        <v>958.80000000000007</v>
      </c>
      <c r="B9591">
        <v>26.917783470153541</v>
      </c>
    </row>
    <row r="9592" spans="1:2" x14ac:dyDescent="0.25">
      <c r="A9592">
        <v>958.90000000000009</v>
      </c>
      <c r="B9592">
        <v>26.516938457488649</v>
      </c>
    </row>
    <row r="9593" spans="1:2" x14ac:dyDescent="0.25">
      <c r="A9593">
        <v>959</v>
      </c>
      <c r="B9593">
        <v>26.116093444824219</v>
      </c>
    </row>
    <row r="9594" spans="1:2" x14ac:dyDescent="0.25">
      <c r="A9594">
        <v>959.1</v>
      </c>
      <c r="B9594">
        <v>26.046662158966051</v>
      </c>
    </row>
    <row r="9595" spans="1:2" x14ac:dyDescent="0.25">
      <c r="A9595">
        <v>959.2</v>
      </c>
      <c r="B9595">
        <v>25.977230873107882</v>
      </c>
    </row>
    <row r="9596" spans="1:2" x14ac:dyDescent="0.25">
      <c r="A9596">
        <v>959.30000000000007</v>
      </c>
      <c r="B9596">
        <v>25.907799587249709</v>
      </c>
    </row>
    <row r="9597" spans="1:2" x14ac:dyDescent="0.25">
      <c r="A9597">
        <v>959.40000000000009</v>
      </c>
      <c r="B9597">
        <v>25.83836830139154</v>
      </c>
    </row>
    <row r="9598" spans="1:2" x14ac:dyDescent="0.25">
      <c r="A9598">
        <v>959.5</v>
      </c>
      <c r="B9598">
        <v>25.768937015533449</v>
      </c>
    </row>
    <row r="9599" spans="1:2" x14ac:dyDescent="0.25">
      <c r="A9599">
        <v>959.6</v>
      </c>
      <c r="B9599">
        <v>25.69950572967528</v>
      </c>
    </row>
    <row r="9600" spans="1:2" x14ac:dyDescent="0.25">
      <c r="A9600">
        <v>959.7</v>
      </c>
      <c r="B9600">
        <v>25.630074443817112</v>
      </c>
    </row>
    <row r="9601" spans="1:2" x14ac:dyDescent="0.25">
      <c r="A9601">
        <v>959.80000000000007</v>
      </c>
      <c r="B9601">
        <v>25.560643157958939</v>
      </c>
    </row>
    <row r="9602" spans="1:2" x14ac:dyDescent="0.25">
      <c r="A9602">
        <v>959.90000000000009</v>
      </c>
      <c r="B9602">
        <v>25.49121187210077</v>
      </c>
    </row>
    <row r="9603" spans="1:2" x14ac:dyDescent="0.25">
      <c r="A9603">
        <v>960</v>
      </c>
      <c r="B9603">
        <v>25.421780586242679</v>
      </c>
    </row>
    <row r="9604" spans="1:2" x14ac:dyDescent="0.25">
      <c r="A9604">
        <v>960.1</v>
      </c>
      <c r="B9604">
        <v>25.722546920776441</v>
      </c>
    </row>
    <row r="9605" spans="1:2" x14ac:dyDescent="0.25">
      <c r="A9605">
        <v>960.2</v>
      </c>
      <c r="B9605">
        <v>26.0233132553102</v>
      </c>
    </row>
    <row r="9606" spans="1:2" x14ac:dyDescent="0.25">
      <c r="A9606">
        <v>960.30000000000007</v>
      </c>
      <c r="B9606">
        <v>26.324079589843961</v>
      </c>
    </row>
    <row r="9607" spans="1:2" x14ac:dyDescent="0.25">
      <c r="A9607">
        <v>960.40000000000009</v>
      </c>
      <c r="B9607">
        <v>26.62484592437772</v>
      </c>
    </row>
    <row r="9608" spans="1:2" x14ac:dyDescent="0.25">
      <c r="A9608">
        <v>960.5</v>
      </c>
      <c r="B9608">
        <v>26.925612258911141</v>
      </c>
    </row>
    <row r="9609" spans="1:2" x14ac:dyDescent="0.25">
      <c r="A9609">
        <v>960.6</v>
      </c>
      <c r="B9609">
        <v>27.226378593444899</v>
      </c>
    </row>
    <row r="9610" spans="1:2" x14ac:dyDescent="0.25">
      <c r="A9610">
        <v>960.7</v>
      </c>
      <c r="B9610">
        <v>27.52714492797865</v>
      </c>
    </row>
    <row r="9611" spans="1:2" x14ac:dyDescent="0.25">
      <c r="A9611">
        <v>960.80000000000007</v>
      </c>
      <c r="B9611">
        <v>27.827911262512419</v>
      </c>
    </row>
    <row r="9612" spans="1:2" x14ac:dyDescent="0.25">
      <c r="A9612">
        <v>960.90000000000009</v>
      </c>
      <c r="B9612">
        <v>28.12867759704617</v>
      </c>
    </row>
    <row r="9613" spans="1:2" x14ac:dyDescent="0.25">
      <c r="A9613">
        <v>961</v>
      </c>
      <c r="B9613">
        <v>28.429443931579591</v>
      </c>
    </row>
    <row r="9614" spans="1:2" x14ac:dyDescent="0.25">
      <c r="A9614">
        <v>961.1</v>
      </c>
      <c r="B9614">
        <v>28.983427963256961</v>
      </c>
    </row>
    <row r="9615" spans="1:2" x14ac:dyDescent="0.25">
      <c r="A9615">
        <v>961.2</v>
      </c>
      <c r="B9615">
        <v>29.537411994934331</v>
      </c>
    </row>
    <row r="9616" spans="1:2" x14ac:dyDescent="0.25">
      <c r="A9616">
        <v>961.30000000000007</v>
      </c>
      <c r="B9616">
        <v>30.091396026611701</v>
      </c>
    </row>
    <row r="9617" spans="1:2" x14ac:dyDescent="0.25">
      <c r="A9617">
        <v>961.40000000000009</v>
      </c>
      <c r="B9617">
        <v>30.645380058289081</v>
      </c>
    </row>
    <row r="9618" spans="1:2" x14ac:dyDescent="0.25">
      <c r="A9618">
        <v>961.5</v>
      </c>
      <c r="B9618">
        <v>31.199364089965819</v>
      </c>
    </row>
    <row r="9619" spans="1:2" x14ac:dyDescent="0.25">
      <c r="A9619">
        <v>961.6</v>
      </c>
      <c r="B9619">
        <v>31.753348121643189</v>
      </c>
    </row>
    <row r="9620" spans="1:2" x14ac:dyDescent="0.25">
      <c r="A9620">
        <v>961.7</v>
      </c>
      <c r="B9620">
        <v>32.307332153320559</v>
      </c>
    </row>
    <row r="9621" spans="1:2" x14ac:dyDescent="0.25">
      <c r="A9621">
        <v>961.80000000000007</v>
      </c>
      <c r="B9621">
        <v>32.861316184997932</v>
      </c>
    </row>
    <row r="9622" spans="1:2" x14ac:dyDescent="0.25">
      <c r="A9622">
        <v>961.90000000000009</v>
      </c>
      <c r="B9622">
        <v>33.415300216675313</v>
      </c>
    </row>
    <row r="9623" spans="1:2" x14ac:dyDescent="0.25">
      <c r="A9623">
        <v>962</v>
      </c>
      <c r="B9623">
        <v>33.969284248352047</v>
      </c>
    </row>
    <row r="9624" spans="1:2" x14ac:dyDescent="0.25">
      <c r="A9624">
        <v>962.1</v>
      </c>
      <c r="B9624">
        <v>34.421611385345557</v>
      </c>
    </row>
    <row r="9625" spans="1:2" x14ac:dyDescent="0.25">
      <c r="A9625">
        <v>962.2</v>
      </c>
      <c r="B9625">
        <v>34.873938522339067</v>
      </c>
    </row>
    <row r="9626" spans="1:2" x14ac:dyDescent="0.25">
      <c r="A9626">
        <v>962.30000000000007</v>
      </c>
      <c r="B9626">
        <v>35.326265659332577</v>
      </c>
    </row>
    <row r="9627" spans="1:2" x14ac:dyDescent="0.25">
      <c r="A9627">
        <v>962.40000000000009</v>
      </c>
      <c r="B9627">
        <v>35.778592796326087</v>
      </c>
    </row>
    <row r="9628" spans="1:2" x14ac:dyDescent="0.25">
      <c r="A9628">
        <v>962.5</v>
      </c>
      <c r="B9628">
        <v>36.230919933319093</v>
      </c>
    </row>
    <row r="9629" spans="1:2" x14ac:dyDescent="0.25">
      <c r="A9629">
        <v>962.6</v>
      </c>
      <c r="B9629">
        <v>36.683247070312603</v>
      </c>
    </row>
    <row r="9630" spans="1:2" x14ac:dyDescent="0.25">
      <c r="A9630">
        <v>962.7</v>
      </c>
      <c r="B9630">
        <v>37.135574207306107</v>
      </c>
    </row>
    <row r="9631" spans="1:2" x14ac:dyDescent="0.25">
      <c r="A9631">
        <v>962.80000000000007</v>
      </c>
      <c r="B9631">
        <v>37.587901344299617</v>
      </c>
    </row>
    <row r="9632" spans="1:2" x14ac:dyDescent="0.25">
      <c r="A9632">
        <v>962.90000000000009</v>
      </c>
      <c r="B9632">
        <v>38.040228481293127</v>
      </c>
    </row>
    <row r="9633" spans="1:2" x14ac:dyDescent="0.25">
      <c r="A9633">
        <v>963</v>
      </c>
      <c r="B9633">
        <v>38.492555618286133</v>
      </c>
    </row>
    <row r="9634" spans="1:2" x14ac:dyDescent="0.25">
      <c r="A9634">
        <v>963.1</v>
      </c>
      <c r="B9634">
        <v>39.158520584106597</v>
      </c>
    </row>
    <row r="9635" spans="1:2" x14ac:dyDescent="0.25">
      <c r="A9635">
        <v>963.2</v>
      </c>
      <c r="B9635">
        <v>39.824485549927061</v>
      </c>
    </row>
    <row r="9636" spans="1:2" x14ac:dyDescent="0.25">
      <c r="A9636">
        <v>963.30000000000007</v>
      </c>
      <c r="B9636">
        <v>40.490450515747519</v>
      </c>
    </row>
    <row r="9637" spans="1:2" x14ac:dyDescent="0.25">
      <c r="A9637">
        <v>963.40000000000009</v>
      </c>
      <c r="B9637">
        <v>41.156415481567983</v>
      </c>
    </row>
    <row r="9638" spans="1:2" x14ac:dyDescent="0.25">
      <c r="A9638">
        <v>963.5</v>
      </c>
      <c r="B9638">
        <v>41.822380447387687</v>
      </c>
    </row>
    <row r="9639" spans="1:2" x14ac:dyDescent="0.25">
      <c r="A9639">
        <v>963.6</v>
      </c>
      <c r="B9639">
        <v>42.488345413208151</v>
      </c>
    </row>
    <row r="9640" spans="1:2" x14ac:dyDescent="0.25">
      <c r="A9640">
        <v>963.7</v>
      </c>
      <c r="B9640">
        <v>43.154310379028622</v>
      </c>
    </row>
    <row r="9641" spans="1:2" x14ac:dyDescent="0.25">
      <c r="A9641">
        <v>963.80000000000007</v>
      </c>
      <c r="B9641">
        <v>43.82027534484908</v>
      </c>
    </row>
    <row r="9642" spans="1:2" x14ac:dyDescent="0.25">
      <c r="A9642">
        <v>963.90000000000009</v>
      </c>
      <c r="B9642">
        <v>44.486240310669537</v>
      </c>
    </row>
    <row r="9643" spans="1:2" x14ac:dyDescent="0.25">
      <c r="A9643">
        <v>964</v>
      </c>
      <c r="B9643">
        <v>45.152205276489248</v>
      </c>
    </row>
    <row r="9644" spans="1:2" x14ac:dyDescent="0.25">
      <c r="A9644">
        <v>964.1</v>
      </c>
      <c r="B9644">
        <v>45.384741096496633</v>
      </c>
    </row>
    <row r="9645" spans="1:2" x14ac:dyDescent="0.25">
      <c r="A9645">
        <v>964.2</v>
      </c>
      <c r="B9645">
        <v>45.617276916503997</v>
      </c>
    </row>
    <row r="9646" spans="1:2" x14ac:dyDescent="0.25">
      <c r="A9646">
        <v>964.30000000000007</v>
      </c>
      <c r="B9646">
        <v>45.849812736511382</v>
      </c>
    </row>
    <row r="9647" spans="1:2" x14ac:dyDescent="0.25">
      <c r="A9647">
        <v>964.40000000000009</v>
      </c>
      <c r="B9647">
        <v>46.08234855651876</v>
      </c>
    </row>
    <row r="9648" spans="1:2" x14ac:dyDescent="0.25">
      <c r="A9648">
        <v>964.5</v>
      </c>
      <c r="B9648">
        <v>46.314884376525868</v>
      </c>
    </row>
    <row r="9649" spans="1:2" x14ac:dyDescent="0.25">
      <c r="A9649">
        <v>964.6</v>
      </c>
      <c r="B9649">
        <v>46.547420196533253</v>
      </c>
    </row>
    <row r="9650" spans="1:2" x14ac:dyDescent="0.25">
      <c r="A9650">
        <v>964.7</v>
      </c>
      <c r="B9650">
        <v>46.779956016540631</v>
      </c>
    </row>
    <row r="9651" spans="1:2" x14ac:dyDescent="0.25">
      <c r="A9651">
        <v>964.80000000000007</v>
      </c>
      <c r="B9651">
        <v>47.012491836548008</v>
      </c>
    </row>
    <row r="9652" spans="1:2" x14ac:dyDescent="0.25">
      <c r="A9652">
        <v>964.90000000000009</v>
      </c>
      <c r="B9652">
        <v>47.245027656555393</v>
      </c>
    </row>
    <row r="9653" spans="1:2" x14ac:dyDescent="0.25">
      <c r="A9653">
        <v>965</v>
      </c>
      <c r="B9653">
        <v>47.477563476562501</v>
      </c>
    </row>
    <row r="9654" spans="1:2" x14ac:dyDescent="0.25">
      <c r="A9654">
        <v>965.1</v>
      </c>
      <c r="B9654">
        <v>47.774192047119207</v>
      </c>
    </row>
    <row r="9655" spans="1:2" x14ac:dyDescent="0.25">
      <c r="A9655">
        <v>965.2</v>
      </c>
      <c r="B9655">
        <v>48.070820617675921</v>
      </c>
    </row>
    <row r="9656" spans="1:2" x14ac:dyDescent="0.25">
      <c r="A9656">
        <v>965.30000000000007</v>
      </c>
      <c r="B9656">
        <v>48.367449188232627</v>
      </c>
    </row>
    <row r="9657" spans="1:2" x14ac:dyDescent="0.25">
      <c r="A9657">
        <v>965.40000000000009</v>
      </c>
      <c r="B9657">
        <v>48.664077758789333</v>
      </c>
    </row>
    <row r="9658" spans="1:2" x14ac:dyDescent="0.25">
      <c r="A9658">
        <v>965.5</v>
      </c>
      <c r="B9658">
        <v>48.960706329345697</v>
      </c>
    </row>
    <row r="9659" spans="1:2" x14ac:dyDescent="0.25">
      <c r="A9659">
        <v>965.6</v>
      </c>
      <c r="B9659">
        <v>49.257334899902411</v>
      </c>
    </row>
    <row r="9660" spans="1:2" x14ac:dyDescent="0.25">
      <c r="A9660">
        <v>965.7</v>
      </c>
      <c r="B9660">
        <v>49.553963470459117</v>
      </c>
    </row>
    <row r="9661" spans="1:2" x14ac:dyDescent="0.25">
      <c r="A9661">
        <v>965.80000000000007</v>
      </c>
      <c r="B9661">
        <v>49.85059204101583</v>
      </c>
    </row>
    <row r="9662" spans="1:2" x14ac:dyDescent="0.25">
      <c r="A9662">
        <v>965.90000000000009</v>
      </c>
      <c r="B9662">
        <v>50.147220611572543</v>
      </c>
    </row>
    <row r="9663" spans="1:2" x14ac:dyDescent="0.25">
      <c r="A9663">
        <v>966</v>
      </c>
      <c r="B9663">
        <v>50.443849182128908</v>
      </c>
    </row>
    <row r="9664" spans="1:2" x14ac:dyDescent="0.25">
      <c r="A9664">
        <v>966.1</v>
      </c>
      <c r="B9664">
        <v>50.627268638610893</v>
      </c>
    </row>
    <row r="9665" spans="1:2" x14ac:dyDescent="0.25">
      <c r="A9665">
        <v>966.2</v>
      </c>
      <c r="B9665">
        <v>50.810688095092857</v>
      </c>
    </row>
    <row r="9666" spans="1:2" x14ac:dyDescent="0.25">
      <c r="A9666">
        <v>966.30000000000007</v>
      </c>
      <c r="B9666">
        <v>50.994107551574842</v>
      </c>
    </row>
    <row r="9667" spans="1:2" x14ac:dyDescent="0.25">
      <c r="A9667">
        <v>966.40000000000009</v>
      </c>
      <c r="B9667">
        <v>51.177527008056813</v>
      </c>
    </row>
    <row r="9668" spans="1:2" x14ac:dyDescent="0.25">
      <c r="A9668">
        <v>966.5</v>
      </c>
      <c r="B9668">
        <v>51.360946464538571</v>
      </c>
    </row>
    <row r="9669" spans="1:2" x14ac:dyDescent="0.25">
      <c r="A9669">
        <v>966.6</v>
      </c>
      <c r="B9669">
        <v>51.54436592102055</v>
      </c>
    </row>
    <row r="9670" spans="1:2" x14ac:dyDescent="0.25">
      <c r="A9670">
        <v>966.7</v>
      </c>
      <c r="B9670">
        <v>51.727785377502528</v>
      </c>
    </row>
    <row r="9671" spans="1:2" x14ac:dyDescent="0.25">
      <c r="A9671">
        <v>966.80000000000007</v>
      </c>
      <c r="B9671">
        <v>51.911204833984499</v>
      </c>
    </row>
    <row r="9672" spans="1:2" x14ac:dyDescent="0.25">
      <c r="A9672">
        <v>966.90000000000009</v>
      </c>
      <c r="B9672">
        <v>52.094624290466477</v>
      </c>
    </row>
    <row r="9673" spans="1:2" x14ac:dyDescent="0.25">
      <c r="A9673">
        <v>967</v>
      </c>
      <c r="B9673">
        <v>52.278043746948242</v>
      </c>
    </row>
    <row r="9674" spans="1:2" x14ac:dyDescent="0.25">
      <c r="A9674">
        <v>967.1</v>
      </c>
      <c r="B9674">
        <v>52.337021713256853</v>
      </c>
    </row>
    <row r="9675" spans="1:2" x14ac:dyDescent="0.25">
      <c r="A9675">
        <v>967.2</v>
      </c>
      <c r="B9675">
        <v>52.395999679565463</v>
      </c>
    </row>
    <row r="9676" spans="1:2" x14ac:dyDescent="0.25">
      <c r="A9676">
        <v>967.30000000000007</v>
      </c>
      <c r="B9676">
        <v>52.45497764587406</v>
      </c>
    </row>
    <row r="9677" spans="1:2" x14ac:dyDescent="0.25">
      <c r="A9677">
        <v>967.40000000000009</v>
      </c>
      <c r="B9677">
        <v>52.51395561218267</v>
      </c>
    </row>
    <row r="9678" spans="1:2" x14ac:dyDescent="0.25">
      <c r="A9678">
        <v>967.5</v>
      </c>
      <c r="B9678">
        <v>52.57293357849121</v>
      </c>
    </row>
    <row r="9679" spans="1:2" x14ac:dyDescent="0.25">
      <c r="A9679">
        <v>967.6</v>
      </c>
      <c r="B9679">
        <v>52.631911544799813</v>
      </c>
    </row>
    <row r="9680" spans="1:2" x14ac:dyDescent="0.25">
      <c r="A9680">
        <v>967.7</v>
      </c>
      <c r="B9680">
        <v>52.690889511108423</v>
      </c>
    </row>
    <row r="9681" spans="1:2" x14ac:dyDescent="0.25">
      <c r="A9681">
        <v>967.80000000000007</v>
      </c>
      <c r="B9681">
        <v>52.749867477417027</v>
      </c>
    </row>
    <row r="9682" spans="1:2" x14ac:dyDescent="0.25">
      <c r="A9682">
        <v>967.90000000000009</v>
      </c>
      <c r="B9682">
        <v>52.808845443725637</v>
      </c>
    </row>
    <row r="9683" spans="1:2" x14ac:dyDescent="0.25">
      <c r="A9683">
        <v>968</v>
      </c>
      <c r="B9683">
        <v>52.867823410034177</v>
      </c>
    </row>
    <row r="9684" spans="1:2" x14ac:dyDescent="0.25">
      <c r="A9684">
        <v>968.1</v>
      </c>
      <c r="B9684">
        <v>52.816360893249502</v>
      </c>
    </row>
    <row r="9685" spans="1:2" x14ac:dyDescent="0.25">
      <c r="A9685">
        <v>968.2</v>
      </c>
      <c r="B9685">
        <v>52.764898376464821</v>
      </c>
    </row>
    <row r="9686" spans="1:2" x14ac:dyDescent="0.25">
      <c r="A9686">
        <v>968.30000000000007</v>
      </c>
      <c r="B9686">
        <v>52.713435859680139</v>
      </c>
    </row>
    <row r="9687" spans="1:2" x14ac:dyDescent="0.25">
      <c r="A9687">
        <v>968.40000000000009</v>
      </c>
      <c r="B9687">
        <v>52.661973342895458</v>
      </c>
    </row>
    <row r="9688" spans="1:2" x14ac:dyDescent="0.25">
      <c r="A9688">
        <v>968.5</v>
      </c>
      <c r="B9688">
        <v>52.61051082611084</v>
      </c>
    </row>
    <row r="9689" spans="1:2" x14ac:dyDescent="0.25">
      <c r="A9689">
        <v>968.6</v>
      </c>
      <c r="B9689">
        <v>52.559048309326158</v>
      </c>
    </row>
    <row r="9690" spans="1:2" x14ac:dyDescent="0.25">
      <c r="A9690">
        <v>968.7</v>
      </c>
      <c r="B9690">
        <v>52.507585792541477</v>
      </c>
    </row>
    <row r="9691" spans="1:2" x14ac:dyDescent="0.25">
      <c r="A9691">
        <v>968.80000000000007</v>
      </c>
      <c r="B9691">
        <v>52.456123275756802</v>
      </c>
    </row>
    <row r="9692" spans="1:2" x14ac:dyDescent="0.25">
      <c r="A9692">
        <v>968.90000000000009</v>
      </c>
      <c r="B9692">
        <v>52.404660758972121</v>
      </c>
    </row>
    <row r="9693" spans="1:2" x14ac:dyDescent="0.25">
      <c r="A9693">
        <v>969</v>
      </c>
      <c r="B9693">
        <v>52.353198242187503</v>
      </c>
    </row>
    <row r="9694" spans="1:2" x14ac:dyDescent="0.25">
      <c r="A9694">
        <v>969.1</v>
      </c>
      <c r="B9694">
        <v>52.302483978271468</v>
      </c>
    </row>
    <row r="9695" spans="1:2" x14ac:dyDescent="0.25">
      <c r="A9695">
        <v>969.2</v>
      </c>
      <c r="B9695">
        <v>52.251769714355447</v>
      </c>
    </row>
    <row r="9696" spans="1:2" x14ac:dyDescent="0.25">
      <c r="A9696">
        <v>969.30000000000007</v>
      </c>
      <c r="B9696">
        <v>52.201055450439434</v>
      </c>
    </row>
    <row r="9697" spans="1:2" x14ac:dyDescent="0.25">
      <c r="A9697">
        <v>969.40000000000009</v>
      </c>
      <c r="B9697">
        <v>52.150341186523399</v>
      </c>
    </row>
    <row r="9698" spans="1:2" x14ac:dyDescent="0.25">
      <c r="A9698">
        <v>969.5</v>
      </c>
      <c r="B9698">
        <v>52.099626922607428</v>
      </c>
    </row>
    <row r="9699" spans="1:2" x14ac:dyDescent="0.25">
      <c r="A9699">
        <v>969.6</v>
      </c>
      <c r="B9699">
        <v>52.0489126586914</v>
      </c>
    </row>
    <row r="9700" spans="1:2" x14ac:dyDescent="0.25">
      <c r="A9700">
        <v>969.7</v>
      </c>
      <c r="B9700">
        <v>51.998198394775372</v>
      </c>
    </row>
    <row r="9701" spans="1:2" x14ac:dyDescent="0.25">
      <c r="A9701">
        <v>969.80000000000007</v>
      </c>
      <c r="B9701">
        <v>51.947484130859351</v>
      </c>
    </row>
    <row r="9702" spans="1:2" x14ac:dyDescent="0.25">
      <c r="A9702">
        <v>969.90000000000009</v>
      </c>
      <c r="B9702">
        <v>51.896769866943323</v>
      </c>
    </row>
    <row r="9703" spans="1:2" x14ac:dyDescent="0.25">
      <c r="A9703">
        <v>970</v>
      </c>
      <c r="B9703">
        <v>51.846055603027352</v>
      </c>
    </row>
    <row r="9704" spans="1:2" x14ac:dyDescent="0.25">
      <c r="A9704">
        <v>970.1</v>
      </c>
      <c r="B9704">
        <v>51.771323165893548</v>
      </c>
    </row>
    <row r="9705" spans="1:2" x14ac:dyDescent="0.25">
      <c r="A9705">
        <v>970.2</v>
      </c>
      <c r="B9705">
        <v>51.696590728759737</v>
      </c>
    </row>
    <row r="9706" spans="1:2" x14ac:dyDescent="0.25">
      <c r="A9706">
        <v>970.30000000000007</v>
      </c>
      <c r="B9706">
        <v>51.621858291625927</v>
      </c>
    </row>
    <row r="9707" spans="1:2" x14ac:dyDescent="0.25">
      <c r="A9707">
        <v>970.40000000000009</v>
      </c>
      <c r="B9707">
        <v>51.54712585449213</v>
      </c>
    </row>
    <row r="9708" spans="1:2" x14ac:dyDescent="0.25">
      <c r="A9708">
        <v>970.5</v>
      </c>
      <c r="B9708">
        <v>51.472393417358397</v>
      </c>
    </row>
    <row r="9709" spans="1:2" x14ac:dyDescent="0.25">
      <c r="A9709">
        <v>970.6</v>
      </c>
      <c r="B9709">
        <v>51.3976609802246</v>
      </c>
    </row>
    <row r="9710" spans="1:2" x14ac:dyDescent="0.25">
      <c r="A9710">
        <v>970.7</v>
      </c>
      <c r="B9710">
        <v>51.322928543090804</v>
      </c>
    </row>
    <row r="9711" spans="1:2" x14ac:dyDescent="0.25">
      <c r="A9711">
        <v>970.80000000000007</v>
      </c>
      <c r="B9711">
        <v>51.248196105956993</v>
      </c>
    </row>
    <row r="9712" spans="1:2" x14ac:dyDescent="0.25">
      <c r="A9712">
        <v>970.90000000000009</v>
      </c>
      <c r="B9712">
        <v>51.173463668823182</v>
      </c>
    </row>
    <row r="9713" spans="1:2" x14ac:dyDescent="0.25">
      <c r="A9713">
        <v>971</v>
      </c>
      <c r="B9713">
        <v>51.098731231689463</v>
      </c>
    </row>
    <row r="9714" spans="1:2" x14ac:dyDescent="0.25">
      <c r="A9714">
        <v>971.1</v>
      </c>
      <c r="B9714">
        <v>50.97681118011473</v>
      </c>
    </row>
    <row r="9715" spans="1:2" x14ac:dyDescent="0.25">
      <c r="A9715">
        <v>971.2</v>
      </c>
      <c r="B9715">
        <v>50.85489112853999</v>
      </c>
    </row>
    <row r="9716" spans="1:2" x14ac:dyDescent="0.25">
      <c r="A9716">
        <v>971.30000000000007</v>
      </c>
      <c r="B9716">
        <v>50.732971076965264</v>
      </c>
    </row>
    <row r="9717" spans="1:2" x14ac:dyDescent="0.25">
      <c r="A9717">
        <v>971.40000000000009</v>
      </c>
      <c r="B9717">
        <v>50.611051025390523</v>
      </c>
    </row>
    <row r="9718" spans="1:2" x14ac:dyDescent="0.25">
      <c r="A9718">
        <v>971.5</v>
      </c>
      <c r="B9718">
        <v>50.489130973815918</v>
      </c>
    </row>
    <row r="9719" spans="1:2" x14ac:dyDescent="0.25">
      <c r="A9719">
        <v>971.6</v>
      </c>
      <c r="B9719">
        <v>50.367210922241178</v>
      </c>
    </row>
    <row r="9720" spans="1:2" x14ac:dyDescent="0.25">
      <c r="A9720">
        <v>971.7</v>
      </c>
      <c r="B9720">
        <v>50.245290870666452</v>
      </c>
    </row>
    <row r="9721" spans="1:2" x14ac:dyDescent="0.25">
      <c r="A9721">
        <v>971.80000000000007</v>
      </c>
      <c r="B9721">
        <v>50.123370819091711</v>
      </c>
    </row>
    <row r="9722" spans="1:2" x14ac:dyDescent="0.25">
      <c r="A9722">
        <v>971.90000000000009</v>
      </c>
      <c r="B9722">
        <v>50.001450767516978</v>
      </c>
    </row>
    <row r="9723" spans="1:2" x14ac:dyDescent="0.25">
      <c r="A9723">
        <v>972</v>
      </c>
      <c r="B9723">
        <v>49.87953071594238</v>
      </c>
    </row>
    <row r="9724" spans="1:2" x14ac:dyDescent="0.25">
      <c r="A9724">
        <v>972.1</v>
      </c>
      <c r="B9724">
        <v>49.645772590637151</v>
      </c>
    </row>
    <row r="9725" spans="1:2" x14ac:dyDescent="0.25">
      <c r="A9725">
        <v>972.2</v>
      </c>
      <c r="B9725">
        <v>49.412014465331922</v>
      </c>
    </row>
    <row r="9726" spans="1:2" x14ac:dyDescent="0.25">
      <c r="A9726">
        <v>972.30000000000007</v>
      </c>
      <c r="B9726">
        <v>49.178256340026692</v>
      </c>
    </row>
    <row r="9727" spans="1:2" x14ac:dyDescent="0.25">
      <c r="A9727">
        <v>972.40000000000009</v>
      </c>
      <c r="B9727">
        <v>48.944498214721463</v>
      </c>
    </row>
    <row r="9728" spans="1:2" x14ac:dyDescent="0.25">
      <c r="A9728">
        <v>972.5</v>
      </c>
      <c r="B9728">
        <v>48.710740089416497</v>
      </c>
    </row>
    <row r="9729" spans="1:2" x14ac:dyDescent="0.25">
      <c r="A9729">
        <v>972.6</v>
      </c>
      <c r="B9729">
        <v>48.476981964111268</v>
      </c>
    </row>
    <row r="9730" spans="1:2" x14ac:dyDescent="0.25">
      <c r="A9730">
        <v>972.7</v>
      </c>
      <c r="B9730">
        <v>48.243223838806053</v>
      </c>
    </row>
    <row r="9731" spans="1:2" x14ac:dyDescent="0.25">
      <c r="A9731">
        <v>972.80000000000007</v>
      </c>
      <c r="B9731">
        <v>48.009465713500823</v>
      </c>
    </row>
    <row r="9732" spans="1:2" x14ac:dyDescent="0.25">
      <c r="A9732">
        <v>972.90000000000009</v>
      </c>
      <c r="B9732">
        <v>47.775707588195587</v>
      </c>
    </row>
    <row r="9733" spans="1:2" x14ac:dyDescent="0.25">
      <c r="A9733">
        <v>973</v>
      </c>
      <c r="B9733">
        <v>47.541949462890628</v>
      </c>
    </row>
    <row r="9734" spans="1:2" x14ac:dyDescent="0.25">
      <c r="A9734">
        <v>973.1</v>
      </c>
      <c r="B9734">
        <v>47.131735496520903</v>
      </c>
    </row>
    <row r="9735" spans="1:2" x14ac:dyDescent="0.25">
      <c r="A9735">
        <v>973.2</v>
      </c>
      <c r="B9735">
        <v>46.721521530151193</v>
      </c>
    </row>
    <row r="9736" spans="1:2" x14ac:dyDescent="0.25">
      <c r="A9736">
        <v>973.30000000000007</v>
      </c>
      <c r="B9736">
        <v>46.311307563781462</v>
      </c>
    </row>
    <row r="9737" spans="1:2" x14ac:dyDescent="0.25">
      <c r="A9737">
        <v>973.40000000000009</v>
      </c>
      <c r="B9737">
        <v>45.901093597411737</v>
      </c>
    </row>
    <row r="9738" spans="1:2" x14ac:dyDescent="0.25">
      <c r="A9738">
        <v>973.5</v>
      </c>
      <c r="B9738">
        <v>45.490879631042489</v>
      </c>
    </row>
    <row r="9739" spans="1:2" x14ac:dyDescent="0.25">
      <c r="A9739">
        <v>973.6</v>
      </c>
      <c r="B9739">
        <v>45.080665664672757</v>
      </c>
    </row>
    <row r="9740" spans="1:2" x14ac:dyDescent="0.25">
      <c r="A9740">
        <v>973.7</v>
      </c>
      <c r="B9740">
        <v>44.67045169830304</v>
      </c>
    </row>
    <row r="9741" spans="1:2" x14ac:dyDescent="0.25">
      <c r="A9741">
        <v>973.80000000000007</v>
      </c>
      <c r="B9741">
        <v>44.260237731933323</v>
      </c>
    </row>
    <row r="9742" spans="1:2" x14ac:dyDescent="0.25">
      <c r="A9742">
        <v>973.90000000000009</v>
      </c>
      <c r="B9742">
        <v>43.850023765563598</v>
      </c>
    </row>
    <row r="9743" spans="1:2" x14ac:dyDescent="0.25">
      <c r="A9743">
        <v>974</v>
      </c>
      <c r="B9743">
        <v>43.439809799194343</v>
      </c>
    </row>
    <row r="9744" spans="1:2" x14ac:dyDescent="0.25">
      <c r="A9744">
        <v>974.1</v>
      </c>
      <c r="B9744">
        <v>42.973572273254291</v>
      </c>
    </row>
    <row r="9745" spans="1:2" x14ac:dyDescent="0.25">
      <c r="A9745">
        <v>974.2</v>
      </c>
      <c r="B9745">
        <v>42.507334747314253</v>
      </c>
    </row>
    <row r="9746" spans="1:2" x14ac:dyDescent="0.25">
      <c r="A9746">
        <v>974.30000000000007</v>
      </c>
      <c r="B9746">
        <v>42.041097221374187</v>
      </c>
    </row>
    <row r="9747" spans="1:2" x14ac:dyDescent="0.25">
      <c r="A9747">
        <v>974.40000000000009</v>
      </c>
      <c r="B9747">
        <v>41.574859695434149</v>
      </c>
    </row>
    <row r="9748" spans="1:2" x14ac:dyDescent="0.25">
      <c r="A9748">
        <v>974.5</v>
      </c>
      <c r="B9748">
        <v>41.10862216949463</v>
      </c>
    </row>
    <row r="9749" spans="1:2" x14ac:dyDescent="0.25">
      <c r="A9749">
        <v>974.6</v>
      </c>
      <c r="B9749">
        <v>40.642384643554578</v>
      </c>
    </row>
    <row r="9750" spans="1:2" x14ac:dyDescent="0.25">
      <c r="A9750">
        <v>974.7</v>
      </c>
      <c r="B9750">
        <v>40.176147117614533</v>
      </c>
    </row>
    <row r="9751" spans="1:2" x14ac:dyDescent="0.25">
      <c r="A9751">
        <v>974.80000000000007</v>
      </c>
      <c r="B9751">
        <v>39.709909591674482</v>
      </c>
    </row>
    <row r="9752" spans="1:2" x14ac:dyDescent="0.25">
      <c r="A9752">
        <v>974.90000000000009</v>
      </c>
      <c r="B9752">
        <v>39.243672065734437</v>
      </c>
    </row>
    <row r="9753" spans="1:2" x14ac:dyDescent="0.25">
      <c r="A9753">
        <v>975</v>
      </c>
      <c r="B9753">
        <v>38.777434539794918</v>
      </c>
    </row>
    <row r="9754" spans="1:2" x14ac:dyDescent="0.25">
      <c r="A9754">
        <v>975.1</v>
      </c>
      <c r="B9754">
        <v>38.147312736511083</v>
      </c>
    </row>
    <row r="9755" spans="1:2" x14ac:dyDescent="0.25">
      <c r="A9755">
        <v>975.2</v>
      </c>
      <c r="B9755">
        <v>37.517190933227248</v>
      </c>
    </row>
    <row r="9756" spans="1:2" x14ac:dyDescent="0.25">
      <c r="A9756">
        <v>975.30000000000007</v>
      </c>
      <c r="B9756">
        <v>36.887069129943413</v>
      </c>
    </row>
    <row r="9757" spans="1:2" x14ac:dyDescent="0.25">
      <c r="A9757">
        <v>975.40000000000009</v>
      </c>
      <c r="B9757">
        <v>36.256947326659578</v>
      </c>
    </row>
    <row r="9758" spans="1:2" x14ac:dyDescent="0.25">
      <c r="A9758">
        <v>975.5</v>
      </c>
      <c r="B9758">
        <v>35.626825523376468</v>
      </c>
    </row>
    <row r="9759" spans="1:2" x14ac:dyDescent="0.25">
      <c r="A9759">
        <v>975.6</v>
      </c>
      <c r="B9759">
        <v>34.996703720092633</v>
      </c>
    </row>
    <row r="9760" spans="1:2" x14ac:dyDescent="0.25">
      <c r="A9760">
        <v>975.7</v>
      </c>
      <c r="B9760">
        <v>34.366581916808798</v>
      </c>
    </row>
    <row r="9761" spans="1:2" x14ac:dyDescent="0.25">
      <c r="A9761">
        <v>975.80000000000007</v>
      </c>
      <c r="B9761">
        <v>33.736460113524963</v>
      </c>
    </row>
    <row r="9762" spans="1:2" x14ac:dyDescent="0.25">
      <c r="A9762">
        <v>975.90000000000009</v>
      </c>
      <c r="B9762">
        <v>33.106338310241128</v>
      </c>
    </row>
    <row r="9763" spans="1:2" x14ac:dyDescent="0.25">
      <c r="A9763">
        <v>976</v>
      </c>
      <c r="B9763">
        <v>32.476216506958011</v>
      </c>
    </row>
    <row r="9764" spans="1:2" x14ac:dyDescent="0.25">
      <c r="A9764">
        <v>976.1</v>
      </c>
      <c r="B9764">
        <v>31.96535570144642</v>
      </c>
    </row>
    <row r="9765" spans="1:2" x14ac:dyDescent="0.25">
      <c r="A9765">
        <v>976.2</v>
      </c>
      <c r="B9765">
        <v>31.454494895934829</v>
      </c>
    </row>
    <row r="9766" spans="1:2" x14ac:dyDescent="0.25">
      <c r="A9766">
        <v>976.30000000000007</v>
      </c>
      <c r="B9766">
        <v>30.943634090423242</v>
      </c>
    </row>
    <row r="9767" spans="1:2" x14ac:dyDescent="0.25">
      <c r="A9767">
        <v>976.40000000000009</v>
      </c>
      <c r="B9767">
        <v>30.432773284911651</v>
      </c>
    </row>
    <row r="9768" spans="1:2" x14ac:dyDescent="0.25">
      <c r="A9768">
        <v>976.5</v>
      </c>
      <c r="B9768">
        <v>29.921912479400639</v>
      </c>
    </row>
    <row r="9769" spans="1:2" x14ac:dyDescent="0.25">
      <c r="A9769">
        <v>976.6</v>
      </c>
      <c r="B9769">
        <v>29.411051673889041</v>
      </c>
    </row>
    <row r="9770" spans="1:2" x14ac:dyDescent="0.25">
      <c r="A9770">
        <v>976.7</v>
      </c>
      <c r="B9770">
        <v>28.90019086837745</v>
      </c>
    </row>
    <row r="9771" spans="1:2" x14ac:dyDescent="0.25">
      <c r="A9771">
        <v>976.80000000000007</v>
      </c>
      <c r="B9771">
        <v>28.389330062865859</v>
      </c>
    </row>
    <row r="9772" spans="1:2" x14ac:dyDescent="0.25">
      <c r="A9772">
        <v>976.90000000000009</v>
      </c>
      <c r="B9772">
        <v>27.878469257354269</v>
      </c>
    </row>
    <row r="9773" spans="1:2" x14ac:dyDescent="0.25">
      <c r="A9773">
        <v>977</v>
      </c>
      <c r="B9773">
        <v>27.36760845184326</v>
      </c>
    </row>
    <row r="9774" spans="1:2" x14ac:dyDescent="0.25">
      <c r="A9774">
        <v>977.1</v>
      </c>
      <c r="B9774">
        <v>26.849952049255251</v>
      </c>
    </row>
    <row r="9775" spans="1:2" x14ac:dyDescent="0.25">
      <c r="A9775">
        <v>977.2</v>
      </c>
      <c r="B9775">
        <v>26.332295646667241</v>
      </c>
    </row>
    <row r="9776" spans="1:2" x14ac:dyDescent="0.25">
      <c r="A9776">
        <v>977.30000000000007</v>
      </c>
      <c r="B9776">
        <v>25.814639244079238</v>
      </c>
    </row>
    <row r="9777" spans="1:2" x14ac:dyDescent="0.25">
      <c r="A9777">
        <v>977.40000000000009</v>
      </c>
      <c r="B9777">
        <v>25.296982841491229</v>
      </c>
    </row>
    <row r="9778" spans="1:2" x14ac:dyDescent="0.25">
      <c r="A9778">
        <v>977.5</v>
      </c>
      <c r="B9778">
        <v>24.779326438903809</v>
      </c>
    </row>
    <row r="9779" spans="1:2" x14ac:dyDescent="0.25">
      <c r="A9779">
        <v>977.6</v>
      </c>
      <c r="B9779">
        <v>24.261670036315799</v>
      </c>
    </row>
    <row r="9780" spans="1:2" x14ac:dyDescent="0.25">
      <c r="A9780">
        <v>977.7</v>
      </c>
      <c r="B9780">
        <v>23.7440136337278</v>
      </c>
    </row>
    <row r="9781" spans="1:2" x14ac:dyDescent="0.25">
      <c r="A9781">
        <v>977.80000000000007</v>
      </c>
      <c r="B9781">
        <v>23.22635723113979</v>
      </c>
    </row>
    <row r="9782" spans="1:2" x14ac:dyDescent="0.25">
      <c r="A9782">
        <v>977.90000000000009</v>
      </c>
      <c r="B9782">
        <v>22.70870082855178</v>
      </c>
    </row>
    <row r="9783" spans="1:2" x14ac:dyDescent="0.25">
      <c r="A9783">
        <v>978</v>
      </c>
      <c r="B9783">
        <v>22.19104442596436</v>
      </c>
    </row>
    <row r="9784" spans="1:2" x14ac:dyDescent="0.25">
      <c r="A9784">
        <v>978.1</v>
      </c>
      <c r="B9784">
        <v>21.7532785987853</v>
      </c>
    </row>
    <row r="9785" spans="1:2" x14ac:dyDescent="0.25">
      <c r="A9785">
        <v>978.2</v>
      </c>
      <c r="B9785">
        <v>21.315512771606251</v>
      </c>
    </row>
    <row r="9786" spans="1:2" x14ac:dyDescent="0.25">
      <c r="A9786">
        <v>978.30000000000007</v>
      </c>
      <c r="B9786">
        <v>20.877746944427191</v>
      </c>
    </row>
    <row r="9787" spans="1:2" x14ac:dyDescent="0.25">
      <c r="A9787">
        <v>978.40000000000009</v>
      </c>
      <c r="B9787">
        <v>20.439981117248141</v>
      </c>
    </row>
    <row r="9788" spans="1:2" x14ac:dyDescent="0.25">
      <c r="A9788">
        <v>978.5</v>
      </c>
      <c r="B9788">
        <v>20.002215290069579</v>
      </c>
    </row>
    <row r="9789" spans="1:2" x14ac:dyDescent="0.25">
      <c r="A9789">
        <v>978.6</v>
      </c>
      <c r="B9789">
        <v>19.564449462890529</v>
      </c>
    </row>
    <row r="9790" spans="1:2" x14ac:dyDescent="0.25">
      <c r="A9790">
        <v>978.7</v>
      </c>
      <c r="B9790">
        <v>19.126683635711469</v>
      </c>
    </row>
    <row r="9791" spans="1:2" x14ac:dyDescent="0.25">
      <c r="A9791">
        <v>978.80000000000007</v>
      </c>
      <c r="B9791">
        <v>18.688917808532409</v>
      </c>
    </row>
    <row r="9792" spans="1:2" x14ac:dyDescent="0.25">
      <c r="A9792">
        <v>978.90000000000009</v>
      </c>
      <c r="B9792">
        <v>18.25115198135336</v>
      </c>
    </row>
    <row r="9793" spans="1:2" x14ac:dyDescent="0.25">
      <c r="A9793">
        <v>979</v>
      </c>
      <c r="B9793">
        <v>17.8133861541748</v>
      </c>
    </row>
    <row r="9794" spans="1:2" x14ac:dyDescent="0.25">
      <c r="A9794">
        <v>979.1</v>
      </c>
      <c r="B9794">
        <v>17.45634022712699</v>
      </c>
    </row>
    <row r="9795" spans="1:2" x14ac:dyDescent="0.25">
      <c r="A9795">
        <v>979.2</v>
      </c>
      <c r="B9795">
        <v>17.09929430007918</v>
      </c>
    </row>
    <row r="9796" spans="1:2" x14ac:dyDescent="0.25">
      <c r="A9796">
        <v>979.30000000000007</v>
      </c>
      <c r="B9796">
        <v>16.742248373031369</v>
      </c>
    </row>
    <row r="9797" spans="1:2" x14ac:dyDescent="0.25">
      <c r="A9797">
        <v>979.40000000000009</v>
      </c>
      <c r="B9797">
        <v>16.385202445983559</v>
      </c>
    </row>
    <row r="9798" spans="1:2" x14ac:dyDescent="0.25">
      <c r="A9798">
        <v>979.5</v>
      </c>
      <c r="B9798">
        <v>16.028156518936161</v>
      </c>
    </row>
    <row r="9799" spans="1:2" x14ac:dyDescent="0.25">
      <c r="A9799">
        <v>979.6</v>
      </c>
      <c r="B9799">
        <v>15.67111059188835</v>
      </c>
    </row>
    <row r="9800" spans="1:2" x14ac:dyDescent="0.25">
      <c r="A9800">
        <v>979.7</v>
      </c>
      <c r="B9800">
        <v>15.314064664840529</v>
      </c>
    </row>
    <row r="9801" spans="1:2" x14ac:dyDescent="0.25">
      <c r="A9801">
        <v>979.80000000000007</v>
      </c>
      <c r="B9801">
        <v>14.957018737792721</v>
      </c>
    </row>
    <row r="9802" spans="1:2" x14ac:dyDescent="0.25">
      <c r="A9802">
        <v>979.90000000000009</v>
      </c>
      <c r="B9802">
        <v>14.599972810744919</v>
      </c>
    </row>
    <row r="9803" spans="1:2" x14ac:dyDescent="0.25">
      <c r="A9803">
        <v>980</v>
      </c>
      <c r="B9803">
        <v>14.24292688369751</v>
      </c>
    </row>
    <row r="9804" spans="1:2" x14ac:dyDescent="0.25">
      <c r="A9804">
        <v>980.1</v>
      </c>
      <c r="B9804">
        <v>14.03862700462337</v>
      </c>
    </row>
    <row r="9805" spans="1:2" x14ac:dyDescent="0.25">
      <c r="A9805">
        <v>980.2</v>
      </c>
      <c r="B9805">
        <v>13.834327125549221</v>
      </c>
    </row>
    <row r="9806" spans="1:2" x14ac:dyDescent="0.25">
      <c r="A9806">
        <v>980.30000000000007</v>
      </c>
      <c r="B9806">
        <v>13.63002724647508</v>
      </c>
    </row>
    <row r="9807" spans="1:2" x14ac:dyDescent="0.25">
      <c r="A9807">
        <v>980.40000000000009</v>
      </c>
      <c r="B9807">
        <v>13.42572736740094</v>
      </c>
    </row>
    <row r="9808" spans="1:2" x14ac:dyDescent="0.25">
      <c r="A9808">
        <v>980.5</v>
      </c>
      <c r="B9808">
        <v>13.221427488327031</v>
      </c>
    </row>
    <row r="9809" spans="1:2" x14ac:dyDescent="0.25">
      <c r="A9809">
        <v>980.6</v>
      </c>
      <c r="B9809">
        <v>13.01712760925288</v>
      </c>
    </row>
    <row r="9810" spans="1:2" x14ac:dyDescent="0.25">
      <c r="A9810">
        <v>980.7</v>
      </c>
      <c r="B9810">
        <v>12.812827730178739</v>
      </c>
    </row>
    <row r="9811" spans="1:2" x14ac:dyDescent="0.25">
      <c r="A9811">
        <v>980.80000000000007</v>
      </c>
      <c r="B9811">
        <v>12.608527851104601</v>
      </c>
    </row>
    <row r="9812" spans="1:2" x14ac:dyDescent="0.25">
      <c r="A9812">
        <v>980.90000000000009</v>
      </c>
      <c r="B9812">
        <v>12.40422797203045</v>
      </c>
    </row>
    <row r="9813" spans="1:2" x14ac:dyDescent="0.25">
      <c r="A9813">
        <v>981</v>
      </c>
      <c r="B9813">
        <v>12.19992809295654</v>
      </c>
    </row>
    <row r="9814" spans="1:2" x14ac:dyDescent="0.25">
      <c r="A9814">
        <v>981.1</v>
      </c>
      <c r="B9814">
        <v>12.03050881385799</v>
      </c>
    </row>
    <row r="9815" spans="1:2" x14ac:dyDescent="0.25">
      <c r="A9815">
        <v>981.2</v>
      </c>
      <c r="B9815">
        <v>11.86108953475944</v>
      </c>
    </row>
    <row r="9816" spans="1:2" x14ac:dyDescent="0.25">
      <c r="A9816">
        <v>981.30000000000007</v>
      </c>
      <c r="B9816">
        <v>11.69167025566089</v>
      </c>
    </row>
    <row r="9817" spans="1:2" x14ac:dyDescent="0.25">
      <c r="A9817">
        <v>981.40000000000009</v>
      </c>
      <c r="B9817">
        <v>11.522250976562351</v>
      </c>
    </row>
    <row r="9818" spans="1:2" x14ac:dyDescent="0.25">
      <c r="A9818">
        <v>981.5</v>
      </c>
      <c r="B9818">
        <v>11.352831697463991</v>
      </c>
    </row>
    <row r="9819" spans="1:2" x14ac:dyDescent="0.25">
      <c r="A9819">
        <v>981.6</v>
      </c>
      <c r="B9819">
        <v>11.183412418365441</v>
      </c>
    </row>
    <row r="9820" spans="1:2" x14ac:dyDescent="0.25">
      <c r="A9820">
        <v>981.7</v>
      </c>
      <c r="B9820">
        <v>11.013993139266891</v>
      </c>
    </row>
    <row r="9821" spans="1:2" x14ac:dyDescent="0.25">
      <c r="A9821">
        <v>981.80000000000007</v>
      </c>
      <c r="B9821">
        <v>10.844573860168341</v>
      </c>
    </row>
    <row r="9822" spans="1:2" x14ac:dyDescent="0.25">
      <c r="A9822">
        <v>981.90000000000009</v>
      </c>
      <c r="B9822">
        <v>10.675154581069799</v>
      </c>
    </row>
    <row r="9823" spans="1:2" x14ac:dyDescent="0.25">
      <c r="A9823">
        <v>982</v>
      </c>
      <c r="B9823">
        <v>10.505735301971439</v>
      </c>
    </row>
    <row r="9824" spans="1:2" x14ac:dyDescent="0.25">
      <c r="A9824">
        <v>982.1</v>
      </c>
      <c r="B9824">
        <v>10.226592717170661</v>
      </c>
    </row>
    <row r="9825" spans="1:2" x14ac:dyDescent="0.25">
      <c r="A9825">
        <v>982.2</v>
      </c>
      <c r="B9825">
        <v>9.9474501323698714</v>
      </c>
    </row>
    <row r="9826" spans="1:2" x14ac:dyDescent="0.25">
      <c r="A9826">
        <v>982.30000000000007</v>
      </c>
      <c r="B9826">
        <v>9.6683075475690874</v>
      </c>
    </row>
    <row r="9827" spans="1:2" x14ac:dyDescent="0.25">
      <c r="A9827">
        <v>982.40000000000009</v>
      </c>
      <c r="B9827">
        <v>9.3891649627683034</v>
      </c>
    </row>
    <row r="9828" spans="1:2" x14ac:dyDescent="0.25">
      <c r="A9828">
        <v>982.5</v>
      </c>
      <c r="B9828">
        <v>9.1100223779678373</v>
      </c>
    </row>
    <row r="9829" spans="1:2" x14ac:dyDescent="0.25">
      <c r="A9829">
        <v>982.6</v>
      </c>
      <c r="B9829">
        <v>8.8308797931670533</v>
      </c>
    </row>
    <row r="9830" spans="1:2" x14ac:dyDescent="0.25">
      <c r="A9830">
        <v>982.7</v>
      </c>
      <c r="B9830">
        <v>8.5517372083662693</v>
      </c>
    </row>
    <row r="9831" spans="1:2" x14ac:dyDescent="0.25">
      <c r="A9831">
        <v>982.80000000000007</v>
      </c>
      <c r="B9831">
        <v>8.2725946235654853</v>
      </c>
    </row>
    <row r="9832" spans="1:2" x14ac:dyDescent="0.25">
      <c r="A9832">
        <v>982.90000000000009</v>
      </c>
      <c r="B9832">
        <v>7.9934520387647003</v>
      </c>
    </row>
    <row r="9833" spans="1:2" x14ac:dyDescent="0.25">
      <c r="A9833">
        <v>983</v>
      </c>
      <c r="B9833">
        <v>7.7143094539642334</v>
      </c>
    </row>
    <row r="9834" spans="1:2" x14ac:dyDescent="0.25">
      <c r="A9834">
        <v>983.1</v>
      </c>
      <c r="B9834">
        <v>7.5336331605910836</v>
      </c>
    </row>
    <row r="9835" spans="1:2" x14ac:dyDescent="0.25">
      <c r="A9835">
        <v>983.2</v>
      </c>
      <c r="B9835">
        <v>7.3529568672179364</v>
      </c>
    </row>
    <row r="9836" spans="1:2" x14ac:dyDescent="0.25">
      <c r="A9836">
        <v>983.30000000000007</v>
      </c>
      <c r="B9836">
        <v>7.1722805738447866</v>
      </c>
    </row>
    <row r="9837" spans="1:2" x14ac:dyDescent="0.25">
      <c r="A9837">
        <v>983.40000000000009</v>
      </c>
      <c r="B9837">
        <v>6.9916042804716376</v>
      </c>
    </row>
    <row r="9838" spans="1:2" x14ac:dyDescent="0.25">
      <c r="A9838">
        <v>983.5</v>
      </c>
      <c r="B9838">
        <v>6.8109279870986938</v>
      </c>
    </row>
    <row r="9839" spans="1:2" x14ac:dyDescent="0.25">
      <c r="A9839">
        <v>983.6</v>
      </c>
      <c r="B9839">
        <v>6.6302516937255449</v>
      </c>
    </row>
    <row r="9840" spans="1:2" x14ac:dyDescent="0.25">
      <c r="A9840">
        <v>983.7</v>
      </c>
      <c r="B9840">
        <v>6.449575400352396</v>
      </c>
    </row>
    <row r="9841" spans="1:2" x14ac:dyDescent="0.25">
      <c r="A9841">
        <v>983.80000000000007</v>
      </c>
      <c r="B9841">
        <v>6.268899106979247</v>
      </c>
    </row>
    <row r="9842" spans="1:2" x14ac:dyDescent="0.25">
      <c r="A9842">
        <v>983.90000000000009</v>
      </c>
      <c r="B9842">
        <v>6.0882228136060981</v>
      </c>
    </row>
    <row r="9843" spans="1:2" x14ac:dyDescent="0.25">
      <c r="A9843">
        <v>984</v>
      </c>
      <c r="B9843">
        <v>5.9075465202331543</v>
      </c>
    </row>
    <row r="9844" spans="1:2" x14ac:dyDescent="0.25">
      <c r="A9844">
        <v>984.1</v>
      </c>
      <c r="B9844">
        <v>5.743865051269494</v>
      </c>
    </row>
    <row r="9845" spans="1:2" x14ac:dyDescent="0.25">
      <c r="A9845">
        <v>984.2</v>
      </c>
      <c r="B9845">
        <v>5.5801835823058337</v>
      </c>
    </row>
    <row r="9846" spans="1:2" x14ac:dyDescent="0.25">
      <c r="A9846">
        <v>984.30000000000007</v>
      </c>
      <c r="B9846">
        <v>5.4165021133421734</v>
      </c>
    </row>
    <row r="9847" spans="1:2" x14ac:dyDescent="0.25">
      <c r="A9847">
        <v>984.40000000000009</v>
      </c>
      <c r="B9847">
        <v>5.252820644378513</v>
      </c>
    </row>
    <row r="9848" spans="1:2" x14ac:dyDescent="0.25">
      <c r="A9848">
        <v>984.5</v>
      </c>
      <c r="B9848">
        <v>5.0891391754150392</v>
      </c>
    </row>
    <row r="9849" spans="1:2" x14ac:dyDescent="0.25">
      <c r="A9849">
        <v>984.6</v>
      </c>
      <c r="B9849">
        <v>4.9254577064513789</v>
      </c>
    </row>
    <row r="9850" spans="1:2" x14ac:dyDescent="0.25">
      <c r="A9850">
        <v>984.7</v>
      </c>
      <c r="B9850">
        <v>4.7617762374877186</v>
      </c>
    </row>
    <row r="9851" spans="1:2" x14ac:dyDescent="0.25">
      <c r="A9851">
        <v>984.80000000000007</v>
      </c>
      <c r="B9851">
        <v>4.5980947685240583</v>
      </c>
    </row>
    <row r="9852" spans="1:2" x14ac:dyDescent="0.25">
      <c r="A9852">
        <v>984.90000000000009</v>
      </c>
      <c r="B9852">
        <v>4.4344132995603989</v>
      </c>
    </row>
    <row r="9853" spans="1:2" x14ac:dyDescent="0.25">
      <c r="A9853">
        <v>985</v>
      </c>
      <c r="B9853">
        <v>4.2707318305969242</v>
      </c>
    </row>
    <row r="9854" spans="1:2" x14ac:dyDescent="0.25">
      <c r="A9854">
        <v>985.1</v>
      </c>
      <c r="B9854">
        <v>4.1028043758868789</v>
      </c>
    </row>
    <row r="9855" spans="1:2" x14ac:dyDescent="0.25">
      <c r="A9855">
        <v>985.2</v>
      </c>
      <c r="B9855">
        <v>3.934876921176834</v>
      </c>
    </row>
    <row r="9856" spans="1:2" x14ac:dyDescent="0.25">
      <c r="A9856">
        <v>985.30000000000007</v>
      </c>
      <c r="B9856">
        <v>3.76694946646679</v>
      </c>
    </row>
    <row r="9857" spans="1:2" x14ac:dyDescent="0.25">
      <c r="A9857">
        <v>985.40000000000009</v>
      </c>
      <c r="B9857">
        <v>3.5990220117567451</v>
      </c>
    </row>
    <row r="9858" spans="1:2" x14ac:dyDescent="0.25">
      <c r="A9858">
        <v>985.5</v>
      </c>
      <c r="B9858">
        <v>3.4310945570468898</v>
      </c>
    </row>
    <row r="9859" spans="1:2" x14ac:dyDescent="0.25">
      <c r="A9859">
        <v>985.6</v>
      </c>
      <c r="B9859">
        <v>3.2631671023368458</v>
      </c>
    </row>
    <row r="9860" spans="1:2" x14ac:dyDescent="0.25">
      <c r="A9860">
        <v>985.7</v>
      </c>
      <c r="B9860">
        <v>3.0952396476268</v>
      </c>
    </row>
    <row r="9861" spans="1:2" x14ac:dyDescent="0.25">
      <c r="A9861">
        <v>985.80000000000007</v>
      </c>
      <c r="B9861">
        <v>2.927312192916756</v>
      </c>
    </row>
    <row r="9862" spans="1:2" x14ac:dyDescent="0.25">
      <c r="A9862">
        <v>985.90000000000009</v>
      </c>
      <c r="B9862">
        <v>2.7593847382067112</v>
      </c>
    </row>
    <row r="9863" spans="1:2" x14ac:dyDescent="0.25">
      <c r="A9863">
        <v>986</v>
      </c>
      <c r="B9863">
        <v>2.5914572834968568</v>
      </c>
    </row>
    <row r="9864" spans="1:2" x14ac:dyDescent="0.25">
      <c r="A9864">
        <v>986.1</v>
      </c>
      <c r="B9864">
        <v>2.4028319415449668</v>
      </c>
    </row>
    <row r="9865" spans="1:2" x14ac:dyDescent="0.25">
      <c r="A9865">
        <v>986.2</v>
      </c>
      <c r="B9865">
        <v>2.2142065995930769</v>
      </c>
    </row>
    <row r="9866" spans="1:2" x14ac:dyDescent="0.25">
      <c r="A9866">
        <v>986.30000000000007</v>
      </c>
      <c r="B9866">
        <v>2.0255812576411869</v>
      </c>
    </row>
    <row r="9867" spans="1:2" x14ac:dyDescent="0.25">
      <c r="A9867">
        <v>986.40000000000009</v>
      </c>
      <c r="B9867">
        <v>1.8369559156892969</v>
      </c>
    </row>
    <row r="9868" spans="1:2" x14ac:dyDescent="0.25">
      <c r="A9868">
        <v>986.5</v>
      </c>
      <c r="B9868">
        <v>1.648330573737621</v>
      </c>
    </row>
    <row r="9869" spans="1:2" x14ac:dyDescent="0.25">
      <c r="A9869">
        <v>986.6</v>
      </c>
      <c r="B9869">
        <v>1.4597052317857311</v>
      </c>
    </row>
    <row r="9870" spans="1:2" x14ac:dyDescent="0.25">
      <c r="A9870">
        <v>986.7</v>
      </c>
      <c r="B9870">
        <v>1.2710798898338409</v>
      </c>
    </row>
    <row r="9871" spans="1:2" x14ac:dyDescent="0.25">
      <c r="A9871">
        <v>986.80000000000007</v>
      </c>
      <c r="B9871">
        <v>1.0824545478819509</v>
      </c>
    </row>
    <row r="9872" spans="1:2" x14ac:dyDescent="0.25">
      <c r="A9872">
        <v>986.90000000000009</v>
      </c>
      <c r="B9872">
        <v>0.89382920593006143</v>
      </c>
    </row>
    <row r="9873" spans="1:2" x14ac:dyDescent="0.25">
      <c r="A9873">
        <v>987</v>
      </c>
      <c r="B9873">
        <v>0.70520386397838597</v>
      </c>
    </row>
    <row r="9874" spans="1:2" x14ac:dyDescent="0.25">
      <c r="A9874">
        <v>987.1</v>
      </c>
      <c r="B9874">
        <v>0.63829544241538616</v>
      </c>
    </row>
    <row r="9875" spans="1:2" x14ac:dyDescent="0.25">
      <c r="A9875">
        <v>987.2</v>
      </c>
      <c r="B9875">
        <v>0.57138702085238635</v>
      </c>
    </row>
    <row r="9876" spans="1:2" x14ac:dyDescent="0.25">
      <c r="A9876">
        <v>987.30000000000007</v>
      </c>
      <c r="B9876">
        <v>0.50447859928938654</v>
      </c>
    </row>
    <row r="9877" spans="1:2" x14ac:dyDescent="0.25">
      <c r="A9877">
        <v>987.40000000000009</v>
      </c>
      <c r="B9877">
        <v>0.43757017772638679</v>
      </c>
    </row>
    <row r="9878" spans="1:2" x14ac:dyDescent="0.25">
      <c r="A9878">
        <v>987.5</v>
      </c>
      <c r="B9878">
        <v>0.37066175616346297</v>
      </c>
    </row>
    <row r="9879" spans="1:2" x14ac:dyDescent="0.25">
      <c r="A9879">
        <v>987.6</v>
      </c>
      <c r="B9879">
        <v>0.30375333460046322</v>
      </c>
    </row>
    <row r="9880" spans="1:2" x14ac:dyDescent="0.25">
      <c r="A9880">
        <v>987.7</v>
      </c>
      <c r="B9880">
        <v>0.23684491303746341</v>
      </c>
    </row>
    <row r="9881" spans="1:2" x14ac:dyDescent="0.25">
      <c r="A9881">
        <v>987.80000000000007</v>
      </c>
      <c r="B9881">
        <v>0.16993649147446371</v>
      </c>
    </row>
    <row r="9882" spans="1:2" x14ac:dyDescent="0.25">
      <c r="A9882">
        <v>987.90000000000009</v>
      </c>
      <c r="B9882">
        <v>0.10302806991146379</v>
      </c>
    </row>
    <row r="9883" spans="1:2" x14ac:dyDescent="0.25">
      <c r="A9883">
        <v>988</v>
      </c>
      <c r="B9883">
        <v>3.6119648348540069E-2</v>
      </c>
    </row>
    <row r="9884" spans="1:2" x14ac:dyDescent="0.25">
      <c r="A9884">
        <v>988.1</v>
      </c>
      <c r="B9884">
        <v>3.2782509536481638E-2</v>
      </c>
    </row>
    <row r="9885" spans="1:2" x14ac:dyDescent="0.25">
      <c r="A9885">
        <v>988.2</v>
      </c>
      <c r="B9885">
        <v>2.94453707244232E-2</v>
      </c>
    </row>
    <row r="9886" spans="1:2" x14ac:dyDescent="0.25">
      <c r="A9886">
        <v>988.30000000000007</v>
      </c>
      <c r="B9886">
        <v>2.610823191236477E-2</v>
      </c>
    </row>
    <row r="9887" spans="1:2" x14ac:dyDescent="0.25">
      <c r="A9887">
        <v>988.40000000000009</v>
      </c>
      <c r="B9887">
        <v>2.2771093100306339E-2</v>
      </c>
    </row>
    <row r="9888" spans="1:2" x14ac:dyDescent="0.25">
      <c r="A9888">
        <v>988.5</v>
      </c>
      <c r="B9888">
        <v>1.94339542882517E-2</v>
      </c>
    </row>
    <row r="9889" spans="1:2" x14ac:dyDescent="0.25">
      <c r="A9889">
        <v>988.6</v>
      </c>
      <c r="B9889">
        <v>1.6096815476193269E-2</v>
      </c>
    </row>
    <row r="9890" spans="1:2" x14ac:dyDescent="0.25">
      <c r="A9890">
        <v>988.7</v>
      </c>
      <c r="B9890">
        <v>1.275967666413483E-2</v>
      </c>
    </row>
    <row r="9891" spans="1:2" x14ac:dyDescent="0.25">
      <c r="A9891">
        <v>988.80000000000007</v>
      </c>
      <c r="B9891">
        <v>9.4225378520764007E-3</v>
      </c>
    </row>
    <row r="9892" spans="1:2" x14ac:dyDescent="0.25">
      <c r="A9892">
        <v>988.90000000000009</v>
      </c>
      <c r="B9892">
        <v>6.0853990400179699E-3</v>
      </c>
    </row>
    <row r="9893" spans="1:2" x14ac:dyDescent="0.25">
      <c r="A9893">
        <v>989</v>
      </c>
      <c r="B9893">
        <v>2.748260227963329E-3</v>
      </c>
    </row>
    <row r="9894" spans="1:2" x14ac:dyDescent="0.25">
      <c r="A9894">
        <v>989.1</v>
      </c>
      <c r="B9894">
        <v>2.5502409832551631E-3</v>
      </c>
    </row>
    <row r="9895" spans="1:2" x14ac:dyDescent="0.25">
      <c r="A9895">
        <v>989.2</v>
      </c>
      <c r="B9895">
        <v>2.3522217385469968E-3</v>
      </c>
    </row>
    <row r="9896" spans="1:2" x14ac:dyDescent="0.25">
      <c r="A9896">
        <v>989.30000000000007</v>
      </c>
      <c r="B9896">
        <v>2.154202493838831E-3</v>
      </c>
    </row>
    <row r="9897" spans="1:2" x14ac:dyDescent="0.25">
      <c r="A9897">
        <v>989.40000000000009</v>
      </c>
      <c r="B9897">
        <v>1.9561832491306651E-3</v>
      </c>
    </row>
    <row r="9898" spans="1:2" x14ac:dyDescent="0.25">
      <c r="A9898">
        <v>989.5</v>
      </c>
      <c r="B9898">
        <v>1.758164004422725E-3</v>
      </c>
    </row>
    <row r="9899" spans="1:2" x14ac:dyDescent="0.25">
      <c r="A9899">
        <v>989.6</v>
      </c>
      <c r="B9899">
        <v>1.5601447597145589E-3</v>
      </c>
    </row>
    <row r="9900" spans="1:2" x14ac:dyDescent="0.25">
      <c r="A9900">
        <v>989.7</v>
      </c>
      <c r="B9900">
        <v>1.3621255150063931E-3</v>
      </c>
    </row>
    <row r="9901" spans="1:2" x14ac:dyDescent="0.25">
      <c r="A9901">
        <v>989.80000000000007</v>
      </c>
      <c r="B9901">
        <v>1.164106270298227E-3</v>
      </c>
    </row>
    <row r="9902" spans="1:2" x14ac:dyDescent="0.25">
      <c r="A9902">
        <v>989.90000000000009</v>
      </c>
      <c r="B9902">
        <v>9.6608702559006091E-4</v>
      </c>
    </row>
    <row r="9903" spans="1:2" x14ac:dyDescent="0.25">
      <c r="A9903">
        <v>990</v>
      </c>
      <c r="B9903">
        <v>7.6806778088212013E-4</v>
      </c>
    </row>
    <row r="9904" spans="1:2" x14ac:dyDescent="0.25">
      <c r="A9904">
        <v>990.1</v>
      </c>
      <c r="B9904">
        <v>6.9126100279389064E-4</v>
      </c>
    </row>
    <row r="9905" spans="1:2" x14ac:dyDescent="0.25">
      <c r="A9905">
        <v>990.2</v>
      </c>
      <c r="B9905">
        <v>6.1445422470566115E-4</v>
      </c>
    </row>
    <row r="9906" spans="1:2" x14ac:dyDescent="0.25">
      <c r="A9906">
        <v>990.30000000000007</v>
      </c>
      <c r="B9906">
        <v>5.3764744661743166E-4</v>
      </c>
    </row>
    <row r="9907" spans="1:2" x14ac:dyDescent="0.25">
      <c r="A9907">
        <v>990.40000000000009</v>
      </c>
      <c r="B9907">
        <v>4.6084066852920222E-4</v>
      </c>
    </row>
    <row r="9908" spans="1:2" x14ac:dyDescent="0.25">
      <c r="A9908">
        <v>990.5</v>
      </c>
      <c r="B9908">
        <v>3.8403389044106012E-4</v>
      </c>
    </row>
    <row r="9909" spans="1:2" x14ac:dyDescent="0.25">
      <c r="A9909">
        <v>990.6</v>
      </c>
      <c r="B9909">
        <v>3.0722711235283058E-4</v>
      </c>
    </row>
    <row r="9910" spans="1:2" x14ac:dyDescent="0.25">
      <c r="A9910">
        <v>990.7</v>
      </c>
      <c r="B9910">
        <v>2.3042033426460111E-4</v>
      </c>
    </row>
    <row r="9911" spans="1:2" x14ac:dyDescent="0.25">
      <c r="A9911">
        <v>990.80000000000007</v>
      </c>
      <c r="B9911">
        <v>1.5361355617637159E-4</v>
      </c>
    </row>
    <row r="9912" spans="1:2" x14ac:dyDescent="0.25">
      <c r="A9912">
        <v>990.90000000000009</v>
      </c>
      <c r="B9912">
        <v>7.6806778088142104E-5</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1.7525361822941971E-2</v>
      </c>
    </row>
    <row r="10265" spans="1:2" x14ac:dyDescent="0.25">
      <c r="A10265">
        <v>1026.2</v>
      </c>
      <c r="B10265">
        <v>3.5050723645844092E-2</v>
      </c>
    </row>
    <row r="10266" spans="1:2" x14ac:dyDescent="0.25">
      <c r="A10266">
        <v>1026.3</v>
      </c>
      <c r="B10266">
        <v>5.257608546874621E-2</v>
      </c>
    </row>
    <row r="10267" spans="1:2" x14ac:dyDescent="0.25">
      <c r="A10267">
        <v>1026.4000000000001</v>
      </c>
      <c r="B10267">
        <v>7.0101447291688171E-2</v>
      </c>
    </row>
    <row r="10268" spans="1:2" x14ac:dyDescent="0.25">
      <c r="A10268">
        <v>1026.5</v>
      </c>
      <c r="B10268">
        <v>8.7626809114590296E-2</v>
      </c>
    </row>
    <row r="10269" spans="1:2" x14ac:dyDescent="0.25">
      <c r="A10269">
        <v>1026.5999999999999</v>
      </c>
      <c r="B10269">
        <v>0.1051521709375323</v>
      </c>
    </row>
    <row r="10270" spans="1:2" x14ac:dyDescent="0.25">
      <c r="A10270">
        <v>1026.7</v>
      </c>
      <c r="B10270">
        <v>0.1226775327604344</v>
      </c>
    </row>
    <row r="10271" spans="1:2" x14ac:dyDescent="0.25">
      <c r="A10271">
        <v>1026.8</v>
      </c>
      <c r="B10271">
        <v>0.14020289458333651</v>
      </c>
    </row>
    <row r="10272" spans="1:2" x14ac:dyDescent="0.25">
      <c r="A10272">
        <v>1026.9000000000001</v>
      </c>
      <c r="B10272">
        <v>0.15772825640627849</v>
      </c>
    </row>
    <row r="10273" spans="1:2" x14ac:dyDescent="0.25">
      <c r="A10273">
        <v>1027</v>
      </c>
      <c r="B10273">
        <v>0.17525361822918059</v>
      </c>
    </row>
    <row r="10274" spans="1:2" x14ac:dyDescent="0.25">
      <c r="A10274">
        <v>1027.0999999999999</v>
      </c>
      <c r="B10274">
        <v>0.2768334428688034</v>
      </c>
    </row>
    <row r="10275" spans="1:2" x14ac:dyDescent="0.25">
      <c r="A10275">
        <v>1027.2</v>
      </c>
      <c r="B10275">
        <v>0.37841326750819532</v>
      </c>
    </row>
    <row r="10276" spans="1:2" x14ac:dyDescent="0.25">
      <c r="A10276">
        <v>1027.3</v>
      </c>
      <c r="B10276">
        <v>0.47999309214758712</v>
      </c>
    </row>
    <row r="10277" spans="1:2" x14ac:dyDescent="0.25">
      <c r="A10277">
        <v>1027.4000000000001</v>
      </c>
      <c r="B10277">
        <v>0.5815729167872099</v>
      </c>
    </row>
    <row r="10278" spans="1:2" x14ac:dyDescent="0.25">
      <c r="A10278">
        <v>1027.5</v>
      </c>
      <c r="B10278">
        <v>0.68315274142660176</v>
      </c>
    </row>
    <row r="10279" spans="1:2" x14ac:dyDescent="0.25">
      <c r="A10279">
        <v>1027.5999999999999</v>
      </c>
      <c r="B10279">
        <v>0.78473256606622455</v>
      </c>
    </row>
    <row r="10280" spans="1:2" x14ac:dyDescent="0.25">
      <c r="A10280">
        <v>1027.7</v>
      </c>
      <c r="B10280">
        <v>0.8863123907056164</v>
      </c>
    </row>
    <row r="10281" spans="1:2" x14ac:dyDescent="0.25">
      <c r="A10281">
        <v>1027.8</v>
      </c>
      <c r="B10281">
        <v>0.98789221534500826</v>
      </c>
    </row>
    <row r="10282" spans="1:2" x14ac:dyDescent="0.25">
      <c r="A10282">
        <v>1027.9000000000001</v>
      </c>
      <c r="B10282">
        <v>1.0894720399846309</v>
      </c>
    </row>
    <row r="10283" spans="1:2" x14ac:dyDescent="0.25">
      <c r="A10283">
        <v>1028</v>
      </c>
      <c r="B10283">
        <v>1.1910518646240229</v>
      </c>
    </row>
    <row r="10284" spans="1:2" x14ac:dyDescent="0.25">
      <c r="A10284">
        <v>1028.0999999999999</v>
      </c>
      <c r="B10284">
        <v>1.370453597307449</v>
      </c>
    </row>
    <row r="10285" spans="1:2" x14ac:dyDescent="0.25">
      <c r="A10285">
        <v>1028.2</v>
      </c>
      <c r="B10285">
        <v>1.549855329990468</v>
      </c>
    </row>
    <row r="10286" spans="1:2" x14ac:dyDescent="0.25">
      <c r="A10286">
        <v>1028.3</v>
      </c>
      <c r="B10286">
        <v>1.7292570626734871</v>
      </c>
    </row>
    <row r="10287" spans="1:2" x14ac:dyDescent="0.25">
      <c r="A10287">
        <v>1028.4000000000001</v>
      </c>
      <c r="B10287">
        <v>1.908658795356913</v>
      </c>
    </row>
    <row r="10288" spans="1:2" x14ac:dyDescent="0.25">
      <c r="A10288">
        <v>1028.5</v>
      </c>
      <c r="B10288">
        <v>2.0880605280399318</v>
      </c>
    </row>
    <row r="10289" spans="1:2" x14ac:dyDescent="0.25">
      <c r="A10289">
        <v>1028.5999999999999</v>
      </c>
      <c r="B10289">
        <v>2.267462260723359</v>
      </c>
    </row>
    <row r="10290" spans="1:2" x14ac:dyDescent="0.25">
      <c r="A10290">
        <v>1028.7</v>
      </c>
      <c r="B10290">
        <v>2.4468639934063772</v>
      </c>
    </row>
    <row r="10291" spans="1:2" x14ac:dyDescent="0.25">
      <c r="A10291">
        <v>1028.8</v>
      </c>
      <c r="B10291">
        <v>2.6262657260893958</v>
      </c>
    </row>
    <row r="10292" spans="1:2" x14ac:dyDescent="0.25">
      <c r="A10292">
        <v>1028.9000000000001</v>
      </c>
      <c r="B10292">
        <v>2.805667458772823</v>
      </c>
    </row>
    <row r="10293" spans="1:2" x14ac:dyDescent="0.25">
      <c r="A10293">
        <v>1029</v>
      </c>
      <c r="B10293">
        <v>2.9850691914558412</v>
      </c>
    </row>
    <row r="10294" spans="1:2" x14ac:dyDescent="0.25">
      <c r="A10294">
        <v>1029.0999999999999</v>
      </c>
      <c r="B10294">
        <v>3.5949282133587581</v>
      </c>
    </row>
    <row r="10295" spans="1:2" x14ac:dyDescent="0.25">
      <c r="A10295">
        <v>1029.2</v>
      </c>
      <c r="B10295">
        <v>4.2047872352602873</v>
      </c>
    </row>
    <row r="10296" spans="1:2" x14ac:dyDescent="0.25">
      <c r="A10296">
        <v>1029.3</v>
      </c>
      <c r="B10296">
        <v>4.8146462571618169</v>
      </c>
    </row>
    <row r="10297" spans="1:2" x14ac:dyDescent="0.25">
      <c r="A10297">
        <v>1029.4000000000001</v>
      </c>
      <c r="B10297">
        <v>5.4245052790647339</v>
      </c>
    </row>
    <row r="10298" spans="1:2" x14ac:dyDescent="0.25">
      <c r="A10298">
        <v>1029.5</v>
      </c>
      <c r="B10298">
        <v>6.0343643009662644</v>
      </c>
    </row>
    <row r="10299" spans="1:2" x14ac:dyDescent="0.25">
      <c r="A10299">
        <v>1029.5999999999999</v>
      </c>
      <c r="B10299">
        <v>6.6442233228691796</v>
      </c>
    </row>
    <row r="10300" spans="1:2" x14ac:dyDescent="0.25">
      <c r="A10300">
        <v>1029.7</v>
      </c>
      <c r="B10300">
        <v>7.2540823447707083</v>
      </c>
    </row>
    <row r="10301" spans="1:2" x14ac:dyDescent="0.25">
      <c r="A10301">
        <v>1029.8</v>
      </c>
      <c r="B10301">
        <v>7.8639413666722398</v>
      </c>
    </row>
    <row r="10302" spans="1:2" x14ac:dyDescent="0.25">
      <c r="A10302">
        <v>1029.9000000000001</v>
      </c>
      <c r="B10302">
        <v>8.4738003885751549</v>
      </c>
    </row>
    <row r="10303" spans="1:2" x14ac:dyDescent="0.25">
      <c r="A10303">
        <v>1030</v>
      </c>
      <c r="B10303">
        <v>9.0836594104766846</v>
      </c>
    </row>
    <row r="10304" spans="1:2" x14ac:dyDescent="0.25">
      <c r="A10304">
        <v>1030.0999999999999</v>
      </c>
      <c r="B10304">
        <v>9.6991025018700423</v>
      </c>
    </row>
    <row r="10305" spans="1:2" x14ac:dyDescent="0.25">
      <c r="A10305">
        <v>1030.2</v>
      </c>
      <c r="B10305">
        <v>10.314545593262</v>
      </c>
    </row>
    <row r="10306" spans="1:2" x14ac:dyDescent="0.25">
      <c r="A10306">
        <v>1030.3</v>
      </c>
      <c r="B10306">
        <v>10.92998868465396</v>
      </c>
    </row>
    <row r="10307" spans="1:2" x14ac:dyDescent="0.25">
      <c r="A10307">
        <v>1030.4000000000001</v>
      </c>
      <c r="B10307">
        <v>11.545431776047311</v>
      </c>
    </row>
    <row r="10308" spans="1:2" x14ac:dyDescent="0.25">
      <c r="A10308">
        <v>1030.5</v>
      </c>
      <c r="B10308">
        <v>12.16087486743927</v>
      </c>
    </row>
    <row r="10309" spans="1:2" x14ac:dyDescent="0.25">
      <c r="A10309">
        <v>1030.5999999999999</v>
      </c>
      <c r="B10309">
        <v>12.77631795883263</v>
      </c>
    </row>
    <row r="10310" spans="1:2" x14ac:dyDescent="0.25">
      <c r="A10310">
        <v>1030.7</v>
      </c>
      <c r="B10310">
        <v>13.39176105022459</v>
      </c>
    </row>
    <row r="10311" spans="1:2" x14ac:dyDescent="0.25">
      <c r="A10311">
        <v>1030.8</v>
      </c>
      <c r="B10311">
        <v>14.00720414161654</v>
      </c>
    </row>
    <row r="10312" spans="1:2" x14ac:dyDescent="0.25">
      <c r="A10312">
        <v>1030.9000000000001</v>
      </c>
      <c r="B10312">
        <v>14.6226472330099</v>
      </c>
    </row>
    <row r="10313" spans="1:2" x14ac:dyDescent="0.25">
      <c r="A10313">
        <v>1031</v>
      </c>
      <c r="B10313">
        <v>15.23809032440186</v>
      </c>
    </row>
    <row r="10314" spans="1:2" x14ac:dyDescent="0.25">
      <c r="A10314">
        <v>1031.0999999999999</v>
      </c>
      <c r="B10314">
        <v>15.715748119354901</v>
      </c>
    </row>
    <row r="10315" spans="1:2" x14ac:dyDescent="0.25">
      <c r="A10315">
        <v>1031.2</v>
      </c>
      <c r="B10315">
        <v>16.193405914306862</v>
      </c>
    </row>
    <row r="10316" spans="1:2" x14ac:dyDescent="0.25">
      <c r="A10316">
        <v>1031.3</v>
      </c>
      <c r="B10316">
        <v>16.671063709258821</v>
      </c>
    </row>
    <row r="10317" spans="1:2" x14ac:dyDescent="0.25">
      <c r="A10317">
        <v>1031.4000000000001</v>
      </c>
      <c r="B10317">
        <v>17.14872150421186</v>
      </c>
    </row>
    <row r="10318" spans="1:2" x14ac:dyDescent="0.25">
      <c r="A10318">
        <v>1031.5</v>
      </c>
      <c r="B10318">
        <v>17.626379299163819</v>
      </c>
    </row>
    <row r="10319" spans="1:2" x14ac:dyDescent="0.25">
      <c r="A10319">
        <v>1031.5999999999999</v>
      </c>
      <c r="B10319">
        <v>18.104037094116858</v>
      </c>
    </row>
    <row r="10320" spans="1:2" x14ac:dyDescent="0.25">
      <c r="A10320">
        <v>1031.7</v>
      </c>
      <c r="B10320">
        <v>18.581694889068821</v>
      </c>
    </row>
    <row r="10321" spans="1:2" x14ac:dyDescent="0.25">
      <c r="A10321">
        <v>1031.8</v>
      </c>
      <c r="B10321">
        <v>19.05935268402078</v>
      </c>
    </row>
    <row r="10322" spans="1:2" x14ac:dyDescent="0.25">
      <c r="A10322">
        <v>1031.9000000000001</v>
      </c>
      <c r="B10322">
        <v>19.537010478973819</v>
      </c>
    </row>
    <row r="10323" spans="1:2" x14ac:dyDescent="0.25">
      <c r="A10323">
        <v>1032</v>
      </c>
      <c r="B10323">
        <v>20.014668273925778</v>
      </c>
    </row>
    <row r="10324" spans="1:2" x14ac:dyDescent="0.25">
      <c r="A10324">
        <v>1032.0999999999999</v>
      </c>
      <c r="B10324">
        <v>20.33328304290815</v>
      </c>
    </row>
    <row r="10325" spans="1:2" x14ac:dyDescent="0.25">
      <c r="A10325">
        <v>1032.2</v>
      </c>
      <c r="B10325">
        <v>20.651897811889789</v>
      </c>
    </row>
    <row r="10326" spans="1:2" x14ac:dyDescent="0.25">
      <c r="A10326">
        <v>1032.3</v>
      </c>
      <c r="B10326">
        <v>20.970512580871439</v>
      </c>
    </row>
    <row r="10327" spans="1:2" x14ac:dyDescent="0.25">
      <c r="A10327">
        <v>1032.4000000000001</v>
      </c>
      <c r="B10327">
        <v>21.289127349853811</v>
      </c>
    </row>
    <row r="10328" spans="1:2" x14ac:dyDescent="0.25">
      <c r="A10328">
        <v>1032.5</v>
      </c>
      <c r="B10328">
        <v>21.60774211883545</v>
      </c>
    </row>
    <row r="10329" spans="1:2" x14ac:dyDescent="0.25">
      <c r="A10329">
        <v>1032.5999999999999</v>
      </c>
      <c r="B10329">
        <v>21.926356887817821</v>
      </c>
    </row>
    <row r="10330" spans="1:2" x14ac:dyDescent="0.25">
      <c r="A10330">
        <v>1032.7</v>
      </c>
      <c r="B10330">
        <v>22.244971656799461</v>
      </c>
    </row>
    <row r="10331" spans="1:2" x14ac:dyDescent="0.25">
      <c r="A10331">
        <v>1032.8</v>
      </c>
      <c r="B10331">
        <v>22.563586425781111</v>
      </c>
    </row>
    <row r="10332" spans="1:2" x14ac:dyDescent="0.25">
      <c r="A10332">
        <v>1032.9000000000001</v>
      </c>
      <c r="B10332">
        <v>22.882201194763478</v>
      </c>
    </row>
    <row r="10333" spans="1:2" x14ac:dyDescent="0.25">
      <c r="A10333">
        <v>1033</v>
      </c>
      <c r="B10333">
        <v>23.200815963745121</v>
      </c>
    </row>
    <row r="10334" spans="1:2" x14ac:dyDescent="0.25">
      <c r="A10334">
        <v>1033.0999999999999</v>
      </c>
      <c r="B10334">
        <v>23.577371578217068</v>
      </c>
    </row>
    <row r="10335" spans="1:2" x14ac:dyDescent="0.25">
      <c r="A10335">
        <v>1033.2</v>
      </c>
      <c r="B10335">
        <v>23.953927192688159</v>
      </c>
    </row>
    <row r="10336" spans="1:2" x14ac:dyDescent="0.25">
      <c r="A10336">
        <v>1033.3</v>
      </c>
      <c r="B10336">
        <v>24.33048280715926</v>
      </c>
    </row>
    <row r="10337" spans="1:2" x14ac:dyDescent="0.25">
      <c r="A10337">
        <v>1033.4000000000001</v>
      </c>
      <c r="B10337">
        <v>24.7070384216312</v>
      </c>
    </row>
    <row r="10338" spans="1:2" x14ac:dyDescent="0.25">
      <c r="A10338">
        <v>1033.5</v>
      </c>
      <c r="B10338">
        <v>25.083594036102301</v>
      </c>
    </row>
    <row r="10339" spans="1:2" x14ac:dyDescent="0.25">
      <c r="A10339">
        <v>1033.5999999999999</v>
      </c>
      <c r="B10339">
        <v>25.460149650574241</v>
      </c>
    </row>
    <row r="10340" spans="1:2" x14ac:dyDescent="0.25">
      <c r="A10340">
        <v>1033.7</v>
      </c>
      <c r="B10340">
        <v>25.836705265045339</v>
      </c>
    </row>
    <row r="10341" spans="1:2" x14ac:dyDescent="0.25">
      <c r="A10341">
        <v>1033.8</v>
      </c>
      <c r="B10341">
        <v>26.213260879516429</v>
      </c>
    </row>
    <row r="10342" spans="1:2" x14ac:dyDescent="0.25">
      <c r="A10342">
        <v>1033.9000000000001</v>
      </c>
      <c r="B10342">
        <v>26.58981649398838</v>
      </c>
    </row>
    <row r="10343" spans="1:2" x14ac:dyDescent="0.25">
      <c r="A10343">
        <v>1034</v>
      </c>
      <c r="B10343">
        <v>26.966372108459471</v>
      </c>
    </row>
    <row r="10344" spans="1:2" x14ac:dyDescent="0.25">
      <c r="A10344">
        <v>1034.0999999999999</v>
      </c>
      <c r="B10344">
        <v>27.414879875183711</v>
      </c>
    </row>
    <row r="10345" spans="1:2" x14ac:dyDescent="0.25">
      <c r="A10345">
        <v>1034.2</v>
      </c>
      <c r="B10345">
        <v>27.86338764190694</v>
      </c>
    </row>
    <row r="10346" spans="1:2" x14ac:dyDescent="0.25">
      <c r="A10346">
        <v>1034.3</v>
      </c>
      <c r="B10346">
        <v>28.311895408630161</v>
      </c>
    </row>
    <row r="10347" spans="1:2" x14ac:dyDescent="0.25">
      <c r="A10347">
        <v>1034.4000000000001</v>
      </c>
      <c r="B10347">
        <v>28.760403175354408</v>
      </c>
    </row>
    <row r="10348" spans="1:2" x14ac:dyDescent="0.25">
      <c r="A10348">
        <v>1034.5</v>
      </c>
      <c r="B10348">
        <v>29.20891094207764</v>
      </c>
    </row>
    <row r="10349" spans="1:2" x14ac:dyDescent="0.25">
      <c r="A10349">
        <v>1034.5999999999999</v>
      </c>
      <c r="B10349">
        <v>29.657418708801881</v>
      </c>
    </row>
    <row r="10350" spans="1:2" x14ac:dyDescent="0.25">
      <c r="A10350">
        <v>1034.7</v>
      </c>
      <c r="B10350">
        <v>30.105926475525109</v>
      </c>
    </row>
    <row r="10351" spans="1:2" x14ac:dyDescent="0.25">
      <c r="A10351">
        <v>1034.8</v>
      </c>
      <c r="B10351">
        <v>30.55443424224833</v>
      </c>
    </row>
    <row r="10352" spans="1:2" x14ac:dyDescent="0.25">
      <c r="A10352">
        <v>1034.9000000000001</v>
      </c>
      <c r="B10352">
        <v>31.002942008972571</v>
      </c>
    </row>
    <row r="10353" spans="1:2" x14ac:dyDescent="0.25">
      <c r="A10353">
        <v>1035</v>
      </c>
      <c r="B10353">
        <v>31.451449775695799</v>
      </c>
    </row>
    <row r="10354" spans="1:2" x14ac:dyDescent="0.25">
      <c r="A10354">
        <v>1035.0999999999999</v>
      </c>
      <c r="B10354">
        <v>31.62181612014794</v>
      </c>
    </row>
    <row r="10355" spans="1:2" x14ac:dyDescent="0.25">
      <c r="A10355">
        <v>1035.2</v>
      </c>
      <c r="B10355">
        <v>31.79218246459968</v>
      </c>
    </row>
    <row r="10356" spans="1:2" x14ac:dyDescent="0.25">
      <c r="A10356">
        <v>1035.3</v>
      </c>
      <c r="B10356">
        <v>31.96254880905143</v>
      </c>
    </row>
    <row r="10357" spans="1:2" x14ac:dyDescent="0.25">
      <c r="A10357">
        <v>1035.4000000000001</v>
      </c>
      <c r="B10357">
        <v>32.132915153503568</v>
      </c>
    </row>
    <row r="10358" spans="1:2" x14ac:dyDescent="0.25">
      <c r="A10358">
        <v>1035.5</v>
      </c>
      <c r="B10358">
        <v>32.303281497955318</v>
      </c>
    </row>
    <row r="10359" spans="1:2" x14ac:dyDescent="0.25">
      <c r="A10359">
        <v>1035.5999999999999</v>
      </c>
      <c r="B10359">
        <v>32.473647842407452</v>
      </c>
    </row>
    <row r="10360" spans="1:2" x14ac:dyDescent="0.25">
      <c r="A10360">
        <v>1035.7</v>
      </c>
      <c r="B10360">
        <v>32.644014186859202</v>
      </c>
    </row>
    <row r="10361" spans="1:2" x14ac:dyDescent="0.25">
      <c r="A10361">
        <v>1035.8</v>
      </c>
      <c r="B10361">
        <v>32.814380531310952</v>
      </c>
    </row>
    <row r="10362" spans="1:2" x14ac:dyDescent="0.25">
      <c r="A10362">
        <v>1035.9000000000001</v>
      </c>
      <c r="B10362">
        <v>32.984746875763093</v>
      </c>
    </row>
    <row r="10363" spans="1:2" x14ac:dyDescent="0.25">
      <c r="A10363">
        <v>1036</v>
      </c>
      <c r="B10363">
        <v>33.155113220214837</v>
      </c>
    </row>
    <row r="10364" spans="1:2" x14ac:dyDescent="0.25">
      <c r="A10364">
        <v>1036.0999999999999</v>
      </c>
      <c r="B10364">
        <v>33.36567455291776</v>
      </c>
    </row>
    <row r="10365" spans="1:2" x14ac:dyDescent="0.25">
      <c r="A10365">
        <v>1036.2</v>
      </c>
      <c r="B10365">
        <v>33.576235885620207</v>
      </c>
    </row>
    <row r="10366" spans="1:2" x14ac:dyDescent="0.25">
      <c r="A10366">
        <v>1036.3</v>
      </c>
      <c r="B10366">
        <v>33.786797218322647</v>
      </c>
    </row>
    <row r="10367" spans="1:2" x14ac:dyDescent="0.25">
      <c r="A10367">
        <v>1036.4000000000001</v>
      </c>
      <c r="B10367">
        <v>33.997358551025577</v>
      </c>
    </row>
    <row r="10368" spans="1:2" x14ac:dyDescent="0.25">
      <c r="A10368">
        <v>1036.5</v>
      </c>
      <c r="B10368">
        <v>34.207919883728017</v>
      </c>
    </row>
    <row r="10369" spans="1:2" x14ac:dyDescent="0.25">
      <c r="A10369">
        <v>1036.5999999999999</v>
      </c>
      <c r="B10369">
        <v>34.418481216430948</v>
      </c>
    </row>
    <row r="10370" spans="1:2" x14ac:dyDescent="0.25">
      <c r="A10370">
        <v>1036.7</v>
      </c>
      <c r="B10370">
        <v>34.629042549133388</v>
      </c>
    </row>
    <row r="10371" spans="1:2" x14ac:dyDescent="0.25">
      <c r="A10371">
        <v>1036.8</v>
      </c>
      <c r="B10371">
        <v>34.839603881835842</v>
      </c>
    </row>
    <row r="10372" spans="1:2" x14ac:dyDescent="0.25">
      <c r="A10372">
        <v>1036.9000000000001</v>
      </c>
      <c r="B10372">
        <v>35.050165214538772</v>
      </c>
    </row>
    <row r="10373" spans="1:2" x14ac:dyDescent="0.25">
      <c r="A10373">
        <v>1037</v>
      </c>
      <c r="B10373">
        <v>35.260726547241212</v>
      </c>
    </row>
    <row r="10374" spans="1:2" x14ac:dyDescent="0.25">
      <c r="A10374">
        <v>1037.0999999999999</v>
      </c>
      <c r="B10374">
        <v>35.55098247528116</v>
      </c>
    </row>
    <row r="10375" spans="1:2" x14ac:dyDescent="0.25">
      <c r="A10375">
        <v>1037.2</v>
      </c>
      <c r="B10375">
        <v>35.841238403320453</v>
      </c>
    </row>
    <row r="10376" spans="1:2" x14ac:dyDescent="0.25">
      <c r="A10376">
        <v>1037.3</v>
      </c>
      <c r="B10376">
        <v>36.131494331359733</v>
      </c>
    </row>
    <row r="10377" spans="1:2" x14ac:dyDescent="0.25">
      <c r="A10377">
        <v>1037.4000000000001</v>
      </c>
      <c r="B10377">
        <v>36.42175025939968</v>
      </c>
    </row>
    <row r="10378" spans="1:2" x14ac:dyDescent="0.25">
      <c r="A10378">
        <v>1037.5</v>
      </c>
      <c r="B10378">
        <v>36.712006187438973</v>
      </c>
    </row>
    <row r="10379" spans="1:2" x14ac:dyDescent="0.25">
      <c r="A10379">
        <v>1037.5999999999999</v>
      </c>
      <c r="B10379">
        <v>37.002262115478914</v>
      </c>
    </row>
    <row r="10380" spans="1:2" x14ac:dyDescent="0.25">
      <c r="A10380">
        <v>1037.7</v>
      </c>
      <c r="B10380">
        <v>37.2925180435182</v>
      </c>
    </row>
    <row r="10381" spans="1:2" x14ac:dyDescent="0.25">
      <c r="A10381">
        <v>1037.8</v>
      </c>
      <c r="B10381">
        <v>37.582773971557486</v>
      </c>
    </row>
    <row r="10382" spans="1:2" x14ac:dyDescent="0.25">
      <c r="A10382">
        <v>1037.9000000000001</v>
      </c>
      <c r="B10382">
        <v>37.873029899597427</v>
      </c>
    </row>
    <row r="10383" spans="1:2" x14ac:dyDescent="0.25">
      <c r="A10383">
        <v>1038</v>
      </c>
      <c r="B10383">
        <v>38.16328582763672</v>
      </c>
    </row>
    <row r="10384" spans="1:2" x14ac:dyDescent="0.25">
      <c r="A10384">
        <v>1038.0999999999999</v>
      </c>
      <c r="B10384">
        <v>38.474683265686458</v>
      </c>
    </row>
    <row r="10385" spans="1:2" x14ac:dyDescent="0.25">
      <c r="A10385">
        <v>1038.2</v>
      </c>
      <c r="B10385">
        <v>38.786080703735493</v>
      </c>
    </row>
    <row r="10386" spans="1:2" x14ac:dyDescent="0.25">
      <c r="A10386">
        <v>1038.3</v>
      </c>
      <c r="B10386">
        <v>39.097478141784528</v>
      </c>
    </row>
    <row r="10387" spans="1:2" x14ac:dyDescent="0.25">
      <c r="A10387">
        <v>1038.4000000000001</v>
      </c>
      <c r="B10387">
        <v>39.408875579834273</v>
      </c>
    </row>
    <row r="10388" spans="1:2" x14ac:dyDescent="0.25">
      <c r="A10388">
        <v>1038.5</v>
      </c>
      <c r="B10388">
        <v>39.720273017883301</v>
      </c>
    </row>
    <row r="10389" spans="1:2" x14ac:dyDescent="0.25">
      <c r="A10389">
        <v>1038.5999999999999</v>
      </c>
      <c r="B10389">
        <v>40.031670455933039</v>
      </c>
    </row>
    <row r="10390" spans="1:2" x14ac:dyDescent="0.25">
      <c r="A10390">
        <v>1038.7</v>
      </c>
      <c r="B10390">
        <v>40.343067893982067</v>
      </c>
    </row>
    <row r="10391" spans="1:2" x14ac:dyDescent="0.25">
      <c r="A10391">
        <v>1038.8</v>
      </c>
      <c r="B10391">
        <v>40.654465332031108</v>
      </c>
    </row>
    <row r="10392" spans="1:2" x14ac:dyDescent="0.25">
      <c r="A10392">
        <v>1038.9000000000001</v>
      </c>
      <c r="B10392">
        <v>40.965862770080847</v>
      </c>
    </row>
    <row r="10393" spans="1:2" x14ac:dyDescent="0.25">
      <c r="A10393">
        <v>1039</v>
      </c>
      <c r="B10393">
        <v>41.277260208129881</v>
      </c>
    </row>
    <row r="10394" spans="1:2" x14ac:dyDescent="0.25">
      <c r="A10394">
        <v>1039.0999999999999</v>
      </c>
      <c r="B10394">
        <v>41.479912414551059</v>
      </c>
    </row>
    <row r="10395" spans="1:2" x14ac:dyDescent="0.25">
      <c r="A10395">
        <v>1039.2</v>
      </c>
      <c r="B10395">
        <v>41.682564620971768</v>
      </c>
    </row>
    <row r="10396" spans="1:2" x14ac:dyDescent="0.25">
      <c r="A10396">
        <v>1039.3</v>
      </c>
      <c r="B10396">
        <v>41.885216827392483</v>
      </c>
    </row>
    <row r="10397" spans="1:2" x14ac:dyDescent="0.25">
      <c r="A10397">
        <v>1039.4000000000001</v>
      </c>
      <c r="B10397">
        <v>42.087869033813647</v>
      </c>
    </row>
    <row r="10398" spans="1:2" x14ac:dyDescent="0.25">
      <c r="A10398">
        <v>1039.5</v>
      </c>
      <c r="B10398">
        <v>42.290521240234369</v>
      </c>
    </row>
    <row r="10399" spans="1:2" x14ac:dyDescent="0.25">
      <c r="A10399">
        <v>1039.5999999999999</v>
      </c>
      <c r="B10399">
        <v>42.493173446655547</v>
      </c>
    </row>
    <row r="10400" spans="1:2" x14ac:dyDescent="0.25">
      <c r="A10400">
        <v>1039.7</v>
      </c>
      <c r="B10400">
        <v>42.695825653076263</v>
      </c>
    </row>
    <row r="10401" spans="1:2" x14ac:dyDescent="0.25">
      <c r="A10401">
        <v>1039.8</v>
      </c>
      <c r="B10401">
        <v>42.898477859496971</v>
      </c>
    </row>
    <row r="10402" spans="1:2" x14ac:dyDescent="0.25">
      <c r="A10402">
        <v>1039.9000000000001</v>
      </c>
      <c r="B10402">
        <v>43.101130065918142</v>
      </c>
    </row>
    <row r="10403" spans="1:2" x14ac:dyDescent="0.25">
      <c r="A10403">
        <v>1040</v>
      </c>
      <c r="B10403">
        <v>43.303782272338857</v>
      </c>
    </row>
    <row r="10404" spans="1:2" x14ac:dyDescent="0.25">
      <c r="A10404">
        <v>1040.0999999999999</v>
      </c>
      <c r="B10404">
        <v>43.441983451843441</v>
      </c>
    </row>
    <row r="10405" spans="1:2" x14ac:dyDescent="0.25">
      <c r="A10405">
        <v>1040.2</v>
      </c>
      <c r="B10405">
        <v>43.580184631347713</v>
      </c>
    </row>
    <row r="10406" spans="1:2" x14ac:dyDescent="0.25">
      <c r="A10406">
        <v>1040.3</v>
      </c>
      <c r="B10406">
        <v>43.718385810851977</v>
      </c>
    </row>
    <row r="10407" spans="1:2" x14ac:dyDescent="0.25">
      <c r="A10407">
        <v>1040.4000000000001</v>
      </c>
      <c r="B10407">
        <v>43.856586990356568</v>
      </c>
    </row>
    <row r="10408" spans="1:2" x14ac:dyDescent="0.25">
      <c r="A10408">
        <v>1040.5</v>
      </c>
      <c r="B10408">
        <v>43.99478816986084</v>
      </c>
    </row>
    <row r="10409" spans="1:2" x14ac:dyDescent="0.25">
      <c r="A10409">
        <v>1040.5999999999999</v>
      </c>
      <c r="B10409">
        <v>44.132989349365417</v>
      </c>
    </row>
    <row r="10410" spans="1:2" x14ac:dyDescent="0.25">
      <c r="A10410">
        <v>1040.7</v>
      </c>
      <c r="B10410">
        <v>44.271190528869703</v>
      </c>
    </row>
    <row r="10411" spans="1:2" x14ac:dyDescent="0.25">
      <c r="A10411">
        <v>1040.8</v>
      </c>
      <c r="B10411">
        <v>44.409391708373967</v>
      </c>
    </row>
    <row r="10412" spans="1:2" x14ac:dyDescent="0.25">
      <c r="A10412">
        <v>1040.9000000000001</v>
      </c>
      <c r="B10412">
        <v>44.547592887878551</v>
      </c>
    </row>
    <row r="10413" spans="1:2" x14ac:dyDescent="0.25">
      <c r="A10413">
        <v>1041</v>
      </c>
      <c r="B10413">
        <v>44.685794067382822</v>
      </c>
    </row>
    <row r="10414" spans="1:2" x14ac:dyDescent="0.25">
      <c r="A10414">
        <v>1041.0999999999999</v>
      </c>
      <c r="B10414">
        <v>44.890890197754203</v>
      </c>
    </row>
    <row r="10415" spans="1:2" x14ac:dyDescent="0.25">
      <c r="A10415">
        <v>1041.2</v>
      </c>
      <c r="B10415">
        <v>45.0959863281251</v>
      </c>
    </row>
    <row r="10416" spans="1:2" x14ac:dyDescent="0.25">
      <c r="A10416">
        <v>1041.3</v>
      </c>
      <c r="B10416">
        <v>45.301082458495998</v>
      </c>
    </row>
    <row r="10417" spans="1:2" x14ac:dyDescent="0.25">
      <c r="A10417">
        <v>1041.4000000000001</v>
      </c>
      <c r="B10417">
        <v>45.506178588867378</v>
      </c>
    </row>
    <row r="10418" spans="1:2" x14ac:dyDescent="0.25">
      <c r="A10418">
        <v>1041.5</v>
      </c>
      <c r="B10418">
        <v>45.71127471923829</v>
      </c>
    </row>
    <row r="10419" spans="1:2" x14ac:dyDescent="0.25">
      <c r="A10419">
        <v>1041.5999999999999</v>
      </c>
      <c r="B10419">
        <v>45.916370849609663</v>
      </c>
    </row>
    <row r="10420" spans="1:2" x14ac:dyDescent="0.25">
      <c r="A10420">
        <v>1041.7</v>
      </c>
      <c r="B10420">
        <v>46.121466979980568</v>
      </c>
    </row>
    <row r="10421" spans="1:2" x14ac:dyDescent="0.25">
      <c r="A10421">
        <v>1041.8</v>
      </c>
      <c r="B10421">
        <v>46.326563110351472</v>
      </c>
    </row>
    <row r="10422" spans="1:2" x14ac:dyDescent="0.25">
      <c r="A10422">
        <v>1041.9000000000001</v>
      </c>
      <c r="B10422">
        <v>46.531659240722853</v>
      </c>
    </row>
    <row r="10423" spans="1:2" x14ac:dyDescent="0.25">
      <c r="A10423">
        <v>1042</v>
      </c>
      <c r="B10423">
        <v>46.73675537109375</v>
      </c>
    </row>
    <row r="10424" spans="1:2" x14ac:dyDescent="0.25">
      <c r="A10424">
        <v>1042.0999999999999</v>
      </c>
      <c r="B10424">
        <v>46.997891044617063</v>
      </c>
    </row>
    <row r="10425" spans="1:2" x14ac:dyDescent="0.25">
      <c r="A10425">
        <v>1042.2</v>
      </c>
      <c r="B10425">
        <v>47.259026718139758</v>
      </c>
    </row>
    <row r="10426" spans="1:2" x14ac:dyDescent="0.25">
      <c r="A10426">
        <v>1042.3</v>
      </c>
      <c r="B10426">
        <v>47.520162391662481</v>
      </c>
    </row>
    <row r="10427" spans="1:2" x14ac:dyDescent="0.25">
      <c r="A10427">
        <v>1042.4000000000001</v>
      </c>
      <c r="B10427">
        <v>47.781298065185787</v>
      </c>
    </row>
    <row r="10428" spans="1:2" x14ac:dyDescent="0.25">
      <c r="A10428">
        <v>1042.5</v>
      </c>
      <c r="B10428">
        <v>48.042433738708503</v>
      </c>
    </row>
    <row r="10429" spans="1:2" x14ac:dyDescent="0.25">
      <c r="A10429">
        <v>1042.5999999999999</v>
      </c>
      <c r="B10429">
        <v>48.303569412231802</v>
      </c>
    </row>
    <row r="10430" spans="1:2" x14ac:dyDescent="0.25">
      <c r="A10430">
        <v>1042.7</v>
      </c>
      <c r="B10430">
        <v>48.564705085754511</v>
      </c>
    </row>
    <row r="10431" spans="1:2" x14ac:dyDescent="0.25">
      <c r="A10431">
        <v>1042.8</v>
      </c>
      <c r="B10431">
        <v>48.825840759277227</v>
      </c>
    </row>
    <row r="10432" spans="1:2" x14ac:dyDescent="0.25">
      <c r="A10432">
        <v>1042.9000000000001</v>
      </c>
      <c r="B10432">
        <v>49.086976432800533</v>
      </c>
    </row>
    <row r="10433" spans="1:2" x14ac:dyDescent="0.25">
      <c r="A10433">
        <v>1043</v>
      </c>
      <c r="B10433">
        <v>49.348112106323242</v>
      </c>
    </row>
    <row r="10434" spans="1:2" x14ac:dyDescent="0.25">
      <c r="A10434">
        <v>1043.0999999999999</v>
      </c>
      <c r="B10434">
        <v>49.590019454956384</v>
      </c>
    </row>
    <row r="10435" spans="1:2" x14ac:dyDescent="0.25">
      <c r="A10435">
        <v>1043.2</v>
      </c>
      <c r="B10435">
        <v>49.831926803588978</v>
      </c>
    </row>
    <row r="10436" spans="1:2" x14ac:dyDescent="0.25">
      <c r="A10436">
        <v>1043.3</v>
      </c>
      <c r="B10436">
        <v>50.073834152221572</v>
      </c>
    </row>
    <row r="10437" spans="1:2" x14ac:dyDescent="0.25">
      <c r="A10437">
        <v>1043.4000000000001</v>
      </c>
      <c r="B10437">
        <v>50.315741500854713</v>
      </c>
    </row>
    <row r="10438" spans="1:2" x14ac:dyDescent="0.25">
      <c r="A10438">
        <v>1043.5</v>
      </c>
      <c r="B10438">
        <v>50.557648849487308</v>
      </c>
    </row>
    <row r="10439" spans="1:2" x14ac:dyDescent="0.25">
      <c r="A10439">
        <v>1043.5999999999999</v>
      </c>
      <c r="B10439">
        <v>50.799556198120449</v>
      </c>
    </row>
    <row r="10440" spans="1:2" x14ac:dyDescent="0.25">
      <c r="A10440">
        <v>1043.7</v>
      </c>
      <c r="B10440">
        <v>51.041463546753043</v>
      </c>
    </row>
    <row r="10441" spans="1:2" x14ac:dyDescent="0.25">
      <c r="A10441">
        <v>1043.8</v>
      </c>
      <c r="B10441">
        <v>51.283370895385637</v>
      </c>
    </row>
    <row r="10442" spans="1:2" x14ac:dyDescent="0.25">
      <c r="A10442">
        <v>1043.9000000000001</v>
      </c>
      <c r="B10442">
        <v>51.525278244018779</v>
      </c>
    </row>
    <row r="10443" spans="1:2" x14ac:dyDescent="0.25">
      <c r="A10443">
        <v>1044</v>
      </c>
      <c r="B10443">
        <v>51.767185592651373</v>
      </c>
    </row>
    <row r="10444" spans="1:2" x14ac:dyDescent="0.25">
      <c r="A10444">
        <v>1044.0999999999999</v>
      </c>
      <c r="B10444">
        <v>51.83333492279062</v>
      </c>
    </row>
    <row r="10445" spans="1:2" x14ac:dyDescent="0.25">
      <c r="A10445">
        <v>1044.2</v>
      </c>
      <c r="B10445">
        <v>51.899484252929717</v>
      </c>
    </row>
    <row r="10446" spans="1:2" x14ac:dyDescent="0.25">
      <c r="A10446">
        <v>1044.3</v>
      </c>
      <c r="B10446">
        <v>51.965633583068822</v>
      </c>
    </row>
    <row r="10447" spans="1:2" x14ac:dyDescent="0.25">
      <c r="A10447">
        <v>1044.4000000000001</v>
      </c>
      <c r="B10447">
        <v>52.031782913208069</v>
      </c>
    </row>
    <row r="10448" spans="1:2" x14ac:dyDescent="0.25">
      <c r="A10448">
        <v>1044.5</v>
      </c>
      <c r="B10448">
        <v>52.097932243347167</v>
      </c>
    </row>
    <row r="10449" spans="1:2" x14ac:dyDescent="0.25">
      <c r="A10449">
        <v>1044.5999999999999</v>
      </c>
      <c r="B10449">
        <v>52.16408157348642</v>
      </c>
    </row>
    <row r="10450" spans="1:2" x14ac:dyDescent="0.25">
      <c r="A10450">
        <v>1044.7</v>
      </c>
      <c r="B10450">
        <v>52.230230903625518</v>
      </c>
    </row>
    <row r="10451" spans="1:2" x14ac:dyDescent="0.25">
      <c r="A10451">
        <v>1044.8</v>
      </c>
      <c r="B10451">
        <v>52.296380233764623</v>
      </c>
    </row>
    <row r="10452" spans="1:2" x14ac:dyDescent="0.25">
      <c r="A10452">
        <v>1044.9000000000001</v>
      </c>
      <c r="B10452">
        <v>52.36252956390387</v>
      </c>
    </row>
    <row r="10453" spans="1:2" x14ac:dyDescent="0.25">
      <c r="A10453">
        <v>1045</v>
      </c>
      <c r="B10453">
        <v>52.428678894042967</v>
      </c>
    </row>
    <row r="10454" spans="1:2" x14ac:dyDescent="0.25">
      <c r="A10454">
        <v>1045.0999999999999</v>
      </c>
      <c r="B10454">
        <v>52.488435745239343</v>
      </c>
    </row>
    <row r="10455" spans="1:2" x14ac:dyDescent="0.25">
      <c r="A10455">
        <v>1045.2</v>
      </c>
      <c r="B10455">
        <v>52.54819259643557</v>
      </c>
    </row>
    <row r="10456" spans="1:2" x14ac:dyDescent="0.25">
      <c r="A10456">
        <v>1045.3</v>
      </c>
      <c r="B10456">
        <v>52.60794944763181</v>
      </c>
    </row>
    <row r="10457" spans="1:2" x14ac:dyDescent="0.25">
      <c r="A10457">
        <v>1045.4000000000001</v>
      </c>
      <c r="B10457">
        <v>52.667706298828179</v>
      </c>
    </row>
    <row r="10458" spans="1:2" x14ac:dyDescent="0.25">
      <c r="A10458">
        <v>1045.5</v>
      </c>
      <c r="B10458">
        <v>52.727463150024413</v>
      </c>
    </row>
    <row r="10459" spans="1:2" x14ac:dyDescent="0.25">
      <c r="A10459">
        <v>1045.5999999999999</v>
      </c>
      <c r="B10459">
        <v>52.787220001220781</v>
      </c>
    </row>
    <row r="10460" spans="1:2" x14ac:dyDescent="0.25">
      <c r="A10460">
        <v>1045.7</v>
      </c>
      <c r="B10460">
        <v>52.846976852417008</v>
      </c>
    </row>
    <row r="10461" spans="1:2" x14ac:dyDescent="0.25">
      <c r="A10461">
        <v>1045.8</v>
      </c>
      <c r="B10461">
        <v>52.906733703613263</v>
      </c>
    </row>
    <row r="10462" spans="1:2" x14ac:dyDescent="0.25">
      <c r="A10462">
        <v>1045.9000000000001</v>
      </c>
      <c r="B10462">
        <v>52.966490554809617</v>
      </c>
    </row>
    <row r="10463" spans="1:2" x14ac:dyDescent="0.25">
      <c r="A10463">
        <v>1046</v>
      </c>
      <c r="B10463">
        <v>53.026247406005858</v>
      </c>
    </row>
    <row r="10464" spans="1:2" x14ac:dyDescent="0.25">
      <c r="A10464">
        <v>1046.0999999999999</v>
      </c>
      <c r="B10464">
        <v>53.04971408843997</v>
      </c>
    </row>
    <row r="10465" spans="1:2" x14ac:dyDescent="0.25">
      <c r="A10465">
        <v>1046.2</v>
      </c>
      <c r="B10465">
        <v>53.073180770874032</v>
      </c>
    </row>
    <row r="10466" spans="1:2" x14ac:dyDescent="0.25">
      <c r="A10466">
        <v>1046.3</v>
      </c>
      <c r="B10466">
        <v>53.096647453308087</v>
      </c>
    </row>
    <row r="10467" spans="1:2" x14ac:dyDescent="0.25">
      <c r="A10467">
        <v>1046.4000000000001</v>
      </c>
      <c r="B10467">
        <v>53.120114135742213</v>
      </c>
    </row>
    <row r="10468" spans="1:2" x14ac:dyDescent="0.25">
      <c r="A10468">
        <v>1046.5</v>
      </c>
      <c r="B10468">
        <v>53.143580818176268</v>
      </c>
    </row>
    <row r="10469" spans="1:2" x14ac:dyDescent="0.25">
      <c r="A10469">
        <v>1046.5999999999999</v>
      </c>
      <c r="B10469">
        <v>53.16704750061038</v>
      </c>
    </row>
    <row r="10470" spans="1:2" x14ac:dyDescent="0.25">
      <c r="A10470">
        <v>1046.7</v>
      </c>
      <c r="B10470">
        <v>53.190514183044442</v>
      </c>
    </row>
    <row r="10471" spans="1:2" x14ac:dyDescent="0.25">
      <c r="A10471">
        <v>1046.8</v>
      </c>
      <c r="B10471">
        <v>53.213980865478497</v>
      </c>
    </row>
    <row r="10472" spans="1:2" x14ac:dyDescent="0.25">
      <c r="A10472">
        <v>1046.9000000000001</v>
      </c>
      <c r="B10472">
        <v>53.237447547912623</v>
      </c>
    </row>
    <row r="10473" spans="1:2" x14ac:dyDescent="0.25">
      <c r="A10473">
        <v>1047</v>
      </c>
      <c r="B10473">
        <v>53.260914230346678</v>
      </c>
    </row>
    <row r="10474" spans="1:2" x14ac:dyDescent="0.25">
      <c r="A10474">
        <v>1047.0999999999999</v>
      </c>
      <c r="B10474">
        <v>53.297031707763722</v>
      </c>
    </row>
    <row r="10475" spans="1:2" x14ac:dyDescent="0.25">
      <c r="A10475">
        <v>1047.2</v>
      </c>
      <c r="B10475">
        <v>53.33314918518068</v>
      </c>
    </row>
    <row r="10476" spans="1:2" x14ac:dyDescent="0.25">
      <c r="A10476">
        <v>1047.3</v>
      </c>
      <c r="B10476">
        <v>53.369266662597639</v>
      </c>
    </row>
    <row r="10477" spans="1:2" x14ac:dyDescent="0.25">
      <c r="A10477">
        <v>1047.4000000000001</v>
      </c>
      <c r="B10477">
        <v>53.405384140014682</v>
      </c>
    </row>
    <row r="10478" spans="1:2" x14ac:dyDescent="0.25">
      <c r="A10478">
        <v>1047.5</v>
      </c>
      <c r="B10478">
        <v>53.441501617431641</v>
      </c>
    </row>
    <row r="10479" spans="1:2" x14ac:dyDescent="0.25">
      <c r="A10479">
        <v>1047.5999999999999</v>
      </c>
      <c r="B10479">
        <v>53.477619094848677</v>
      </c>
    </row>
    <row r="10480" spans="1:2" x14ac:dyDescent="0.25">
      <c r="A10480">
        <v>1047.7</v>
      </c>
      <c r="B10480">
        <v>53.513736572265643</v>
      </c>
    </row>
    <row r="10481" spans="1:2" x14ac:dyDescent="0.25">
      <c r="A10481">
        <v>1047.8</v>
      </c>
      <c r="B10481">
        <v>53.549854049682601</v>
      </c>
    </row>
    <row r="10482" spans="1:2" x14ac:dyDescent="0.25">
      <c r="A10482">
        <v>1047.9000000000001</v>
      </c>
      <c r="B10482">
        <v>53.585971527099638</v>
      </c>
    </row>
    <row r="10483" spans="1:2" x14ac:dyDescent="0.25">
      <c r="A10483">
        <v>1048</v>
      </c>
      <c r="B10483">
        <v>53.622089004516603</v>
      </c>
    </row>
    <row r="10484" spans="1:2" x14ac:dyDescent="0.25">
      <c r="A10484">
        <v>1048.0999999999999</v>
      </c>
      <c r="B10484">
        <v>53.636329956054709</v>
      </c>
    </row>
    <row r="10485" spans="1:2" x14ac:dyDescent="0.25">
      <c r="A10485">
        <v>1048.2</v>
      </c>
      <c r="B10485">
        <v>53.65057090759278</v>
      </c>
    </row>
    <row r="10486" spans="1:2" x14ac:dyDescent="0.25">
      <c r="A10486">
        <v>1048.3</v>
      </c>
      <c r="B10486">
        <v>53.66481185913085</v>
      </c>
    </row>
    <row r="10487" spans="1:2" x14ac:dyDescent="0.25">
      <c r="A10487">
        <v>1048.4000000000001</v>
      </c>
      <c r="B10487">
        <v>53.679052810668964</v>
      </c>
    </row>
    <row r="10488" spans="1:2" x14ac:dyDescent="0.25">
      <c r="A10488">
        <v>1048.5</v>
      </c>
      <c r="B10488">
        <v>53.693293762207027</v>
      </c>
    </row>
    <row r="10489" spans="1:2" x14ac:dyDescent="0.25">
      <c r="A10489">
        <v>1048.5999999999999</v>
      </c>
      <c r="B10489">
        <v>53.707534713745133</v>
      </c>
    </row>
    <row r="10490" spans="1:2" x14ac:dyDescent="0.25">
      <c r="A10490">
        <v>1048.7</v>
      </c>
      <c r="B10490">
        <v>53.721775665283211</v>
      </c>
    </row>
    <row r="10491" spans="1:2" x14ac:dyDescent="0.25">
      <c r="A10491">
        <v>1048.8</v>
      </c>
      <c r="B10491">
        <v>53.736016616821281</v>
      </c>
    </row>
    <row r="10492" spans="1:2" x14ac:dyDescent="0.25">
      <c r="A10492">
        <v>1048.9000000000001</v>
      </c>
      <c r="B10492">
        <v>53.750257568359388</v>
      </c>
    </row>
    <row r="10493" spans="1:2" x14ac:dyDescent="0.25">
      <c r="A10493">
        <v>1049</v>
      </c>
      <c r="B10493">
        <v>53.764498519897458</v>
      </c>
    </row>
    <row r="10494" spans="1:2" x14ac:dyDescent="0.25">
      <c r="A10494">
        <v>1049.0999999999999</v>
      </c>
      <c r="B10494">
        <v>53.766363906860349</v>
      </c>
    </row>
    <row r="10495" spans="1:2" x14ac:dyDescent="0.25">
      <c r="A10495">
        <v>1049.2</v>
      </c>
      <c r="B10495">
        <v>53.768229293823239</v>
      </c>
    </row>
    <row r="10496" spans="1:2" x14ac:dyDescent="0.25">
      <c r="A10496">
        <v>1049.3</v>
      </c>
      <c r="B10496">
        <v>53.77009468078613</v>
      </c>
    </row>
    <row r="10497" spans="1:2" x14ac:dyDescent="0.25">
      <c r="A10497">
        <v>1049.4000000000001</v>
      </c>
      <c r="B10497">
        <v>53.771960067749021</v>
      </c>
    </row>
    <row r="10498" spans="1:2" x14ac:dyDescent="0.25">
      <c r="A10498">
        <v>1049.5</v>
      </c>
      <c r="B10498">
        <v>53.773825454711911</v>
      </c>
    </row>
    <row r="10499" spans="1:2" x14ac:dyDescent="0.25">
      <c r="A10499">
        <v>1049.5999999999999</v>
      </c>
      <c r="B10499">
        <v>53.775690841674802</v>
      </c>
    </row>
    <row r="10500" spans="1:2" x14ac:dyDescent="0.25">
      <c r="A10500">
        <v>1049.7</v>
      </c>
      <c r="B10500">
        <v>53.777556228637692</v>
      </c>
    </row>
    <row r="10501" spans="1:2" x14ac:dyDescent="0.25">
      <c r="A10501">
        <v>1049.8</v>
      </c>
      <c r="B10501">
        <v>53.779421615600583</v>
      </c>
    </row>
    <row r="10502" spans="1:2" x14ac:dyDescent="0.25">
      <c r="A10502">
        <v>1049.9000000000001</v>
      </c>
      <c r="B10502">
        <v>53.781287002563467</v>
      </c>
    </row>
    <row r="10503" spans="1:2" x14ac:dyDescent="0.25">
      <c r="A10503">
        <v>1050</v>
      </c>
      <c r="B10503">
        <v>53.783152389526357</v>
      </c>
    </row>
    <row r="10504" spans="1:2" x14ac:dyDescent="0.25">
      <c r="A10504">
        <v>1050.0999999999999</v>
      </c>
      <c r="B10504">
        <v>53.687083854675151</v>
      </c>
    </row>
    <row r="10505" spans="1:2" x14ac:dyDescent="0.25">
      <c r="A10505">
        <v>1050.2</v>
      </c>
      <c r="B10505">
        <v>53.591015319824173</v>
      </c>
    </row>
    <row r="10506" spans="1:2" x14ac:dyDescent="0.25">
      <c r="A10506">
        <v>1050.3</v>
      </c>
      <c r="B10506">
        <v>53.49494678497318</v>
      </c>
    </row>
    <row r="10507" spans="1:2" x14ac:dyDescent="0.25">
      <c r="A10507">
        <v>1050.4000000000001</v>
      </c>
      <c r="B10507">
        <v>53.398878250121982</v>
      </c>
    </row>
    <row r="10508" spans="1:2" x14ac:dyDescent="0.25">
      <c r="A10508">
        <v>1050.5</v>
      </c>
      <c r="B10508">
        <v>53.302809715271003</v>
      </c>
    </row>
    <row r="10509" spans="1:2" x14ac:dyDescent="0.25">
      <c r="A10509">
        <v>1050.5999999999999</v>
      </c>
      <c r="B10509">
        <v>53.20674118041979</v>
      </c>
    </row>
    <row r="10510" spans="1:2" x14ac:dyDescent="0.25">
      <c r="A10510">
        <v>1050.7</v>
      </c>
      <c r="B10510">
        <v>53.110672645568798</v>
      </c>
    </row>
    <row r="10511" spans="1:2" x14ac:dyDescent="0.25">
      <c r="A10511">
        <v>1050.8</v>
      </c>
      <c r="B10511">
        <v>53.014604110717819</v>
      </c>
    </row>
    <row r="10512" spans="1:2" x14ac:dyDescent="0.25">
      <c r="A10512">
        <v>1050.9000000000001</v>
      </c>
      <c r="B10512">
        <v>52.918535575866613</v>
      </c>
    </row>
    <row r="10513" spans="1:2" x14ac:dyDescent="0.25">
      <c r="A10513">
        <v>1051</v>
      </c>
      <c r="B10513">
        <v>52.822467041015628</v>
      </c>
    </row>
    <row r="10514" spans="1:2" x14ac:dyDescent="0.25">
      <c r="A10514">
        <v>1051.0999999999999</v>
      </c>
      <c r="B10514">
        <v>52.712519683837741</v>
      </c>
    </row>
    <row r="10515" spans="1:2" x14ac:dyDescent="0.25">
      <c r="A10515">
        <v>1051.2</v>
      </c>
      <c r="B10515">
        <v>52.602572326660109</v>
      </c>
    </row>
    <row r="10516" spans="1:2" x14ac:dyDescent="0.25">
      <c r="A10516">
        <v>1051.3</v>
      </c>
      <c r="B10516">
        <v>52.492624969482478</v>
      </c>
    </row>
    <row r="10517" spans="1:2" x14ac:dyDescent="0.25">
      <c r="A10517">
        <v>1051.4000000000001</v>
      </c>
      <c r="B10517">
        <v>52.38267761230459</v>
      </c>
    </row>
    <row r="10518" spans="1:2" x14ac:dyDescent="0.25">
      <c r="A10518">
        <v>1051.5</v>
      </c>
      <c r="B10518">
        <v>52.272730255126959</v>
      </c>
    </row>
    <row r="10519" spans="1:2" x14ac:dyDescent="0.25">
      <c r="A10519">
        <v>1051.5999999999999</v>
      </c>
      <c r="B10519">
        <v>52.162782897949072</v>
      </c>
    </row>
    <row r="10520" spans="1:2" x14ac:dyDescent="0.25">
      <c r="A10520">
        <v>1051.7</v>
      </c>
      <c r="B10520">
        <v>52.052835540771433</v>
      </c>
    </row>
    <row r="10521" spans="1:2" x14ac:dyDescent="0.25">
      <c r="A10521">
        <v>1051.8</v>
      </c>
      <c r="B10521">
        <v>51.942888183593801</v>
      </c>
    </row>
    <row r="10522" spans="1:2" x14ac:dyDescent="0.25">
      <c r="A10522">
        <v>1051.9000000000001</v>
      </c>
      <c r="B10522">
        <v>51.832940826415907</v>
      </c>
    </row>
    <row r="10523" spans="1:2" x14ac:dyDescent="0.25">
      <c r="A10523">
        <v>1052</v>
      </c>
      <c r="B10523">
        <v>51.722993469238283</v>
      </c>
    </row>
    <row r="10524" spans="1:2" x14ac:dyDescent="0.25">
      <c r="A10524">
        <v>1052.0999999999999</v>
      </c>
      <c r="B10524">
        <v>51.561809921264427</v>
      </c>
    </row>
    <row r="10525" spans="1:2" x14ac:dyDescent="0.25">
      <c r="A10525">
        <v>1052.2</v>
      </c>
      <c r="B10525">
        <v>51.40062637329094</v>
      </c>
    </row>
    <row r="10526" spans="1:2" x14ac:dyDescent="0.25">
      <c r="A10526">
        <v>1052.3</v>
      </c>
      <c r="B10526">
        <v>51.239442825317447</v>
      </c>
    </row>
    <row r="10527" spans="1:2" x14ac:dyDescent="0.25">
      <c r="A10527">
        <v>1052.4000000000001</v>
      </c>
      <c r="B10527">
        <v>51.078259277343612</v>
      </c>
    </row>
    <row r="10528" spans="1:2" x14ac:dyDescent="0.25">
      <c r="A10528">
        <v>1052.5</v>
      </c>
      <c r="B10528">
        <v>50.917075729370112</v>
      </c>
    </row>
    <row r="10529" spans="1:2" x14ac:dyDescent="0.25">
      <c r="A10529">
        <v>1052.5999999999999</v>
      </c>
      <c r="B10529">
        <v>50.755892181396263</v>
      </c>
    </row>
    <row r="10530" spans="1:2" x14ac:dyDescent="0.25">
      <c r="A10530">
        <v>1052.7</v>
      </c>
      <c r="B10530">
        <v>50.594708633422783</v>
      </c>
    </row>
    <row r="10531" spans="1:2" x14ac:dyDescent="0.25">
      <c r="A10531">
        <v>1052.8</v>
      </c>
      <c r="B10531">
        <v>50.43352508544929</v>
      </c>
    </row>
    <row r="10532" spans="1:2" x14ac:dyDescent="0.25">
      <c r="A10532">
        <v>1052.9000000000001</v>
      </c>
      <c r="B10532">
        <v>50.272341537475427</v>
      </c>
    </row>
    <row r="10533" spans="1:2" x14ac:dyDescent="0.25">
      <c r="A10533">
        <v>1053</v>
      </c>
      <c r="B10533">
        <v>50.111157989501947</v>
      </c>
    </row>
    <row r="10534" spans="1:2" x14ac:dyDescent="0.25">
      <c r="A10534">
        <v>1053.0999999999999</v>
      </c>
      <c r="B10534">
        <v>49.864226531982077</v>
      </c>
    </row>
    <row r="10535" spans="1:2" x14ac:dyDescent="0.25">
      <c r="A10535">
        <v>1053.2</v>
      </c>
      <c r="B10535">
        <v>49.617295074462767</v>
      </c>
    </row>
    <row r="10536" spans="1:2" x14ac:dyDescent="0.25">
      <c r="A10536">
        <v>1053.3</v>
      </c>
      <c r="B10536">
        <v>49.370363616943457</v>
      </c>
    </row>
    <row r="10537" spans="1:2" x14ac:dyDescent="0.25">
      <c r="A10537">
        <v>1053.4000000000001</v>
      </c>
      <c r="B10537">
        <v>49.123432159423601</v>
      </c>
    </row>
    <row r="10538" spans="1:2" x14ac:dyDescent="0.25">
      <c r="A10538">
        <v>1053.5</v>
      </c>
      <c r="B10538">
        <v>48.876500701904291</v>
      </c>
    </row>
    <row r="10539" spans="1:2" x14ac:dyDescent="0.25">
      <c r="A10539">
        <v>1053.5999999999999</v>
      </c>
      <c r="B10539">
        <v>48.629569244384427</v>
      </c>
    </row>
    <row r="10540" spans="1:2" x14ac:dyDescent="0.25">
      <c r="A10540">
        <v>1053.7</v>
      </c>
      <c r="B10540">
        <v>48.382637786865118</v>
      </c>
    </row>
    <row r="10541" spans="1:2" x14ac:dyDescent="0.25">
      <c r="A10541">
        <v>1053.8</v>
      </c>
      <c r="B10541">
        <v>48.135706329345822</v>
      </c>
    </row>
    <row r="10542" spans="1:2" x14ac:dyDescent="0.25">
      <c r="A10542">
        <v>1053.9000000000001</v>
      </c>
      <c r="B10542">
        <v>47.888774871825937</v>
      </c>
    </row>
    <row r="10543" spans="1:2" x14ac:dyDescent="0.25">
      <c r="A10543">
        <v>1054</v>
      </c>
      <c r="B10543">
        <v>47.641843414306642</v>
      </c>
    </row>
    <row r="10544" spans="1:2" x14ac:dyDescent="0.25">
      <c r="A10544">
        <v>1054.0999999999999</v>
      </c>
      <c r="B10544">
        <v>47.35008583068808</v>
      </c>
    </row>
    <row r="10545" spans="1:2" x14ac:dyDescent="0.25">
      <c r="A10545">
        <v>1054.2</v>
      </c>
      <c r="B10545">
        <v>47.058328247070179</v>
      </c>
    </row>
    <row r="10546" spans="1:2" x14ac:dyDescent="0.25">
      <c r="A10546">
        <v>1054.3</v>
      </c>
      <c r="B10546">
        <v>46.766570663452278</v>
      </c>
    </row>
    <row r="10547" spans="1:2" x14ac:dyDescent="0.25">
      <c r="A10547">
        <v>1054.4000000000001</v>
      </c>
      <c r="B10547">
        <v>46.474813079833723</v>
      </c>
    </row>
    <row r="10548" spans="1:2" x14ac:dyDescent="0.25">
      <c r="A10548">
        <v>1054.5</v>
      </c>
      <c r="B10548">
        <v>46.183055496215822</v>
      </c>
    </row>
    <row r="10549" spans="1:2" x14ac:dyDescent="0.25">
      <c r="A10549">
        <v>1054.5999999999999</v>
      </c>
      <c r="B10549">
        <v>45.89129791259726</v>
      </c>
    </row>
    <row r="10550" spans="1:2" x14ac:dyDescent="0.25">
      <c r="A10550">
        <v>1054.7</v>
      </c>
      <c r="B10550">
        <v>45.599540328979359</v>
      </c>
    </row>
    <row r="10551" spans="1:2" x14ac:dyDescent="0.25">
      <c r="A10551">
        <v>1054.8</v>
      </c>
      <c r="B10551">
        <v>45.307782745361457</v>
      </c>
    </row>
    <row r="10552" spans="1:2" x14ac:dyDescent="0.25">
      <c r="A10552">
        <v>1054.9000000000001</v>
      </c>
      <c r="B10552">
        <v>45.016025161742903</v>
      </c>
    </row>
    <row r="10553" spans="1:2" x14ac:dyDescent="0.25">
      <c r="A10553">
        <v>1055</v>
      </c>
      <c r="B10553">
        <v>44.724267578125001</v>
      </c>
    </row>
    <row r="10554" spans="1:2" x14ac:dyDescent="0.25">
      <c r="A10554">
        <v>1055.0999999999999</v>
      </c>
      <c r="B10554">
        <v>44.384874458312517</v>
      </c>
    </row>
    <row r="10555" spans="1:2" x14ac:dyDescent="0.25">
      <c r="A10555">
        <v>1055.2</v>
      </c>
      <c r="B10555">
        <v>44.045481338500821</v>
      </c>
    </row>
    <row r="10556" spans="1:2" x14ac:dyDescent="0.25">
      <c r="A10556">
        <v>1055.3</v>
      </c>
      <c r="B10556">
        <v>43.706088218689118</v>
      </c>
    </row>
    <row r="10557" spans="1:2" x14ac:dyDescent="0.25">
      <c r="A10557">
        <v>1055.4000000000001</v>
      </c>
      <c r="B10557">
        <v>43.366695098876647</v>
      </c>
    </row>
    <row r="10558" spans="1:2" x14ac:dyDescent="0.25">
      <c r="A10558">
        <v>1055.5</v>
      </c>
      <c r="B10558">
        <v>43.027301979064937</v>
      </c>
    </row>
    <row r="10559" spans="1:2" x14ac:dyDescent="0.25">
      <c r="A10559">
        <v>1055.5999999999999</v>
      </c>
      <c r="B10559">
        <v>42.687908859252467</v>
      </c>
    </row>
    <row r="10560" spans="1:2" x14ac:dyDescent="0.25">
      <c r="A10560">
        <v>1055.7</v>
      </c>
      <c r="B10560">
        <v>42.348515739440757</v>
      </c>
    </row>
    <row r="10561" spans="1:2" x14ac:dyDescent="0.25">
      <c r="A10561">
        <v>1055.8</v>
      </c>
      <c r="B10561">
        <v>42.009122619629061</v>
      </c>
    </row>
    <row r="10562" spans="1:2" x14ac:dyDescent="0.25">
      <c r="A10562">
        <v>1055.9000000000001</v>
      </c>
      <c r="B10562">
        <v>41.669729499816583</v>
      </c>
    </row>
    <row r="10563" spans="1:2" x14ac:dyDescent="0.25">
      <c r="A10563">
        <v>1056</v>
      </c>
      <c r="B10563">
        <v>41.33033638000488</v>
      </c>
    </row>
    <row r="10564" spans="1:2" x14ac:dyDescent="0.25">
      <c r="A10564">
        <v>1056.0999999999999</v>
      </c>
      <c r="B10564">
        <v>40.953030204772432</v>
      </c>
    </row>
    <row r="10565" spans="1:2" x14ac:dyDescent="0.25">
      <c r="A10565">
        <v>1056.2</v>
      </c>
      <c r="B10565">
        <v>40.575724029540837</v>
      </c>
    </row>
    <row r="10566" spans="1:2" x14ac:dyDescent="0.25">
      <c r="A10566">
        <v>1056.3</v>
      </c>
      <c r="B10566">
        <v>40.198417854309248</v>
      </c>
    </row>
    <row r="10567" spans="1:2" x14ac:dyDescent="0.25">
      <c r="A10567">
        <v>1056.4000000000001</v>
      </c>
      <c r="B10567">
        <v>39.8211116790768</v>
      </c>
    </row>
    <row r="10568" spans="1:2" x14ac:dyDescent="0.25">
      <c r="A10568">
        <v>1056.5</v>
      </c>
      <c r="B10568">
        <v>39.443805503845212</v>
      </c>
    </row>
    <row r="10569" spans="1:2" x14ac:dyDescent="0.25">
      <c r="A10569">
        <v>1056.5999999999999</v>
      </c>
      <c r="B10569">
        <v>39.066499328612757</v>
      </c>
    </row>
    <row r="10570" spans="1:2" x14ac:dyDescent="0.25">
      <c r="A10570">
        <v>1056.7</v>
      </c>
      <c r="B10570">
        <v>38.689193153381169</v>
      </c>
    </row>
    <row r="10571" spans="1:2" x14ac:dyDescent="0.25">
      <c r="A10571">
        <v>1056.8</v>
      </c>
      <c r="B10571">
        <v>38.31188697814958</v>
      </c>
    </row>
    <row r="10572" spans="1:2" x14ac:dyDescent="0.25">
      <c r="A10572">
        <v>1056.9000000000001</v>
      </c>
      <c r="B10572">
        <v>37.934580802917132</v>
      </c>
    </row>
    <row r="10573" spans="1:2" x14ac:dyDescent="0.25">
      <c r="A10573">
        <v>1057</v>
      </c>
      <c r="B10573">
        <v>37.557274627685537</v>
      </c>
    </row>
    <row r="10574" spans="1:2" x14ac:dyDescent="0.25">
      <c r="A10574">
        <v>1057.0999999999999</v>
      </c>
      <c r="B10574">
        <v>37.082179965972237</v>
      </c>
    </row>
    <row r="10575" spans="1:2" x14ac:dyDescent="0.25">
      <c r="A10575">
        <v>1057.2</v>
      </c>
      <c r="B10575">
        <v>36.607085304260032</v>
      </c>
    </row>
    <row r="10576" spans="1:2" x14ac:dyDescent="0.25">
      <c r="A10576">
        <v>1057.3</v>
      </c>
      <c r="B10576">
        <v>36.131990642547812</v>
      </c>
    </row>
    <row r="10577" spans="1:2" x14ac:dyDescent="0.25">
      <c r="A10577">
        <v>1057.4000000000001</v>
      </c>
      <c r="B10577">
        <v>35.65689598083452</v>
      </c>
    </row>
    <row r="10578" spans="1:2" x14ac:dyDescent="0.25">
      <c r="A10578">
        <v>1057.5</v>
      </c>
      <c r="B10578">
        <v>35.181801319122307</v>
      </c>
    </row>
    <row r="10579" spans="1:2" x14ac:dyDescent="0.25">
      <c r="A10579">
        <v>1057.5999999999999</v>
      </c>
      <c r="B10579">
        <v>34.706706657409008</v>
      </c>
    </row>
    <row r="10580" spans="1:2" x14ac:dyDescent="0.25">
      <c r="A10580">
        <v>1057.7</v>
      </c>
      <c r="B10580">
        <v>34.231611995696802</v>
      </c>
    </row>
    <row r="10581" spans="1:2" x14ac:dyDescent="0.25">
      <c r="A10581">
        <v>1057.8</v>
      </c>
      <c r="B10581">
        <v>33.756517333984583</v>
      </c>
    </row>
    <row r="10582" spans="1:2" x14ac:dyDescent="0.25">
      <c r="A10582">
        <v>1057.9000000000001</v>
      </c>
      <c r="B10582">
        <v>33.28142267227129</v>
      </c>
    </row>
    <row r="10583" spans="1:2" x14ac:dyDescent="0.25">
      <c r="A10583">
        <v>1058</v>
      </c>
      <c r="B10583">
        <v>32.806328010559078</v>
      </c>
    </row>
    <row r="10584" spans="1:2" x14ac:dyDescent="0.25">
      <c r="A10584">
        <v>1058.0999999999999</v>
      </c>
      <c r="B10584">
        <v>32.287132759093517</v>
      </c>
    </row>
    <row r="10585" spans="1:2" x14ac:dyDescent="0.25">
      <c r="A10585">
        <v>1058.2</v>
      </c>
      <c r="B10585">
        <v>31.767937507629149</v>
      </c>
    </row>
    <row r="10586" spans="1:2" x14ac:dyDescent="0.25">
      <c r="A10586">
        <v>1058.3</v>
      </c>
      <c r="B10586">
        <v>31.248742256164778</v>
      </c>
    </row>
    <row r="10587" spans="1:2" x14ac:dyDescent="0.25">
      <c r="A10587">
        <v>1058.4000000000001</v>
      </c>
      <c r="B10587">
        <v>30.729547004699231</v>
      </c>
    </row>
    <row r="10588" spans="1:2" x14ac:dyDescent="0.25">
      <c r="A10588">
        <v>1058.5</v>
      </c>
      <c r="B10588">
        <v>30.21035175323486</v>
      </c>
    </row>
    <row r="10589" spans="1:2" x14ac:dyDescent="0.25">
      <c r="A10589">
        <v>1058.5999999999999</v>
      </c>
      <c r="B10589">
        <v>29.69115650176931</v>
      </c>
    </row>
    <row r="10590" spans="1:2" x14ac:dyDescent="0.25">
      <c r="A10590">
        <v>1058.7</v>
      </c>
      <c r="B10590">
        <v>29.171961250304939</v>
      </c>
    </row>
    <row r="10591" spans="1:2" x14ac:dyDescent="0.25">
      <c r="A10591">
        <v>1058.8</v>
      </c>
      <c r="B10591">
        <v>28.652765998840561</v>
      </c>
    </row>
    <row r="10592" spans="1:2" x14ac:dyDescent="0.25">
      <c r="A10592">
        <v>1058.9000000000001</v>
      </c>
      <c r="B10592">
        <v>28.133570747375011</v>
      </c>
    </row>
    <row r="10593" spans="1:2" x14ac:dyDescent="0.25">
      <c r="A10593">
        <v>1059</v>
      </c>
      <c r="B10593">
        <v>27.61437549591064</v>
      </c>
    </row>
    <row r="10594" spans="1:2" x14ac:dyDescent="0.25">
      <c r="A10594">
        <v>1059.0999999999999</v>
      </c>
      <c r="B10594">
        <v>27.219196491240911</v>
      </c>
    </row>
    <row r="10595" spans="1:2" x14ac:dyDescent="0.25">
      <c r="A10595">
        <v>1059.2</v>
      </c>
      <c r="B10595">
        <v>26.824017486572082</v>
      </c>
    </row>
    <row r="10596" spans="1:2" x14ac:dyDescent="0.25">
      <c r="A10596">
        <v>1059.3</v>
      </c>
      <c r="B10596">
        <v>26.428838481903249</v>
      </c>
    </row>
    <row r="10597" spans="1:2" x14ac:dyDescent="0.25">
      <c r="A10597">
        <v>1059.4000000000001</v>
      </c>
      <c r="B10597">
        <v>26.03365947723352</v>
      </c>
    </row>
    <row r="10598" spans="1:2" x14ac:dyDescent="0.25">
      <c r="A10598">
        <v>1059.5</v>
      </c>
      <c r="B10598">
        <v>25.638480472564691</v>
      </c>
    </row>
    <row r="10599" spans="1:2" x14ac:dyDescent="0.25">
      <c r="A10599">
        <v>1059.5999999999999</v>
      </c>
      <c r="B10599">
        <v>25.24330146789497</v>
      </c>
    </row>
    <row r="10600" spans="1:2" x14ac:dyDescent="0.25">
      <c r="A10600">
        <v>1059.7</v>
      </c>
      <c r="B10600">
        <v>24.84812246322614</v>
      </c>
    </row>
    <row r="10601" spans="1:2" x14ac:dyDescent="0.25">
      <c r="A10601">
        <v>1059.8</v>
      </c>
      <c r="B10601">
        <v>24.452943458557311</v>
      </c>
    </row>
    <row r="10602" spans="1:2" x14ac:dyDescent="0.25">
      <c r="A10602">
        <v>1059.9000000000001</v>
      </c>
      <c r="B10602">
        <v>24.057764453887579</v>
      </c>
    </row>
    <row r="10603" spans="1:2" x14ac:dyDescent="0.25">
      <c r="A10603">
        <v>1060</v>
      </c>
      <c r="B10603">
        <v>23.662585449218749</v>
      </c>
    </row>
    <row r="10604" spans="1:2" x14ac:dyDescent="0.25">
      <c r="A10604">
        <v>1060.0999999999999</v>
      </c>
      <c r="B10604">
        <v>23.215401191710811</v>
      </c>
    </row>
    <row r="10605" spans="1:2" x14ac:dyDescent="0.25">
      <c r="A10605">
        <v>1060.2</v>
      </c>
      <c r="B10605">
        <v>22.768216934203899</v>
      </c>
    </row>
    <row r="10606" spans="1:2" x14ac:dyDescent="0.25">
      <c r="A10606">
        <v>1060.3</v>
      </c>
      <c r="B10606">
        <v>22.32103267669698</v>
      </c>
    </row>
    <row r="10607" spans="1:2" x14ac:dyDescent="0.25">
      <c r="A10607">
        <v>1060.4000000000001</v>
      </c>
      <c r="B10607">
        <v>21.873848419189041</v>
      </c>
    </row>
    <row r="10608" spans="1:2" x14ac:dyDescent="0.25">
      <c r="A10608">
        <v>1060.5</v>
      </c>
      <c r="B10608">
        <v>21.42666416168213</v>
      </c>
    </row>
    <row r="10609" spans="1:2" x14ac:dyDescent="0.25">
      <c r="A10609">
        <v>1060.5999999999999</v>
      </c>
      <c r="B10609">
        <v>20.979479904174191</v>
      </c>
    </row>
    <row r="10610" spans="1:2" x14ac:dyDescent="0.25">
      <c r="A10610">
        <v>1060.7</v>
      </c>
      <c r="B10610">
        <v>20.532295646667279</v>
      </c>
    </row>
    <row r="10611" spans="1:2" x14ac:dyDescent="0.25">
      <c r="A10611">
        <v>1060.8</v>
      </c>
      <c r="B10611">
        <v>20.08511138916036</v>
      </c>
    </row>
    <row r="10612" spans="1:2" x14ac:dyDescent="0.25">
      <c r="A10612">
        <v>1060.9000000000001</v>
      </c>
      <c r="B10612">
        <v>19.637927131652429</v>
      </c>
    </row>
    <row r="10613" spans="1:2" x14ac:dyDescent="0.25">
      <c r="A10613">
        <v>1061</v>
      </c>
      <c r="B10613">
        <v>19.19074287414551</v>
      </c>
    </row>
    <row r="10614" spans="1:2" x14ac:dyDescent="0.25">
      <c r="A10614">
        <v>1061.0999999999999</v>
      </c>
      <c r="B10614">
        <v>18.788120479583188</v>
      </c>
    </row>
    <row r="10615" spans="1:2" x14ac:dyDescent="0.25">
      <c r="A10615">
        <v>1061.2</v>
      </c>
      <c r="B10615">
        <v>18.385498085021791</v>
      </c>
    </row>
    <row r="10616" spans="1:2" x14ac:dyDescent="0.25">
      <c r="A10616">
        <v>1061.3</v>
      </c>
      <c r="B10616">
        <v>17.982875690460389</v>
      </c>
    </row>
    <row r="10617" spans="1:2" x14ac:dyDescent="0.25">
      <c r="A10617">
        <v>1061.4000000000001</v>
      </c>
      <c r="B10617">
        <v>17.580253295898071</v>
      </c>
    </row>
    <row r="10618" spans="1:2" x14ac:dyDescent="0.25">
      <c r="A10618">
        <v>1061.5</v>
      </c>
      <c r="B10618">
        <v>17.17763090133667</v>
      </c>
    </row>
    <row r="10619" spans="1:2" x14ac:dyDescent="0.25">
      <c r="A10619">
        <v>1061.5999999999999</v>
      </c>
      <c r="B10619">
        <v>16.775008506774348</v>
      </c>
    </row>
    <row r="10620" spans="1:2" x14ac:dyDescent="0.25">
      <c r="A10620">
        <v>1061.7</v>
      </c>
      <c r="B10620">
        <v>16.372386112212951</v>
      </c>
    </row>
    <row r="10621" spans="1:2" x14ac:dyDescent="0.25">
      <c r="A10621">
        <v>1061.8</v>
      </c>
      <c r="B10621">
        <v>15.969763717651549</v>
      </c>
    </row>
    <row r="10622" spans="1:2" x14ac:dyDescent="0.25">
      <c r="A10622">
        <v>1061.9000000000001</v>
      </c>
      <c r="B10622">
        <v>15.567141323089229</v>
      </c>
    </row>
    <row r="10623" spans="1:2" x14ac:dyDescent="0.25">
      <c r="A10623">
        <v>1062</v>
      </c>
      <c r="B10623">
        <v>15.16451892852783</v>
      </c>
    </row>
    <row r="10624" spans="1:2" x14ac:dyDescent="0.25">
      <c r="A10624">
        <v>1062.0999999999999</v>
      </c>
      <c r="B10624">
        <v>14.944027805328069</v>
      </c>
    </row>
    <row r="10625" spans="1:2" x14ac:dyDescent="0.25">
      <c r="A10625">
        <v>1062.2</v>
      </c>
      <c r="B10625">
        <v>14.723536682128801</v>
      </c>
    </row>
    <row r="10626" spans="1:2" x14ac:dyDescent="0.25">
      <c r="A10626">
        <v>1062.3</v>
      </c>
      <c r="B10626">
        <v>14.503045558929539</v>
      </c>
    </row>
    <row r="10627" spans="1:2" x14ac:dyDescent="0.25">
      <c r="A10627">
        <v>1062.4000000000001</v>
      </c>
      <c r="B10627">
        <v>14.28255443572978</v>
      </c>
    </row>
    <row r="10628" spans="1:2" x14ac:dyDescent="0.25">
      <c r="A10628">
        <v>1062.5</v>
      </c>
      <c r="B10628">
        <v>14.062063312530521</v>
      </c>
    </row>
    <row r="10629" spans="1:2" x14ac:dyDescent="0.25">
      <c r="A10629">
        <v>1062.5999999999999</v>
      </c>
      <c r="B10629">
        <v>13.84157218933075</v>
      </c>
    </row>
    <row r="10630" spans="1:2" x14ac:dyDescent="0.25">
      <c r="A10630">
        <v>1062.7</v>
      </c>
      <c r="B10630">
        <v>13.62108106613149</v>
      </c>
    </row>
    <row r="10631" spans="1:2" x14ac:dyDescent="0.25">
      <c r="A10631">
        <v>1062.8</v>
      </c>
      <c r="B10631">
        <v>13.40058994293222</v>
      </c>
    </row>
    <row r="10632" spans="1:2" x14ac:dyDescent="0.25">
      <c r="A10632">
        <v>1062.9000000000001</v>
      </c>
      <c r="B10632">
        <v>13.180098819732461</v>
      </c>
    </row>
    <row r="10633" spans="1:2" x14ac:dyDescent="0.25">
      <c r="A10633">
        <v>1063</v>
      </c>
      <c r="B10633">
        <v>12.959607696533199</v>
      </c>
    </row>
    <row r="10634" spans="1:2" x14ac:dyDescent="0.25">
      <c r="A10634">
        <v>1063.0999999999999</v>
      </c>
      <c r="B10634">
        <v>12.887717142105</v>
      </c>
    </row>
    <row r="10635" spans="1:2" x14ac:dyDescent="0.25">
      <c r="A10635">
        <v>1063.2</v>
      </c>
      <c r="B10635">
        <v>12.81582658767697</v>
      </c>
    </row>
    <row r="10636" spans="1:2" x14ac:dyDescent="0.25">
      <c r="A10636">
        <v>1063.3</v>
      </c>
      <c r="B10636">
        <v>12.74393603324893</v>
      </c>
    </row>
    <row r="10637" spans="1:2" x14ac:dyDescent="0.25">
      <c r="A10637">
        <v>1063.4000000000001</v>
      </c>
      <c r="B10637">
        <v>12.67204547882073</v>
      </c>
    </row>
    <row r="10638" spans="1:2" x14ac:dyDescent="0.25">
      <c r="A10638">
        <v>1063.5</v>
      </c>
      <c r="B10638">
        <v>12.600154924392699</v>
      </c>
    </row>
    <row r="10639" spans="1:2" x14ac:dyDescent="0.25">
      <c r="A10639">
        <v>1063.5999999999999</v>
      </c>
      <c r="B10639">
        <v>12.5282643699645</v>
      </c>
    </row>
    <row r="10640" spans="1:2" x14ac:dyDescent="0.25">
      <c r="A10640">
        <v>1063.7</v>
      </c>
      <c r="B10640">
        <v>12.45637381553647</v>
      </c>
    </row>
    <row r="10641" spans="1:2" x14ac:dyDescent="0.25">
      <c r="A10641">
        <v>1063.8</v>
      </c>
      <c r="B10641">
        <v>12.38448326110843</v>
      </c>
    </row>
    <row r="10642" spans="1:2" x14ac:dyDescent="0.25">
      <c r="A10642">
        <v>1063.9000000000001</v>
      </c>
      <c r="B10642">
        <v>12.312592706680229</v>
      </c>
    </row>
    <row r="10643" spans="1:2" x14ac:dyDescent="0.25">
      <c r="A10643">
        <v>1064</v>
      </c>
      <c r="B10643">
        <v>12.240702152252201</v>
      </c>
    </row>
    <row r="10644" spans="1:2" x14ac:dyDescent="0.25">
      <c r="A10644">
        <v>1064.0999999999999</v>
      </c>
      <c r="B10644">
        <v>12.29951019287118</v>
      </c>
    </row>
    <row r="10645" spans="1:2" x14ac:dyDescent="0.25">
      <c r="A10645">
        <v>1064.2</v>
      </c>
      <c r="B10645">
        <v>12.358318233490021</v>
      </c>
    </row>
    <row r="10646" spans="1:2" x14ac:dyDescent="0.25">
      <c r="A10646">
        <v>1064.3</v>
      </c>
      <c r="B10646">
        <v>12.41712627410886</v>
      </c>
    </row>
    <row r="10647" spans="1:2" x14ac:dyDescent="0.25">
      <c r="A10647">
        <v>1064.4000000000001</v>
      </c>
      <c r="B10647">
        <v>12.475934314727841</v>
      </c>
    </row>
    <row r="10648" spans="1:2" x14ac:dyDescent="0.25">
      <c r="A10648">
        <v>1064.5</v>
      </c>
      <c r="B10648">
        <v>12.53474235534668</v>
      </c>
    </row>
    <row r="10649" spans="1:2" x14ac:dyDescent="0.25">
      <c r="A10649">
        <v>1064.5999999999999</v>
      </c>
      <c r="B10649">
        <v>12.593550395965661</v>
      </c>
    </row>
    <row r="10650" spans="1:2" x14ac:dyDescent="0.25">
      <c r="A10650">
        <v>1064.7</v>
      </c>
      <c r="B10650">
        <v>12.6523584365845</v>
      </c>
    </row>
    <row r="10651" spans="1:2" x14ac:dyDescent="0.25">
      <c r="A10651">
        <v>1064.8</v>
      </c>
      <c r="B10651">
        <v>12.71116647720334</v>
      </c>
    </row>
    <row r="10652" spans="1:2" x14ac:dyDescent="0.25">
      <c r="A10652">
        <v>1064.9000000000001</v>
      </c>
      <c r="B10652">
        <v>12.76997451782232</v>
      </c>
    </row>
    <row r="10653" spans="1:2" x14ac:dyDescent="0.25">
      <c r="A10653">
        <v>1065</v>
      </c>
      <c r="B10653">
        <v>12.82878255844116</v>
      </c>
    </row>
    <row r="10654" spans="1:2" x14ac:dyDescent="0.25">
      <c r="A10654">
        <v>1065.0999999999999</v>
      </c>
      <c r="B10654">
        <v>12.947778282165689</v>
      </c>
    </row>
    <row r="10655" spans="1:2" x14ac:dyDescent="0.25">
      <c r="A10655">
        <v>1065.2</v>
      </c>
      <c r="B10655">
        <v>13.06677400588995</v>
      </c>
    </row>
    <row r="10656" spans="1:2" x14ac:dyDescent="0.25">
      <c r="A10656">
        <v>1065.3</v>
      </c>
      <c r="B10656">
        <v>13.185769729614201</v>
      </c>
    </row>
    <row r="10657" spans="1:2" x14ac:dyDescent="0.25">
      <c r="A10657">
        <v>1065.4000000000001</v>
      </c>
      <c r="B10657">
        <v>13.30476545333873</v>
      </c>
    </row>
    <row r="10658" spans="1:2" x14ac:dyDescent="0.25">
      <c r="A10658">
        <v>1065.5</v>
      </c>
      <c r="B10658">
        <v>13.423761177062991</v>
      </c>
    </row>
    <row r="10659" spans="1:2" x14ac:dyDescent="0.25">
      <c r="A10659">
        <v>1065.5999999999999</v>
      </c>
      <c r="B10659">
        <v>13.542756900787509</v>
      </c>
    </row>
    <row r="10660" spans="1:2" x14ac:dyDescent="0.25">
      <c r="A10660">
        <v>1065.7</v>
      </c>
      <c r="B10660">
        <v>13.66175262451177</v>
      </c>
    </row>
    <row r="10661" spans="1:2" x14ac:dyDescent="0.25">
      <c r="A10661">
        <v>1065.8</v>
      </c>
      <c r="B10661">
        <v>13.780748348236029</v>
      </c>
    </row>
    <row r="10662" spans="1:2" x14ac:dyDescent="0.25">
      <c r="A10662">
        <v>1065.9000000000001</v>
      </c>
      <c r="B10662">
        <v>13.89974407196055</v>
      </c>
    </row>
    <row r="10663" spans="1:2" x14ac:dyDescent="0.25">
      <c r="A10663">
        <v>1066</v>
      </c>
      <c r="B10663">
        <v>14.018739795684811</v>
      </c>
    </row>
    <row r="10664" spans="1:2" x14ac:dyDescent="0.25">
      <c r="A10664">
        <v>1066.0999999999999</v>
      </c>
      <c r="B10664">
        <v>14.375206651688099</v>
      </c>
    </row>
    <row r="10665" spans="1:2" x14ac:dyDescent="0.25">
      <c r="A10665">
        <v>1066.2</v>
      </c>
      <c r="B10665">
        <v>14.731673507690591</v>
      </c>
    </row>
    <row r="10666" spans="1:2" x14ac:dyDescent="0.25">
      <c r="A10666">
        <v>1066.3</v>
      </c>
      <c r="B10666">
        <v>15.08814036369307</v>
      </c>
    </row>
    <row r="10667" spans="1:2" x14ac:dyDescent="0.25">
      <c r="A10667">
        <v>1066.4000000000001</v>
      </c>
      <c r="B10667">
        <v>15.444607219696371</v>
      </c>
    </row>
    <row r="10668" spans="1:2" x14ac:dyDescent="0.25">
      <c r="A10668">
        <v>1066.5</v>
      </c>
      <c r="B10668">
        <v>15.80107407569885</v>
      </c>
    </row>
    <row r="10669" spans="1:2" x14ac:dyDescent="0.25">
      <c r="A10669">
        <v>1066.5999999999999</v>
      </c>
      <c r="B10669">
        <v>16.15754093170214</v>
      </c>
    </row>
    <row r="10670" spans="1:2" x14ac:dyDescent="0.25">
      <c r="A10670">
        <v>1066.7</v>
      </c>
      <c r="B10670">
        <v>16.514007787704632</v>
      </c>
    </row>
    <row r="10671" spans="1:2" x14ac:dyDescent="0.25">
      <c r="A10671">
        <v>1066.8</v>
      </c>
      <c r="B10671">
        <v>16.870474643707109</v>
      </c>
    </row>
    <row r="10672" spans="1:2" x14ac:dyDescent="0.25">
      <c r="A10672">
        <v>1066.9000000000001</v>
      </c>
      <c r="B10672">
        <v>17.22694149971041</v>
      </c>
    </row>
    <row r="10673" spans="1:2" x14ac:dyDescent="0.25">
      <c r="A10673">
        <v>1067</v>
      </c>
      <c r="B10673">
        <v>17.583408355712891</v>
      </c>
    </row>
    <row r="10674" spans="1:2" x14ac:dyDescent="0.25">
      <c r="A10674">
        <v>1067.0999999999999</v>
      </c>
      <c r="B10674">
        <v>18.017894649506211</v>
      </c>
    </row>
    <row r="10675" spans="1:2" x14ac:dyDescent="0.25">
      <c r="A10675">
        <v>1067.2</v>
      </c>
      <c r="B10675">
        <v>18.45238094329854</v>
      </c>
    </row>
    <row r="10676" spans="1:2" x14ac:dyDescent="0.25">
      <c r="A10676">
        <v>1067.3</v>
      </c>
      <c r="B10676">
        <v>18.886867237090868</v>
      </c>
    </row>
    <row r="10677" spans="1:2" x14ac:dyDescent="0.25">
      <c r="A10677">
        <v>1067.4000000000001</v>
      </c>
      <c r="B10677">
        <v>19.321353530884181</v>
      </c>
    </row>
    <row r="10678" spans="1:2" x14ac:dyDescent="0.25">
      <c r="A10678">
        <v>1067.5</v>
      </c>
      <c r="B10678">
        <v>19.75583982467651</v>
      </c>
    </row>
    <row r="10679" spans="1:2" x14ac:dyDescent="0.25">
      <c r="A10679">
        <v>1067.5999999999999</v>
      </c>
      <c r="B10679">
        <v>20.19032611846983</v>
      </c>
    </row>
    <row r="10680" spans="1:2" x14ac:dyDescent="0.25">
      <c r="A10680">
        <v>1067.7</v>
      </c>
      <c r="B10680">
        <v>20.624812412262159</v>
      </c>
    </row>
    <row r="10681" spans="1:2" x14ac:dyDescent="0.25">
      <c r="A10681">
        <v>1067.8</v>
      </c>
      <c r="B10681">
        <v>21.059298706054491</v>
      </c>
    </row>
    <row r="10682" spans="1:2" x14ac:dyDescent="0.25">
      <c r="A10682">
        <v>1067.9000000000001</v>
      </c>
      <c r="B10682">
        <v>21.493784999847811</v>
      </c>
    </row>
    <row r="10683" spans="1:2" x14ac:dyDescent="0.25">
      <c r="A10683">
        <v>1068</v>
      </c>
      <c r="B10683">
        <v>21.92827129364014</v>
      </c>
    </row>
    <row r="10684" spans="1:2" x14ac:dyDescent="0.25">
      <c r="A10684">
        <v>1068.0999999999999</v>
      </c>
      <c r="B10684">
        <v>22.15996797561677</v>
      </c>
    </row>
    <row r="10685" spans="1:2" x14ac:dyDescent="0.25">
      <c r="A10685">
        <v>1068.2</v>
      </c>
      <c r="B10685">
        <v>22.39166465759288</v>
      </c>
    </row>
    <row r="10686" spans="1:2" x14ac:dyDescent="0.25">
      <c r="A10686">
        <v>1068.3</v>
      </c>
      <c r="B10686">
        <v>22.623361339568991</v>
      </c>
    </row>
    <row r="10687" spans="1:2" x14ac:dyDescent="0.25">
      <c r="A10687">
        <v>1068.4000000000001</v>
      </c>
      <c r="B10687">
        <v>22.85505802154562</v>
      </c>
    </row>
    <row r="10688" spans="1:2" x14ac:dyDescent="0.25">
      <c r="A10688">
        <v>1068.5</v>
      </c>
      <c r="B10688">
        <v>23.086754703521731</v>
      </c>
    </row>
    <row r="10689" spans="1:2" x14ac:dyDescent="0.25">
      <c r="A10689">
        <v>1068.5999999999999</v>
      </c>
      <c r="B10689">
        <v>23.31845138549836</v>
      </c>
    </row>
    <row r="10690" spans="1:2" x14ac:dyDescent="0.25">
      <c r="A10690">
        <v>1068.7</v>
      </c>
      <c r="B10690">
        <v>23.550148067474471</v>
      </c>
    </row>
    <row r="10691" spans="1:2" x14ac:dyDescent="0.25">
      <c r="A10691">
        <v>1068.8</v>
      </c>
      <c r="B10691">
        <v>23.781844749450581</v>
      </c>
    </row>
    <row r="10692" spans="1:2" x14ac:dyDescent="0.25">
      <c r="A10692">
        <v>1068.9000000000001</v>
      </c>
      <c r="B10692">
        <v>24.01354143142721</v>
      </c>
    </row>
    <row r="10693" spans="1:2" x14ac:dyDescent="0.25">
      <c r="A10693">
        <v>1069</v>
      </c>
      <c r="B10693">
        <v>24.245238113403321</v>
      </c>
    </row>
    <row r="10694" spans="1:2" x14ac:dyDescent="0.25">
      <c r="A10694">
        <v>1069.0999999999999</v>
      </c>
      <c r="B10694">
        <v>24.35143060684219</v>
      </c>
    </row>
    <row r="10695" spans="1:2" x14ac:dyDescent="0.25">
      <c r="A10695">
        <v>1069.2</v>
      </c>
      <c r="B10695">
        <v>24.457623100280809</v>
      </c>
    </row>
    <row r="10696" spans="1:2" x14ac:dyDescent="0.25">
      <c r="A10696">
        <v>1069.3</v>
      </c>
      <c r="B10696">
        <v>24.56381559371944</v>
      </c>
    </row>
    <row r="10697" spans="1:2" x14ac:dyDescent="0.25">
      <c r="A10697">
        <v>1069.4000000000001</v>
      </c>
      <c r="B10697">
        <v>24.670008087158301</v>
      </c>
    </row>
    <row r="10698" spans="1:2" x14ac:dyDescent="0.25">
      <c r="A10698">
        <v>1069.5</v>
      </c>
      <c r="B10698">
        <v>24.776200580596932</v>
      </c>
    </row>
    <row r="10699" spans="1:2" x14ac:dyDescent="0.25">
      <c r="A10699">
        <v>1069.5999999999999</v>
      </c>
      <c r="B10699">
        <v>24.882393074035789</v>
      </c>
    </row>
    <row r="10700" spans="1:2" x14ac:dyDescent="0.25">
      <c r="A10700">
        <v>1069.7</v>
      </c>
      <c r="B10700">
        <v>24.98858556747442</v>
      </c>
    </row>
    <row r="10701" spans="1:2" x14ac:dyDescent="0.25">
      <c r="A10701">
        <v>1069.8</v>
      </c>
      <c r="B10701">
        <v>25.09477806091304</v>
      </c>
    </row>
    <row r="10702" spans="1:2" x14ac:dyDescent="0.25">
      <c r="A10702">
        <v>1069.9000000000001</v>
      </c>
      <c r="B10702">
        <v>25.200970554351908</v>
      </c>
    </row>
    <row r="10703" spans="1:2" x14ac:dyDescent="0.25">
      <c r="A10703">
        <v>1070</v>
      </c>
      <c r="B10703">
        <v>25.307163047790532</v>
      </c>
    </row>
    <row r="10704" spans="1:2" x14ac:dyDescent="0.25">
      <c r="A10704">
        <v>1070.0999999999999</v>
      </c>
      <c r="B10704">
        <v>25.453141040802201</v>
      </c>
    </row>
    <row r="10705" spans="1:2" x14ac:dyDescent="0.25">
      <c r="A10705">
        <v>1070.2</v>
      </c>
      <c r="B10705">
        <v>25.59911903381354</v>
      </c>
    </row>
    <row r="10706" spans="1:2" x14ac:dyDescent="0.25">
      <c r="A10706">
        <v>1070.3</v>
      </c>
      <c r="B10706">
        <v>25.74509702682489</v>
      </c>
    </row>
    <row r="10707" spans="1:2" x14ac:dyDescent="0.25">
      <c r="A10707">
        <v>1070.4000000000001</v>
      </c>
      <c r="B10707">
        <v>25.89107501983656</v>
      </c>
    </row>
    <row r="10708" spans="1:2" x14ac:dyDescent="0.25">
      <c r="A10708">
        <v>1070.5</v>
      </c>
      <c r="B10708">
        <v>26.037053012847899</v>
      </c>
    </row>
    <row r="10709" spans="1:2" x14ac:dyDescent="0.25">
      <c r="A10709">
        <v>1070.5999999999999</v>
      </c>
      <c r="B10709">
        <v>26.183031005859569</v>
      </c>
    </row>
    <row r="10710" spans="1:2" x14ac:dyDescent="0.25">
      <c r="A10710">
        <v>1070.7</v>
      </c>
      <c r="B10710">
        <v>26.329008998870911</v>
      </c>
    </row>
    <row r="10711" spans="1:2" x14ac:dyDescent="0.25">
      <c r="A10711">
        <v>1070.8</v>
      </c>
      <c r="B10711">
        <v>26.47498699188225</v>
      </c>
    </row>
    <row r="10712" spans="1:2" x14ac:dyDescent="0.25">
      <c r="A10712">
        <v>1070.9000000000001</v>
      </c>
      <c r="B10712">
        <v>26.620964984893931</v>
      </c>
    </row>
    <row r="10713" spans="1:2" x14ac:dyDescent="0.25">
      <c r="A10713">
        <v>1071</v>
      </c>
      <c r="B10713">
        <v>26.76694297790527</v>
      </c>
    </row>
    <row r="10714" spans="1:2" x14ac:dyDescent="0.25">
      <c r="A10714">
        <v>1071.0999999999999</v>
      </c>
      <c r="B10714">
        <v>26.97118711471585</v>
      </c>
    </row>
    <row r="10715" spans="1:2" x14ac:dyDescent="0.25">
      <c r="A10715">
        <v>1071.2</v>
      </c>
      <c r="B10715">
        <v>27.175431251525971</v>
      </c>
    </row>
    <row r="10716" spans="1:2" x14ac:dyDescent="0.25">
      <c r="A10716">
        <v>1071.3</v>
      </c>
      <c r="B10716">
        <v>27.379675388336089</v>
      </c>
    </row>
    <row r="10717" spans="1:2" x14ac:dyDescent="0.25">
      <c r="A10717">
        <v>1071.4000000000001</v>
      </c>
      <c r="B10717">
        <v>27.583919525146669</v>
      </c>
    </row>
    <row r="10718" spans="1:2" x14ac:dyDescent="0.25">
      <c r="A10718">
        <v>1071.5</v>
      </c>
      <c r="B10718">
        <v>27.788163661956791</v>
      </c>
    </row>
    <row r="10719" spans="1:2" x14ac:dyDescent="0.25">
      <c r="A10719">
        <v>1071.5999999999999</v>
      </c>
      <c r="B10719">
        <v>27.992407798767371</v>
      </c>
    </row>
    <row r="10720" spans="1:2" x14ac:dyDescent="0.25">
      <c r="A10720">
        <v>1071.7</v>
      </c>
      <c r="B10720">
        <v>28.196651935577481</v>
      </c>
    </row>
    <row r="10721" spans="1:2" x14ac:dyDescent="0.25">
      <c r="A10721">
        <v>1071.8</v>
      </c>
      <c r="B10721">
        <v>28.400896072387599</v>
      </c>
    </row>
    <row r="10722" spans="1:2" x14ac:dyDescent="0.25">
      <c r="A10722">
        <v>1071.9000000000001</v>
      </c>
      <c r="B10722">
        <v>28.605140209198179</v>
      </c>
    </row>
    <row r="10723" spans="1:2" x14ac:dyDescent="0.25">
      <c r="A10723">
        <v>1072</v>
      </c>
      <c r="B10723">
        <v>28.809384346008301</v>
      </c>
    </row>
    <row r="10724" spans="1:2" x14ac:dyDescent="0.25">
      <c r="A10724">
        <v>1072.0999999999999</v>
      </c>
      <c r="B10724">
        <v>29.06314386367832</v>
      </c>
    </row>
    <row r="10725" spans="1:2" x14ac:dyDescent="0.25">
      <c r="A10725">
        <v>1072.2</v>
      </c>
      <c r="B10725">
        <v>29.316903381347771</v>
      </c>
    </row>
    <row r="10726" spans="1:2" x14ac:dyDescent="0.25">
      <c r="A10726">
        <v>1072.3</v>
      </c>
      <c r="B10726">
        <v>29.570662899017218</v>
      </c>
    </row>
    <row r="10727" spans="1:2" x14ac:dyDescent="0.25">
      <c r="A10727">
        <v>1072.4000000000001</v>
      </c>
      <c r="B10727">
        <v>29.824422416687241</v>
      </c>
    </row>
    <row r="10728" spans="1:2" x14ac:dyDescent="0.25">
      <c r="A10728">
        <v>1072.5</v>
      </c>
      <c r="B10728">
        <v>30.078181934356689</v>
      </c>
    </row>
    <row r="10729" spans="1:2" x14ac:dyDescent="0.25">
      <c r="A10729">
        <v>1072.5999999999999</v>
      </c>
      <c r="B10729">
        <v>30.331941452026719</v>
      </c>
    </row>
    <row r="10730" spans="1:2" x14ac:dyDescent="0.25">
      <c r="A10730">
        <v>1072.7</v>
      </c>
      <c r="B10730">
        <v>30.585700969696159</v>
      </c>
    </row>
    <row r="10731" spans="1:2" x14ac:dyDescent="0.25">
      <c r="A10731">
        <v>1072.8</v>
      </c>
      <c r="B10731">
        <v>30.83946048736561</v>
      </c>
    </row>
    <row r="10732" spans="1:2" x14ac:dyDescent="0.25">
      <c r="A10732">
        <v>1072.9000000000001</v>
      </c>
      <c r="B10732">
        <v>31.093220005035629</v>
      </c>
    </row>
    <row r="10733" spans="1:2" x14ac:dyDescent="0.25">
      <c r="A10733">
        <v>1073</v>
      </c>
      <c r="B10733">
        <v>31.34697952270508</v>
      </c>
    </row>
    <row r="10734" spans="1:2" x14ac:dyDescent="0.25">
      <c r="A10734">
        <v>1073.0999999999999</v>
      </c>
      <c r="B10734">
        <v>31.612527923584349</v>
      </c>
    </row>
    <row r="10735" spans="1:2" x14ac:dyDescent="0.25">
      <c r="A10735">
        <v>1073.2</v>
      </c>
      <c r="B10735">
        <v>31.878076324463009</v>
      </c>
    </row>
    <row r="10736" spans="1:2" x14ac:dyDescent="0.25">
      <c r="A10736">
        <v>1073.3</v>
      </c>
      <c r="B10736">
        <v>32.143624725341681</v>
      </c>
    </row>
    <row r="10737" spans="1:2" x14ac:dyDescent="0.25">
      <c r="A10737">
        <v>1073.4000000000001</v>
      </c>
      <c r="B10737">
        <v>32.409173126220949</v>
      </c>
    </row>
    <row r="10738" spans="1:2" x14ac:dyDescent="0.25">
      <c r="A10738">
        <v>1073.5</v>
      </c>
      <c r="B10738">
        <v>32.674721527099607</v>
      </c>
    </row>
    <row r="10739" spans="1:2" x14ac:dyDescent="0.25">
      <c r="A10739">
        <v>1073.5999999999999</v>
      </c>
      <c r="B10739">
        <v>32.940269927978882</v>
      </c>
    </row>
    <row r="10740" spans="1:2" x14ac:dyDescent="0.25">
      <c r="A10740">
        <v>1073.7</v>
      </c>
      <c r="B10740">
        <v>33.205818328857553</v>
      </c>
    </row>
    <row r="10741" spans="1:2" x14ac:dyDescent="0.25">
      <c r="A10741">
        <v>1073.8</v>
      </c>
      <c r="B10741">
        <v>33.471366729736211</v>
      </c>
    </row>
    <row r="10742" spans="1:2" x14ac:dyDescent="0.25">
      <c r="A10742">
        <v>1073.9000000000001</v>
      </c>
      <c r="B10742">
        <v>33.736915130615479</v>
      </c>
    </row>
    <row r="10743" spans="1:2" x14ac:dyDescent="0.25">
      <c r="A10743">
        <v>1074</v>
      </c>
      <c r="B10743">
        <v>34.002463531494143</v>
      </c>
    </row>
    <row r="10744" spans="1:2" x14ac:dyDescent="0.25">
      <c r="A10744">
        <v>1074.0999999999999</v>
      </c>
      <c r="B10744">
        <v>34.463166122437151</v>
      </c>
    </row>
    <row r="10745" spans="1:2" x14ac:dyDescent="0.25">
      <c r="A10745">
        <v>1074.2</v>
      </c>
      <c r="B10745">
        <v>34.923868713379107</v>
      </c>
    </row>
    <row r="10746" spans="1:2" x14ac:dyDescent="0.25">
      <c r="A10746">
        <v>1074.3</v>
      </c>
      <c r="B10746">
        <v>35.384571304321078</v>
      </c>
    </row>
    <row r="10747" spans="1:2" x14ac:dyDescent="0.25">
      <c r="A10747">
        <v>1074.4000000000001</v>
      </c>
      <c r="B10747">
        <v>35.845273895264093</v>
      </c>
    </row>
    <row r="10748" spans="1:2" x14ac:dyDescent="0.25">
      <c r="A10748">
        <v>1074.5</v>
      </c>
      <c r="B10748">
        <v>36.305976486206063</v>
      </c>
    </row>
    <row r="10749" spans="1:2" x14ac:dyDescent="0.25">
      <c r="A10749">
        <v>1074.5999999999999</v>
      </c>
      <c r="B10749">
        <v>36.766679077149057</v>
      </c>
    </row>
    <row r="10750" spans="1:2" x14ac:dyDescent="0.25">
      <c r="A10750">
        <v>1074.7</v>
      </c>
      <c r="B10750">
        <v>37.227381668091027</v>
      </c>
    </row>
    <row r="10751" spans="1:2" x14ac:dyDescent="0.25">
      <c r="A10751">
        <v>1074.8</v>
      </c>
      <c r="B10751">
        <v>37.688084259032991</v>
      </c>
    </row>
    <row r="10752" spans="1:2" x14ac:dyDescent="0.25">
      <c r="A10752">
        <v>1074.9000000000001</v>
      </c>
      <c r="B10752">
        <v>38.148786849976013</v>
      </c>
    </row>
    <row r="10753" spans="1:2" x14ac:dyDescent="0.25">
      <c r="A10753">
        <v>1075</v>
      </c>
      <c r="B10753">
        <v>38.609489440917969</v>
      </c>
    </row>
    <row r="10754" spans="1:2" x14ac:dyDescent="0.25">
      <c r="A10754">
        <v>1075.0999999999999</v>
      </c>
      <c r="B10754">
        <v>39.063053283692028</v>
      </c>
    </row>
    <row r="10755" spans="1:2" x14ac:dyDescent="0.25">
      <c r="A10755">
        <v>1075.2</v>
      </c>
      <c r="B10755">
        <v>39.51661712646505</v>
      </c>
    </row>
    <row r="10756" spans="1:2" x14ac:dyDescent="0.25">
      <c r="A10756">
        <v>1075.3</v>
      </c>
      <c r="B10756">
        <v>39.970180969238079</v>
      </c>
    </row>
    <row r="10757" spans="1:2" x14ac:dyDescent="0.25">
      <c r="A10757">
        <v>1075.4000000000001</v>
      </c>
      <c r="B10757">
        <v>40.423744812012131</v>
      </c>
    </row>
    <row r="10758" spans="1:2" x14ac:dyDescent="0.25">
      <c r="A10758">
        <v>1075.5</v>
      </c>
      <c r="B10758">
        <v>40.877308654785161</v>
      </c>
    </row>
    <row r="10759" spans="1:2" x14ac:dyDescent="0.25">
      <c r="A10759">
        <v>1075.5999999999999</v>
      </c>
      <c r="B10759">
        <v>41.33087249755922</v>
      </c>
    </row>
    <row r="10760" spans="1:2" x14ac:dyDescent="0.25">
      <c r="A10760">
        <v>1075.7</v>
      </c>
      <c r="B10760">
        <v>41.784436340332242</v>
      </c>
    </row>
    <row r="10761" spans="1:2" x14ac:dyDescent="0.25">
      <c r="A10761">
        <v>1075.8</v>
      </c>
      <c r="B10761">
        <v>42.238000183105271</v>
      </c>
    </row>
    <row r="10762" spans="1:2" x14ac:dyDescent="0.25">
      <c r="A10762">
        <v>1075.9000000000001</v>
      </c>
      <c r="B10762">
        <v>42.69156402587933</v>
      </c>
    </row>
    <row r="10763" spans="1:2" x14ac:dyDescent="0.25">
      <c r="A10763">
        <v>1076</v>
      </c>
      <c r="B10763">
        <v>43.145127868652352</v>
      </c>
    </row>
    <row r="10764" spans="1:2" x14ac:dyDescent="0.25">
      <c r="A10764">
        <v>1076.0999999999999</v>
      </c>
      <c r="B10764">
        <v>43.693421478272242</v>
      </c>
    </row>
    <row r="10765" spans="1:2" x14ac:dyDescent="0.25">
      <c r="A10765">
        <v>1076.2</v>
      </c>
      <c r="B10765">
        <v>44.241715087890881</v>
      </c>
    </row>
    <row r="10766" spans="1:2" x14ac:dyDescent="0.25">
      <c r="A10766">
        <v>1076.3</v>
      </c>
      <c r="B10766">
        <v>44.790008697509521</v>
      </c>
    </row>
    <row r="10767" spans="1:2" x14ac:dyDescent="0.25">
      <c r="A10767">
        <v>1076.4000000000001</v>
      </c>
      <c r="B10767">
        <v>45.33830230712941</v>
      </c>
    </row>
    <row r="10768" spans="1:2" x14ac:dyDescent="0.25">
      <c r="A10768">
        <v>1076.5</v>
      </c>
      <c r="B10768">
        <v>45.88659591674805</v>
      </c>
    </row>
    <row r="10769" spans="1:2" x14ac:dyDescent="0.25">
      <c r="A10769">
        <v>1076.5999999999999</v>
      </c>
      <c r="B10769">
        <v>46.43488952636794</v>
      </c>
    </row>
    <row r="10770" spans="1:2" x14ac:dyDescent="0.25">
      <c r="A10770">
        <v>1076.7</v>
      </c>
      <c r="B10770">
        <v>46.983183135986579</v>
      </c>
    </row>
    <row r="10771" spans="1:2" x14ac:dyDescent="0.25">
      <c r="A10771">
        <v>1076.8</v>
      </c>
      <c r="B10771">
        <v>47.531476745605218</v>
      </c>
    </row>
    <row r="10772" spans="1:2" x14ac:dyDescent="0.25">
      <c r="A10772">
        <v>1076.9000000000001</v>
      </c>
      <c r="B10772">
        <v>48.079770355225108</v>
      </c>
    </row>
    <row r="10773" spans="1:2" x14ac:dyDescent="0.25">
      <c r="A10773">
        <v>1077</v>
      </c>
      <c r="B10773">
        <v>48.628063964843747</v>
      </c>
    </row>
    <row r="10774" spans="1:2" x14ac:dyDescent="0.25">
      <c r="A10774">
        <v>1077.0999999999999</v>
      </c>
      <c r="B10774">
        <v>48.93464019775432</v>
      </c>
    </row>
    <row r="10775" spans="1:2" x14ac:dyDescent="0.25">
      <c r="A10775">
        <v>1077.2</v>
      </c>
      <c r="B10775">
        <v>49.241216430664203</v>
      </c>
    </row>
    <row r="10776" spans="1:2" x14ac:dyDescent="0.25">
      <c r="A10776">
        <v>1077.3</v>
      </c>
      <c r="B10776">
        <v>49.547792663574079</v>
      </c>
    </row>
    <row r="10777" spans="1:2" x14ac:dyDescent="0.25">
      <c r="A10777">
        <v>1077.4000000000001</v>
      </c>
      <c r="B10777">
        <v>49.854368896484651</v>
      </c>
    </row>
    <row r="10778" spans="1:2" x14ac:dyDescent="0.25">
      <c r="A10778">
        <v>1077.5</v>
      </c>
      <c r="B10778">
        <v>50.160945129394527</v>
      </c>
    </row>
    <row r="10779" spans="1:2" x14ac:dyDescent="0.25">
      <c r="A10779">
        <v>1077.5999999999999</v>
      </c>
      <c r="B10779">
        <v>50.467521362305099</v>
      </c>
    </row>
    <row r="10780" spans="1:2" x14ac:dyDescent="0.25">
      <c r="A10780">
        <v>1077.7</v>
      </c>
      <c r="B10780">
        <v>50.774097595214982</v>
      </c>
    </row>
    <row r="10781" spans="1:2" x14ac:dyDescent="0.25">
      <c r="A10781">
        <v>1077.8</v>
      </c>
      <c r="B10781">
        <v>51.080673828124858</v>
      </c>
    </row>
    <row r="10782" spans="1:2" x14ac:dyDescent="0.25">
      <c r="A10782">
        <v>1077.9000000000001</v>
      </c>
      <c r="B10782">
        <v>51.387250061035431</v>
      </c>
    </row>
    <row r="10783" spans="1:2" x14ac:dyDescent="0.25">
      <c r="A10783">
        <v>1078</v>
      </c>
      <c r="B10783">
        <v>51.693826293945307</v>
      </c>
    </row>
    <row r="10784" spans="1:2" x14ac:dyDescent="0.25">
      <c r="A10784">
        <v>1078.0999999999999</v>
      </c>
      <c r="B10784">
        <v>52.134235916138287</v>
      </c>
    </row>
    <row r="10785" spans="1:2" x14ac:dyDescent="0.25">
      <c r="A10785">
        <v>1078.2</v>
      </c>
      <c r="B10785">
        <v>52.574645538330273</v>
      </c>
    </row>
    <row r="10786" spans="1:2" x14ac:dyDescent="0.25">
      <c r="A10786">
        <v>1078.3</v>
      </c>
      <c r="B10786">
        <v>53.015055160522259</v>
      </c>
    </row>
    <row r="10787" spans="1:2" x14ac:dyDescent="0.25">
      <c r="A10787">
        <v>1078.4000000000001</v>
      </c>
      <c r="B10787">
        <v>53.455464782715239</v>
      </c>
    </row>
    <row r="10788" spans="1:2" x14ac:dyDescent="0.25">
      <c r="A10788">
        <v>1078.5</v>
      </c>
      <c r="B10788">
        <v>53.895874404907232</v>
      </c>
    </row>
    <row r="10789" spans="1:2" x14ac:dyDescent="0.25">
      <c r="A10789">
        <v>1078.5999999999999</v>
      </c>
      <c r="B10789">
        <v>54.336284027100213</v>
      </c>
    </row>
    <row r="10790" spans="1:2" x14ac:dyDescent="0.25">
      <c r="A10790">
        <v>1078.7</v>
      </c>
      <c r="B10790">
        <v>54.776693649292191</v>
      </c>
    </row>
    <row r="10791" spans="1:2" x14ac:dyDescent="0.25">
      <c r="A10791">
        <v>1078.8</v>
      </c>
      <c r="B10791">
        <v>55.217103271484177</v>
      </c>
    </row>
    <row r="10792" spans="1:2" x14ac:dyDescent="0.25">
      <c r="A10792">
        <v>1078.9000000000001</v>
      </c>
      <c r="B10792">
        <v>55.657512893677158</v>
      </c>
    </row>
    <row r="10793" spans="1:2" x14ac:dyDescent="0.25">
      <c r="A10793">
        <v>1079</v>
      </c>
      <c r="B10793">
        <v>56.097922515869143</v>
      </c>
    </row>
    <row r="10794" spans="1:2" x14ac:dyDescent="0.25">
      <c r="A10794">
        <v>1079.0999999999999</v>
      </c>
      <c r="B10794">
        <v>56.252605705261438</v>
      </c>
    </row>
    <row r="10795" spans="1:2" x14ac:dyDescent="0.25">
      <c r="A10795">
        <v>1079.2</v>
      </c>
      <c r="B10795">
        <v>56.407288894653391</v>
      </c>
    </row>
    <row r="10796" spans="1:2" x14ac:dyDescent="0.25">
      <c r="A10796">
        <v>1079.3</v>
      </c>
      <c r="B10796">
        <v>56.561972084045337</v>
      </c>
    </row>
    <row r="10797" spans="1:2" x14ac:dyDescent="0.25">
      <c r="A10797">
        <v>1079.4000000000001</v>
      </c>
      <c r="B10797">
        <v>56.716655273437652</v>
      </c>
    </row>
    <row r="10798" spans="1:2" x14ac:dyDescent="0.25">
      <c r="A10798">
        <v>1079.5</v>
      </c>
      <c r="B10798">
        <v>56.871338462829591</v>
      </c>
    </row>
    <row r="10799" spans="1:2" x14ac:dyDescent="0.25">
      <c r="A10799">
        <v>1079.5999999999999</v>
      </c>
      <c r="B10799">
        <v>57.026021652221893</v>
      </c>
    </row>
    <row r="10800" spans="1:2" x14ac:dyDescent="0.25">
      <c r="A10800">
        <v>1079.7</v>
      </c>
      <c r="B10800">
        <v>57.180704841613839</v>
      </c>
    </row>
    <row r="10801" spans="1:2" x14ac:dyDescent="0.25">
      <c r="A10801">
        <v>1079.8</v>
      </c>
      <c r="B10801">
        <v>57.335388031005792</v>
      </c>
    </row>
    <row r="10802" spans="1:2" x14ac:dyDescent="0.25">
      <c r="A10802">
        <v>1079.9000000000001</v>
      </c>
      <c r="B10802">
        <v>57.490071220398093</v>
      </c>
    </row>
    <row r="10803" spans="1:2" x14ac:dyDescent="0.25">
      <c r="A10803">
        <v>1080</v>
      </c>
      <c r="B10803">
        <v>57.644754409790039</v>
      </c>
    </row>
    <row r="10804" spans="1:2" x14ac:dyDescent="0.25">
      <c r="A10804">
        <v>1080.0999999999999</v>
      </c>
      <c r="B10804">
        <v>57.878638839722001</v>
      </c>
    </row>
    <row r="10805" spans="1:2" x14ac:dyDescent="0.25">
      <c r="A10805">
        <v>1080.2</v>
      </c>
      <c r="B10805">
        <v>58.11252326965343</v>
      </c>
    </row>
    <row r="10806" spans="1:2" x14ac:dyDescent="0.25">
      <c r="A10806">
        <v>1080.3</v>
      </c>
      <c r="B10806">
        <v>58.346407699584859</v>
      </c>
    </row>
    <row r="10807" spans="1:2" x14ac:dyDescent="0.25">
      <c r="A10807">
        <v>1080.4000000000001</v>
      </c>
      <c r="B10807">
        <v>58.58029212951682</v>
      </c>
    </row>
    <row r="10808" spans="1:2" x14ac:dyDescent="0.25">
      <c r="A10808">
        <v>1080.5</v>
      </c>
      <c r="B10808">
        <v>58.814176559448242</v>
      </c>
    </row>
    <row r="10809" spans="1:2" x14ac:dyDescent="0.25">
      <c r="A10809">
        <v>1080.5999999999999</v>
      </c>
      <c r="B10809">
        <v>59.048060989380197</v>
      </c>
    </row>
    <row r="10810" spans="1:2" x14ac:dyDescent="0.25">
      <c r="A10810">
        <v>1080.7</v>
      </c>
      <c r="B10810">
        <v>59.281945419311633</v>
      </c>
    </row>
    <row r="10811" spans="1:2" x14ac:dyDescent="0.25">
      <c r="A10811">
        <v>1080.8</v>
      </c>
      <c r="B10811">
        <v>59.515829849243062</v>
      </c>
    </row>
    <row r="10812" spans="1:2" x14ac:dyDescent="0.25">
      <c r="A10812">
        <v>1080.9000000000001</v>
      </c>
      <c r="B10812">
        <v>59.749714279175024</v>
      </c>
    </row>
    <row r="10813" spans="1:2" x14ac:dyDescent="0.25">
      <c r="A10813">
        <v>1081</v>
      </c>
      <c r="B10813">
        <v>59.983598709106452</v>
      </c>
    </row>
    <row r="10814" spans="1:2" x14ac:dyDescent="0.25">
      <c r="A10814">
        <v>1081.0999999999999</v>
      </c>
      <c r="B10814">
        <v>60.212534828186357</v>
      </c>
    </row>
    <row r="10815" spans="1:2" x14ac:dyDescent="0.25">
      <c r="A10815">
        <v>1081.2</v>
      </c>
      <c r="B10815">
        <v>60.441470947265728</v>
      </c>
    </row>
    <row r="10816" spans="1:2" x14ac:dyDescent="0.25">
      <c r="A10816">
        <v>1081.3</v>
      </c>
      <c r="B10816">
        <v>60.670407066345113</v>
      </c>
    </row>
    <row r="10817" spans="1:2" x14ac:dyDescent="0.25">
      <c r="A10817">
        <v>1081.4000000000001</v>
      </c>
      <c r="B10817">
        <v>60.899343185425018</v>
      </c>
    </row>
    <row r="10818" spans="1:2" x14ac:dyDescent="0.25">
      <c r="A10818">
        <v>1081.5</v>
      </c>
      <c r="B10818">
        <v>61.128279304504403</v>
      </c>
    </row>
    <row r="10819" spans="1:2" x14ac:dyDescent="0.25">
      <c r="A10819">
        <v>1081.5999999999999</v>
      </c>
      <c r="B10819">
        <v>61.3572154235843</v>
      </c>
    </row>
    <row r="10820" spans="1:2" x14ac:dyDescent="0.25">
      <c r="A10820">
        <v>1081.7</v>
      </c>
      <c r="B10820">
        <v>61.586151542663693</v>
      </c>
    </row>
    <row r="10821" spans="1:2" x14ac:dyDescent="0.25">
      <c r="A10821">
        <v>1081.8</v>
      </c>
      <c r="B10821">
        <v>61.815087661743057</v>
      </c>
    </row>
    <row r="10822" spans="1:2" x14ac:dyDescent="0.25">
      <c r="A10822">
        <v>1081.9000000000001</v>
      </c>
      <c r="B10822">
        <v>62.044023780822968</v>
      </c>
    </row>
    <row r="10823" spans="1:2" x14ac:dyDescent="0.25">
      <c r="A10823">
        <v>1082</v>
      </c>
      <c r="B10823">
        <v>62.272959899902347</v>
      </c>
    </row>
    <row r="10824" spans="1:2" x14ac:dyDescent="0.25">
      <c r="A10824">
        <v>1082.0999999999999</v>
      </c>
      <c r="B10824">
        <v>62.372154426574838</v>
      </c>
    </row>
    <row r="10825" spans="1:2" x14ac:dyDescent="0.25">
      <c r="A10825">
        <v>1082.2</v>
      </c>
      <c r="B10825">
        <v>62.471348953247123</v>
      </c>
    </row>
    <row r="10826" spans="1:2" x14ac:dyDescent="0.25">
      <c r="A10826">
        <v>1082.3</v>
      </c>
      <c r="B10826">
        <v>62.570543479919387</v>
      </c>
    </row>
    <row r="10827" spans="1:2" x14ac:dyDescent="0.25">
      <c r="A10827">
        <v>1082.4000000000001</v>
      </c>
      <c r="B10827">
        <v>62.669738006591892</v>
      </c>
    </row>
    <row r="10828" spans="1:2" x14ac:dyDescent="0.25">
      <c r="A10828">
        <v>1082.5</v>
      </c>
      <c r="B10828">
        <v>62.768932533264163</v>
      </c>
    </row>
    <row r="10829" spans="1:2" x14ac:dyDescent="0.25">
      <c r="A10829">
        <v>1082.5999999999999</v>
      </c>
      <c r="B10829">
        <v>62.868127059936661</v>
      </c>
    </row>
    <row r="10830" spans="1:2" x14ac:dyDescent="0.25">
      <c r="A10830">
        <v>1082.7</v>
      </c>
      <c r="B10830">
        <v>62.967321586608932</v>
      </c>
    </row>
    <row r="10831" spans="1:2" x14ac:dyDescent="0.25">
      <c r="A10831">
        <v>1082.8</v>
      </c>
      <c r="B10831">
        <v>63.06651611328121</v>
      </c>
    </row>
    <row r="10832" spans="1:2" x14ac:dyDescent="0.25">
      <c r="A10832">
        <v>1082.9000000000001</v>
      </c>
      <c r="B10832">
        <v>63.165710639953708</v>
      </c>
    </row>
    <row r="10833" spans="1:2" x14ac:dyDescent="0.25">
      <c r="A10833">
        <v>1083</v>
      </c>
      <c r="B10833">
        <v>63.264905166625979</v>
      </c>
    </row>
    <row r="10834" spans="1:2" x14ac:dyDescent="0.25">
      <c r="A10834">
        <v>1083.0999999999999</v>
      </c>
      <c r="B10834">
        <v>63.236497459411588</v>
      </c>
    </row>
    <row r="10835" spans="1:2" x14ac:dyDescent="0.25">
      <c r="A10835">
        <v>1083.2</v>
      </c>
      <c r="B10835">
        <v>63.208089752197253</v>
      </c>
    </row>
    <row r="10836" spans="1:2" x14ac:dyDescent="0.25">
      <c r="A10836">
        <v>1083.3</v>
      </c>
      <c r="B10836">
        <v>63.179682044982933</v>
      </c>
    </row>
    <row r="10837" spans="1:2" x14ac:dyDescent="0.25">
      <c r="A10837">
        <v>1083.4000000000001</v>
      </c>
      <c r="B10837">
        <v>63.151274337768527</v>
      </c>
    </row>
    <row r="10838" spans="1:2" x14ac:dyDescent="0.25">
      <c r="A10838">
        <v>1083.5</v>
      </c>
      <c r="B10838">
        <v>63.122866630554199</v>
      </c>
    </row>
    <row r="10839" spans="1:2" x14ac:dyDescent="0.25">
      <c r="A10839">
        <v>1083.5999999999999</v>
      </c>
      <c r="B10839">
        <v>63.094458923339808</v>
      </c>
    </row>
    <row r="10840" spans="1:2" x14ac:dyDescent="0.25">
      <c r="A10840">
        <v>1083.7</v>
      </c>
      <c r="B10840">
        <v>63.066051216125473</v>
      </c>
    </row>
    <row r="10841" spans="1:2" x14ac:dyDescent="0.25">
      <c r="A10841">
        <v>1083.8</v>
      </c>
      <c r="B10841">
        <v>63.037643508911152</v>
      </c>
    </row>
    <row r="10842" spans="1:2" x14ac:dyDescent="0.25">
      <c r="A10842">
        <v>1083.9000000000001</v>
      </c>
      <c r="B10842">
        <v>63.009235801696747</v>
      </c>
    </row>
    <row r="10843" spans="1:2" x14ac:dyDescent="0.25">
      <c r="A10843">
        <v>1084</v>
      </c>
      <c r="B10843">
        <v>62.980828094482419</v>
      </c>
    </row>
    <row r="10844" spans="1:2" x14ac:dyDescent="0.25">
      <c r="A10844">
        <v>1084.0999999999999</v>
      </c>
      <c r="B10844">
        <v>62.86816528320297</v>
      </c>
    </row>
    <row r="10845" spans="1:2" x14ac:dyDescent="0.25">
      <c r="A10845">
        <v>1084.2</v>
      </c>
      <c r="B10845">
        <v>62.755502471923784</v>
      </c>
    </row>
    <row r="10846" spans="1:2" x14ac:dyDescent="0.25">
      <c r="A10846">
        <v>1084.3</v>
      </c>
      <c r="B10846">
        <v>62.642839660644583</v>
      </c>
    </row>
    <row r="10847" spans="1:2" x14ac:dyDescent="0.25">
      <c r="A10847">
        <v>1084.4000000000001</v>
      </c>
      <c r="B10847">
        <v>62.530176849365127</v>
      </c>
    </row>
    <row r="10848" spans="1:2" x14ac:dyDescent="0.25">
      <c r="A10848">
        <v>1084.5</v>
      </c>
      <c r="B10848">
        <v>62.417514038085933</v>
      </c>
    </row>
    <row r="10849" spans="1:2" x14ac:dyDescent="0.25">
      <c r="A10849">
        <v>1084.5999999999999</v>
      </c>
      <c r="B10849">
        <v>62.304851226806477</v>
      </c>
    </row>
    <row r="10850" spans="1:2" x14ac:dyDescent="0.25">
      <c r="A10850">
        <v>1084.7</v>
      </c>
      <c r="B10850">
        <v>62.192188415527291</v>
      </c>
    </row>
    <row r="10851" spans="1:2" x14ac:dyDescent="0.25">
      <c r="A10851">
        <v>1084.8</v>
      </c>
      <c r="B10851">
        <v>62.07952560424809</v>
      </c>
    </row>
    <row r="10852" spans="1:2" x14ac:dyDescent="0.25">
      <c r="A10852">
        <v>1084.9000000000001</v>
      </c>
      <c r="B10852">
        <v>61.966862792968641</v>
      </c>
    </row>
    <row r="10853" spans="1:2" x14ac:dyDescent="0.25">
      <c r="A10853">
        <v>1085</v>
      </c>
      <c r="B10853">
        <v>61.854199981689447</v>
      </c>
    </row>
    <row r="10854" spans="1:2" x14ac:dyDescent="0.25">
      <c r="A10854">
        <v>1085.0999999999999</v>
      </c>
      <c r="B10854">
        <v>61.703529853820591</v>
      </c>
    </row>
    <row r="10855" spans="1:2" x14ac:dyDescent="0.25">
      <c r="A10855">
        <v>1085.2</v>
      </c>
      <c r="B10855">
        <v>61.552859725952082</v>
      </c>
    </row>
    <row r="10856" spans="1:2" x14ac:dyDescent="0.25">
      <c r="A10856">
        <v>1085.3</v>
      </c>
      <c r="B10856">
        <v>61.402189598083559</v>
      </c>
    </row>
    <row r="10857" spans="1:2" x14ac:dyDescent="0.25">
      <c r="A10857">
        <v>1085.4000000000001</v>
      </c>
      <c r="B10857">
        <v>61.251519470214703</v>
      </c>
    </row>
    <row r="10858" spans="1:2" x14ac:dyDescent="0.25">
      <c r="A10858">
        <v>1085.5</v>
      </c>
      <c r="B10858">
        <v>61.100849342346187</v>
      </c>
    </row>
    <row r="10859" spans="1:2" x14ac:dyDescent="0.25">
      <c r="A10859">
        <v>1085.5999999999999</v>
      </c>
      <c r="B10859">
        <v>60.95017921447733</v>
      </c>
    </row>
    <row r="10860" spans="1:2" x14ac:dyDescent="0.25">
      <c r="A10860">
        <v>1085.7</v>
      </c>
      <c r="B10860">
        <v>60.799509086608808</v>
      </c>
    </row>
    <row r="10861" spans="1:2" x14ac:dyDescent="0.25">
      <c r="A10861">
        <v>1085.8</v>
      </c>
      <c r="B10861">
        <v>60.648838958740299</v>
      </c>
    </row>
    <row r="10862" spans="1:2" x14ac:dyDescent="0.25">
      <c r="A10862">
        <v>1085.9000000000001</v>
      </c>
      <c r="B10862">
        <v>60.498168830871442</v>
      </c>
    </row>
    <row r="10863" spans="1:2" x14ac:dyDescent="0.25">
      <c r="A10863">
        <v>1086</v>
      </c>
      <c r="B10863">
        <v>60.347498703002927</v>
      </c>
    </row>
    <row r="10864" spans="1:2" x14ac:dyDescent="0.25">
      <c r="A10864">
        <v>1086.0999999999999</v>
      </c>
      <c r="B10864">
        <v>60.222067604064769</v>
      </c>
    </row>
    <row r="10865" spans="1:2" x14ac:dyDescent="0.25">
      <c r="A10865">
        <v>1086.2</v>
      </c>
      <c r="B10865">
        <v>60.096636505126902</v>
      </c>
    </row>
    <row r="10866" spans="1:2" x14ac:dyDescent="0.25">
      <c r="A10866">
        <v>1086.3</v>
      </c>
      <c r="B10866">
        <v>59.971205406189021</v>
      </c>
    </row>
    <row r="10867" spans="1:2" x14ac:dyDescent="0.25">
      <c r="A10867">
        <v>1086.4000000000001</v>
      </c>
      <c r="B10867">
        <v>59.845774307250863</v>
      </c>
    </row>
    <row r="10868" spans="1:2" x14ac:dyDescent="0.25">
      <c r="A10868">
        <v>1086.5</v>
      </c>
      <c r="B10868">
        <v>59.72034320831299</v>
      </c>
    </row>
    <row r="10869" spans="1:2" x14ac:dyDescent="0.25">
      <c r="A10869">
        <v>1086.5999999999999</v>
      </c>
      <c r="B10869">
        <v>59.594912109374832</v>
      </c>
    </row>
    <row r="10870" spans="1:2" x14ac:dyDescent="0.25">
      <c r="A10870">
        <v>1086.7</v>
      </c>
      <c r="B10870">
        <v>59.469481010436958</v>
      </c>
    </row>
    <row r="10871" spans="1:2" x14ac:dyDescent="0.25">
      <c r="A10871">
        <v>1086.8</v>
      </c>
      <c r="B10871">
        <v>59.344049911499077</v>
      </c>
    </row>
    <row r="10872" spans="1:2" x14ac:dyDescent="0.25">
      <c r="A10872">
        <v>1086.9000000000001</v>
      </c>
      <c r="B10872">
        <v>59.218618812560933</v>
      </c>
    </row>
    <row r="10873" spans="1:2" x14ac:dyDescent="0.25">
      <c r="A10873">
        <v>1087</v>
      </c>
      <c r="B10873">
        <v>59.093187713623053</v>
      </c>
    </row>
    <row r="10874" spans="1:2" x14ac:dyDescent="0.25">
      <c r="A10874">
        <v>1087.0999999999999</v>
      </c>
      <c r="B10874">
        <v>59.018844833373933</v>
      </c>
    </row>
    <row r="10875" spans="1:2" x14ac:dyDescent="0.25">
      <c r="A10875">
        <v>1087.2</v>
      </c>
      <c r="B10875">
        <v>58.94450195312497</v>
      </c>
    </row>
    <row r="10876" spans="1:2" x14ac:dyDescent="0.25">
      <c r="A10876">
        <v>1087.3</v>
      </c>
      <c r="B10876">
        <v>58.870159072876007</v>
      </c>
    </row>
    <row r="10877" spans="1:2" x14ac:dyDescent="0.25">
      <c r="A10877">
        <v>1087.4000000000001</v>
      </c>
      <c r="B10877">
        <v>58.795816192626887</v>
      </c>
    </row>
    <row r="10878" spans="1:2" x14ac:dyDescent="0.25">
      <c r="A10878">
        <v>1087.5</v>
      </c>
      <c r="B10878">
        <v>58.721473312377931</v>
      </c>
    </row>
    <row r="10879" spans="1:2" x14ac:dyDescent="0.25">
      <c r="A10879">
        <v>1087.5999999999999</v>
      </c>
      <c r="B10879">
        <v>58.647130432128797</v>
      </c>
    </row>
    <row r="10880" spans="1:2" x14ac:dyDescent="0.25">
      <c r="A10880">
        <v>1087.7</v>
      </c>
      <c r="B10880">
        <v>58.572787551879848</v>
      </c>
    </row>
    <row r="10881" spans="1:2" x14ac:dyDescent="0.25">
      <c r="A10881">
        <v>1087.8</v>
      </c>
      <c r="B10881">
        <v>58.498444671630892</v>
      </c>
    </row>
    <row r="10882" spans="1:2" x14ac:dyDescent="0.25">
      <c r="A10882">
        <v>1087.9000000000001</v>
      </c>
      <c r="B10882">
        <v>58.424101791381773</v>
      </c>
    </row>
    <row r="10883" spans="1:2" x14ac:dyDescent="0.25">
      <c r="A10883">
        <v>1088</v>
      </c>
      <c r="B10883">
        <v>58.34975891113281</v>
      </c>
    </row>
    <row r="10884" spans="1:2" x14ac:dyDescent="0.25">
      <c r="A10884">
        <v>1088.0999999999999</v>
      </c>
      <c r="B10884">
        <v>58.377074317932163</v>
      </c>
    </row>
    <row r="10885" spans="1:2" x14ac:dyDescent="0.25">
      <c r="A10885">
        <v>1088.2</v>
      </c>
      <c r="B10885">
        <v>58.404389724731459</v>
      </c>
    </row>
    <row r="10886" spans="1:2" x14ac:dyDescent="0.25">
      <c r="A10886">
        <v>1088.3</v>
      </c>
      <c r="B10886">
        <v>58.431705131530748</v>
      </c>
    </row>
    <row r="10887" spans="1:2" x14ac:dyDescent="0.25">
      <c r="A10887">
        <v>1088.4000000000001</v>
      </c>
      <c r="B10887">
        <v>58.459020538330101</v>
      </c>
    </row>
    <row r="10888" spans="1:2" x14ac:dyDescent="0.25">
      <c r="A10888">
        <v>1088.5</v>
      </c>
      <c r="B10888">
        <v>58.486335945129397</v>
      </c>
    </row>
    <row r="10889" spans="1:2" x14ac:dyDescent="0.25">
      <c r="A10889">
        <v>1088.5999999999999</v>
      </c>
      <c r="B10889">
        <v>58.51365135192875</v>
      </c>
    </row>
    <row r="10890" spans="1:2" x14ac:dyDescent="0.25">
      <c r="A10890">
        <v>1088.7</v>
      </c>
      <c r="B10890">
        <v>58.54096675872804</v>
      </c>
    </row>
    <row r="10891" spans="1:2" x14ac:dyDescent="0.25">
      <c r="A10891">
        <v>1088.8</v>
      </c>
      <c r="B10891">
        <v>58.568282165527329</v>
      </c>
    </row>
    <row r="10892" spans="1:2" x14ac:dyDescent="0.25">
      <c r="A10892">
        <v>1088.9000000000001</v>
      </c>
      <c r="B10892">
        <v>58.595597572326689</v>
      </c>
    </row>
    <row r="10893" spans="1:2" x14ac:dyDescent="0.25">
      <c r="A10893">
        <v>1089</v>
      </c>
      <c r="B10893">
        <v>58.622912979125978</v>
      </c>
    </row>
    <row r="10894" spans="1:2" x14ac:dyDescent="0.25">
      <c r="A10894">
        <v>1089.0999999999999</v>
      </c>
      <c r="B10894">
        <v>58.643958015441918</v>
      </c>
    </row>
    <row r="10895" spans="1:2" x14ac:dyDescent="0.25">
      <c r="A10895">
        <v>1089.2</v>
      </c>
      <c r="B10895">
        <v>58.665003051757822</v>
      </c>
    </row>
    <row r="10896" spans="1:2" x14ac:dyDescent="0.25">
      <c r="A10896">
        <v>1089.3</v>
      </c>
      <c r="B10896">
        <v>58.686048088073719</v>
      </c>
    </row>
    <row r="10897" spans="1:2" x14ac:dyDescent="0.25">
      <c r="A10897">
        <v>1089.4000000000001</v>
      </c>
      <c r="B10897">
        <v>58.707093124389672</v>
      </c>
    </row>
    <row r="10898" spans="1:2" x14ac:dyDescent="0.25">
      <c r="A10898">
        <v>1089.5</v>
      </c>
      <c r="B10898">
        <v>58.728138160705569</v>
      </c>
    </row>
    <row r="10899" spans="1:2" x14ac:dyDescent="0.25">
      <c r="A10899">
        <v>1089.5999999999999</v>
      </c>
      <c r="B10899">
        <v>58.749183197021509</v>
      </c>
    </row>
    <row r="10900" spans="1:2" x14ac:dyDescent="0.25">
      <c r="A10900">
        <v>1089.7</v>
      </c>
      <c r="B10900">
        <v>58.770228233337413</v>
      </c>
    </row>
    <row r="10901" spans="1:2" x14ac:dyDescent="0.25">
      <c r="A10901">
        <v>1089.8</v>
      </c>
      <c r="B10901">
        <v>58.79127326965331</v>
      </c>
    </row>
    <row r="10902" spans="1:2" x14ac:dyDescent="0.25">
      <c r="A10902">
        <v>1089.9000000000001</v>
      </c>
      <c r="B10902">
        <v>58.812318305969256</v>
      </c>
    </row>
    <row r="10903" spans="1:2" x14ac:dyDescent="0.25">
      <c r="A10903">
        <v>1090</v>
      </c>
      <c r="B10903">
        <v>58.833363342285153</v>
      </c>
    </row>
    <row r="10904" spans="1:2" x14ac:dyDescent="0.25">
      <c r="A10904">
        <v>1090.0999999999999</v>
      </c>
      <c r="B10904">
        <v>58.817308464050271</v>
      </c>
    </row>
    <row r="10905" spans="1:2" x14ac:dyDescent="0.25">
      <c r="A10905">
        <v>1090.2</v>
      </c>
      <c r="B10905">
        <v>58.801253585815417</v>
      </c>
    </row>
    <row r="10906" spans="1:2" x14ac:dyDescent="0.25">
      <c r="A10906">
        <v>1090.3</v>
      </c>
      <c r="B10906">
        <v>58.785198707580577</v>
      </c>
    </row>
    <row r="10907" spans="1:2" x14ac:dyDescent="0.25">
      <c r="A10907">
        <v>1090.4000000000001</v>
      </c>
      <c r="B10907">
        <v>58.769143829345687</v>
      </c>
    </row>
    <row r="10908" spans="1:2" x14ac:dyDescent="0.25">
      <c r="A10908">
        <v>1090.5</v>
      </c>
      <c r="B10908">
        <v>58.75308895111084</v>
      </c>
    </row>
    <row r="10909" spans="1:2" x14ac:dyDescent="0.25">
      <c r="A10909">
        <v>1090.5999999999999</v>
      </c>
      <c r="B10909">
        <v>58.737034072875957</v>
      </c>
    </row>
    <row r="10910" spans="1:2" x14ac:dyDescent="0.25">
      <c r="A10910">
        <v>1090.7</v>
      </c>
      <c r="B10910">
        <v>58.72097919464111</v>
      </c>
    </row>
    <row r="10911" spans="1:2" x14ac:dyDescent="0.25">
      <c r="A10911">
        <v>1090.8</v>
      </c>
      <c r="B10911">
        <v>58.704924316406263</v>
      </c>
    </row>
    <row r="10912" spans="1:2" x14ac:dyDescent="0.25">
      <c r="A10912">
        <v>1090.9000000000001</v>
      </c>
      <c r="B10912">
        <v>58.68886943817138</v>
      </c>
    </row>
    <row r="10913" spans="1:2" x14ac:dyDescent="0.25">
      <c r="A10913">
        <v>1091</v>
      </c>
      <c r="B10913">
        <v>58.672814559936533</v>
      </c>
    </row>
    <row r="10914" spans="1:2" x14ac:dyDescent="0.25">
      <c r="A10914">
        <v>1091.0999999999999</v>
      </c>
      <c r="B10914">
        <v>58.671984901428232</v>
      </c>
    </row>
    <row r="10915" spans="1:2" x14ac:dyDescent="0.25">
      <c r="A10915">
        <v>1091.2</v>
      </c>
      <c r="B10915">
        <v>58.67115524291993</v>
      </c>
    </row>
    <row r="10916" spans="1:2" x14ac:dyDescent="0.25">
      <c r="A10916">
        <v>1091.3</v>
      </c>
      <c r="B10916">
        <v>58.670325584411628</v>
      </c>
    </row>
    <row r="10917" spans="1:2" x14ac:dyDescent="0.25">
      <c r="A10917">
        <v>1091.4000000000001</v>
      </c>
      <c r="B10917">
        <v>58.669495925903327</v>
      </c>
    </row>
    <row r="10918" spans="1:2" x14ac:dyDescent="0.25">
      <c r="A10918">
        <v>1091.5</v>
      </c>
      <c r="B10918">
        <v>58.668666267395032</v>
      </c>
    </row>
    <row r="10919" spans="1:2" x14ac:dyDescent="0.25">
      <c r="A10919">
        <v>1091.5999999999999</v>
      </c>
      <c r="B10919">
        <v>58.667836608886716</v>
      </c>
    </row>
    <row r="10920" spans="1:2" x14ac:dyDescent="0.25">
      <c r="A10920">
        <v>1091.7</v>
      </c>
      <c r="B10920">
        <v>58.667006950378422</v>
      </c>
    </row>
    <row r="10921" spans="1:2" x14ac:dyDescent="0.25">
      <c r="A10921">
        <v>1091.8</v>
      </c>
      <c r="B10921">
        <v>58.66617729187012</v>
      </c>
    </row>
    <row r="10922" spans="1:2" x14ac:dyDescent="0.25">
      <c r="A10922">
        <v>1091.9000000000001</v>
      </c>
      <c r="B10922">
        <v>58.665347633361819</v>
      </c>
    </row>
    <row r="10923" spans="1:2" x14ac:dyDescent="0.25">
      <c r="A10923">
        <v>1092</v>
      </c>
      <c r="B10923">
        <v>58.664517974853517</v>
      </c>
    </row>
    <row r="10924" spans="1:2" x14ac:dyDescent="0.25">
      <c r="A10924">
        <v>1092.0999999999999</v>
      </c>
      <c r="B10924">
        <v>58.69096107482914</v>
      </c>
    </row>
    <row r="10925" spans="1:2" x14ac:dyDescent="0.25">
      <c r="A10925">
        <v>1092.2</v>
      </c>
      <c r="B10925">
        <v>58.717404174804699</v>
      </c>
    </row>
    <row r="10926" spans="1:2" x14ac:dyDescent="0.25">
      <c r="A10926">
        <v>1092.3</v>
      </c>
      <c r="B10926">
        <v>58.743847274780258</v>
      </c>
    </row>
    <row r="10927" spans="1:2" x14ac:dyDescent="0.25">
      <c r="A10927">
        <v>1092.4000000000001</v>
      </c>
      <c r="B10927">
        <v>58.770290374755888</v>
      </c>
    </row>
    <row r="10928" spans="1:2" x14ac:dyDescent="0.25">
      <c r="A10928">
        <v>1092.5</v>
      </c>
      <c r="B10928">
        <v>58.796733474731447</v>
      </c>
    </row>
    <row r="10929" spans="1:2" x14ac:dyDescent="0.25">
      <c r="A10929">
        <v>1092.5999999999999</v>
      </c>
      <c r="B10929">
        <v>58.82317657470707</v>
      </c>
    </row>
    <row r="10930" spans="1:2" x14ac:dyDescent="0.25">
      <c r="A10930">
        <v>1092.7</v>
      </c>
      <c r="B10930">
        <v>58.849619674682643</v>
      </c>
    </row>
    <row r="10931" spans="1:2" x14ac:dyDescent="0.25">
      <c r="A10931">
        <v>1092.8</v>
      </c>
      <c r="B10931">
        <v>58.876062774658202</v>
      </c>
    </row>
    <row r="10932" spans="1:2" x14ac:dyDescent="0.25">
      <c r="A10932">
        <v>1092.9000000000001</v>
      </c>
      <c r="B10932">
        <v>58.902505874633817</v>
      </c>
    </row>
    <row r="10933" spans="1:2" x14ac:dyDescent="0.25">
      <c r="A10933">
        <v>1093</v>
      </c>
      <c r="B10933">
        <v>58.928948974609384</v>
      </c>
    </row>
    <row r="10934" spans="1:2" x14ac:dyDescent="0.25">
      <c r="A10934">
        <v>1093.0999999999999</v>
      </c>
      <c r="B10934">
        <v>58.99186050415048</v>
      </c>
    </row>
    <row r="10935" spans="1:2" x14ac:dyDescent="0.25">
      <c r="A10935">
        <v>1093.2</v>
      </c>
      <c r="B10935">
        <v>59.054772033691442</v>
      </c>
    </row>
    <row r="10936" spans="1:2" x14ac:dyDescent="0.25">
      <c r="A10936">
        <v>1093.3</v>
      </c>
      <c r="B10936">
        <v>59.117683563232397</v>
      </c>
    </row>
    <row r="10937" spans="1:2" x14ac:dyDescent="0.25">
      <c r="A10937">
        <v>1093.4000000000001</v>
      </c>
      <c r="B10937">
        <v>59.180595092773501</v>
      </c>
    </row>
    <row r="10938" spans="1:2" x14ac:dyDescent="0.25">
      <c r="A10938">
        <v>1093.5</v>
      </c>
      <c r="B10938">
        <v>59.243506622314463</v>
      </c>
    </row>
    <row r="10939" spans="1:2" x14ac:dyDescent="0.25">
      <c r="A10939">
        <v>1093.5999999999999</v>
      </c>
      <c r="B10939">
        <v>59.306418151855553</v>
      </c>
    </row>
    <row r="10940" spans="1:2" x14ac:dyDescent="0.25">
      <c r="A10940">
        <v>1093.7</v>
      </c>
      <c r="B10940">
        <v>59.369329681396508</v>
      </c>
    </row>
    <row r="10941" spans="1:2" x14ac:dyDescent="0.25">
      <c r="A10941">
        <v>1093.8</v>
      </c>
      <c r="B10941">
        <v>59.43224121093747</v>
      </c>
    </row>
    <row r="10942" spans="1:2" x14ac:dyDescent="0.25">
      <c r="A10942">
        <v>1093.9000000000001</v>
      </c>
      <c r="B10942">
        <v>59.495152740478566</v>
      </c>
    </row>
    <row r="10943" spans="1:2" x14ac:dyDescent="0.25">
      <c r="A10943">
        <v>1094</v>
      </c>
      <c r="B10943">
        <v>59.558064270019528</v>
      </c>
    </row>
    <row r="10944" spans="1:2" x14ac:dyDescent="0.25">
      <c r="A10944">
        <v>1094.0999999999999</v>
      </c>
      <c r="B10944">
        <v>59.69624786376972</v>
      </c>
    </row>
    <row r="10945" spans="1:2" x14ac:dyDescent="0.25">
      <c r="A10945">
        <v>1094.2</v>
      </c>
      <c r="B10945">
        <v>59.834431457519592</v>
      </c>
    </row>
    <row r="10946" spans="1:2" x14ac:dyDescent="0.25">
      <c r="A10946">
        <v>1094.3</v>
      </c>
      <c r="B10946">
        <v>59.972615051269457</v>
      </c>
    </row>
    <row r="10947" spans="1:2" x14ac:dyDescent="0.25">
      <c r="A10947">
        <v>1094.4000000000001</v>
      </c>
      <c r="B10947">
        <v>60.110798645019663</v>
      </c>
    </row>
    <row r="10948" spans="1:2" x14ac:dyDescent="0.25">
      <c r="A10948">
        <v>1094.5</v>
      </c>
      <c r="B10948">
        <v>60.248982238769528</v>
      </c>
    </row>
    <row r="10949" spans="1:2" x14ac:dyDescent="0.25">
      <c r="A10949">
        <v>1094.5999999999999</v>
      </c>
      <c r="B10949">
        <v>60.38716583251972</v>
      </c>
    </row>
    <row r="10950" spans="1:2" x14ac:dyDescent="0.25">
      <c r="A10950">
        <v>1094.7</v>
      </c>
      <c r="B10950">
        <v>60.525349426269592</v>
      </c>
    </row>
    <row r="10951" spans="1:2" x14ac:dyDescent="0.25">
      <c r="A10951">
        <v>1094.8</v>
      </c>
      <c r="B10951">
        <v>60.663533020019457</v>
      </c>
    </row>
    <row r="10952" spans="1:2" x14ac:dyDescent="0.25">
      <c r="A10952">
        <v>1094.9000000000001</v>
      </c>
      <c r="B10952">
        <v>60.801716613769663</v>
      </c>
    </row>
    <row r="10953" spans="1:2" x14ac:dyDescent="0.25">
      <c r="A10953">
        <v>1095</v>
      </c>
      <c r="B10953">
        <v>60.939900207519528</v>
      </c>
    </row>
    <row r="10954" spans="1:2" x14ac:dyDescent="0.25">
      <c r="A10954">
        <v>1095.0999999999999</v>
      </c>
      <c r="B10954">
        <v>61.064947013855146</v>
      </c>
    </row>
    <row r="10955" spans="1:2" x14ac:dyDescent="0.25">
      <c r="A10955">
        <v>1095.2</v>
      </c>
      <c r="B10955">
        <v>61.18999382019048</v>
      </c>
    </row>
    <row r="10956" spans="1:2" x14ac:dyDescent="0.25">
      <c r="A10956">
        <v>1095.3</v>
      </c>
      <c r="B10956">
        <v>61.315040626525821</v>
      </c>
    </row>
    <row r="10957" spans="1:2" x14ac:dyDescent="0.25">
      <c r="A10957">
        <v>1095.4000000000001</v>
      </c>
      <c r="B10957">
        <v>61.440087432861439</v>
      </c>
    </row>
    <row r="10958" spans="1:2" x14ac:dyDescent="0.25">
      <c r="A10958">
        <v>1095.5</v>
      </c>
      <c r="B10958">
        <v>61.565134239196773</v>
      </c>
    </row>
    <row r="10959" spans="1:2" x14ac:dyDescent="0.25">
      <c r="A10959">
        <v>1095.5999999999999</v>
      </c>
      <c r="B10959">
        <v>61.690181045532391</v>
      </c>
    </row>
    <row r="10960" spans="1:2" x14ac:dyDescent="0.25">
      <c r="A10960">
        <v>1095.7</v>
      </c>
      <c r="B10960">
        <v>61.815227851867718</v>
      </c>
    </row>
    <row r="10961" spans="1:2" x14ac:dyDescent="0.25">
      <c r="A10961">
        <v>1095.8</v>
      </c>
      <c r="B10961">
        <v>61.940274658203073</v>
      </c>
    </row>
    <row r="10962" spans="1:2" x14ac:dyDescent="0.25">
      <c r="A10962">
        <v>1095.9000000000001</v>
      </c>
      <c r="B10962">
        <v>62.065321464538677</v>
      </c>
    </row>
    <row r="10963" spans="1:2" x14ac:dyDescent="0.25">
      <c r="A10963">
        <v>1096</v>
      </c>
      <c r="B10963">
        <v>62.190368270874018</v>
      </c>
    </row>
    <row r="10964" spans="1:2" x14ac:dyDescent="0.25">
      <c r="A10964">
        <v>1096.0999999999999</v>
      </c>
      <c r="B10964">
        <v>62.299115066528458</v>
      </c>
    </row>
    <row r="10965" spans="1:2" x14ac:dyDescent="0.25">
      <c r="A10965">
        <v>1096.2</v>
      </c>
      <c r="B10965">
        <v>62.407861862182664</v>
      </c>
    </row>
    <row r="10966" spans="1:2" x14ac:dyDescent="0.25">
      <c r="A10966">
        <v>1096.3</v>
      </c>
      <c r="B10966">
        <v>62.516608657836862</v>
      </c>
    </row>
    <row r="10967" spans="1:2" x14ac:dyDescent="0.25">
      <c r="A10967">
        <v>1096.4000000000001</v>
      </c>
      <c r="B10967">
        <v>62.625355453491309</v>
      </c>
    </row>
    <row r="10968" spans="1:2" x14ac:dyDescent="0.25">
      <c r="A10968">
        <v>1096.5</v>
      </c>
      <c r="B10968">
        <v>62.734102249145508</v>
      </c>
    </row>
    <row r="10969" spans="1:2" x14ac:dyDescent="0.25">
      <c r="A10969">
        <v>1096.5999999999999</v>
      </c>
      <c r="B10969">
        <v>62.842849044799948</v>
      </c>
    </row>
    <row r="10970" spans="1:2" x14ac:dyDescent="0.25">
      <c r="A10970">
        <v>1096.7</v>
      </c>
      <c r="B10970">
        <v>62.951595840454146</v>
      </c>
    </row>
    <row r="10971" spans="1:2" x14ac:dyDescent="0.25">
      <c r="A10971">
        <v>1096.8</v>
      </c>
      <c r="B10971">
        <v>63.060342636108352</v>
      </c>
    </row>
    <row r="10972" spans="1:2" x14ac:dyDescent="0.25">
      <c r="A10972">
        <v>1096.9000000000001</v>
      </c>
      <c r="B10972">
        <v>63.169089431762792</v>
      </c>
    </row>
    <row r="10973" spans="1:2" x14ac:dyDescent="0.25">
      <c r="A10973">
        <v>1097</v>
      </c>
      <c r="B10973">
        <v>63.277836227416991</v>
      </c>
    </row>
    <row r="10974" spans="1:2" x14ac:dyDescent="0.25">
      <c r="A10974">
        <v>1097.0999999999999</v>
      </c>
      <c r="B10974">
        <v>63.359974288940542</v>
      </c>
    </row>
    <row r="10975" spans="1:2" x14ac:dyDescent="0.25">
      <c r="A10975">
        <v>1097.2</v>
      </c>
      <c r="B10975">
        <v>63.442112350463901</v>
      </c>
    </row>
    <row r="10976" spans="1:2" x14ac:dyDescent="0.25">
      <c r="A10976">
        <v>1097.3</v>
      </c>
      <c r="B10976">
        <v>63.524250411987268</v>
      </c>
    </row>
    <row r="10977" spans="1:2" x14ac:dyDescent="0.25">
      <c r="A10977">
        <v>1097.4000000000001</v>
      </c>
      <c r="B10977">
        <v>63.606388473510819</v>
      </c>
    </row>
    <row r="10978" spans="1:2" x14ac:dyDescent="0.25">
      <c r="A10978">
        <v>1097.5</v>
      </c>
      <c r="B10978">
        <v>63.688526535034192</v>
      </c>
    </row>
    <row r="10979" spans="1:2" x14ac:dyDescent="0.25">
      <c r="A10979">
        <v>1097.5999999999999</v>
      </c>
      <c r="B10979">
        <v>63.770664596557729</v>
      </c>
    </row>
    <row r="10980" spans="1:2" x14ac:dyDescent="0.25">
      <c r="A10980">
        <v>1097.7</v>
      </c>
      <c r="B10980">
        <v>63.852802658081103</v>
      </c>
    </row>
    <row r="10981" spans="1:2" x14ac:dyDescent="0.25">
      <c r="A10981">
        <v>1097.8</v>
      </c>
      <c r="B10981">
        <v>63.934940719604462</v>
      </c>
    </row>
    <row r="10982" spans="1:2" x14ac:dyDescent="0.25">
      <c r="A10982">
        <v>1097.9000000000001</v>
      </c>
      <c r="B10982">
        <v>64.017078781128006</v>
      </c>
    </row>
    <row r="10983" spans="1:2" x14ac:dyDescent="0.25">
      <c r="A10983">
        <v>1098</v>
      </c>
      <c r="B10983">
        <v>64.099216842651373</v>
      </c>
    </row>
    <row r="10984" spans="1:2" x14ac:dyDescent="0.25">
      <c r="A10984">
        <v>1098.0999999999999</v>
      </c>
      <c r="B10984">
        <v>64.056247711181584</v>
      </c>
    </row>
    <row r="10985" spans="1:2" x14ac:dyDescent="0.25">
      <c r="A10985">
        <v>1098.2</v>
      </c>
      <c r="B10985">
        <v>64.013278579711894</v>
      </c>
    </row>
    <row r="10986" spans="1:2" x14ac:dyDescent="0.25">
      <c r="A10986">
        <v>1098.3</v>
      </c>
      <c r="B10986">
        <v>63.970309448242212</v>
      </c>
    </row>
    <row r="10987" spans="1:2" x14ac:dyDescent="0.25">
      <c r="A10987">
        <v>1098.4000000000001</v>
      </c>
      <c r="B10987">
        <v>63.927340316772423</v>
      </c>
    </row>
    <row r="10988" spans="1:2" x14ac:dyDescent="0.25">
      <c r="A10988">
        <v>1098.5</v>
      </c>
      <c r="B10988">
        <v>63.88437118530274</v>
      </c>
    </row>
    <row r="10989" spans="1:2" x14ac:dyDescent="0.25">
      <c r="A10989">
        <v>1098.5999999999999</v>
      </c>
      <c r="B10989">
        <v>63.841402053832951</v>
      </c>
    </row>
    <row r="10990" spans="1:2" x14ac:dyDescent="0.25">
      <c r="A10990">
        <v>1098.7</v>
      </c>
      <c r="B10990">
        <v>63.798432922363261</v>
      </c>
    </row>
    <row r="10991" spans="1:2" x14ac:dyDescent="0.25">
      <c r="A10991">
        <v>1098.8</v>
      </c>
      <c r="B10991">
        <v>63.755463790893572</v>
      </c>
    </row>
    <row r="10992" spans="1:2" x14ac:dyDescent="0.25">
      <c r="A10992">
        <v>1098.9000000000001</v>
      </c>
      <c r="B10992">
        <v>63.71249465942379</v>
      </c>
    </row>
    <row r="10993" spans="1:2" x14ac:dyDescent="0.25">
      <c r="A10993">
        <v>1099</v>
      </c>
      <c r="B10993">
        <v>63.6695255279541</v>
      </c>
    </row>
    <row r="10994" spans="1:2" x14ac:dyDescent="0.25">
      <c r="A10994">
        <v>1099.0999999999999</v>
      </c>
      <c r="B10994">
        <v>63.562093467712252</v>
      </c>
    </row>
    <row r="10995" spans="1:2" x14ac:dyDescent="0.25">
      <c r="A10995">
        <v>1099.2</v>
      </c>
      <c r="B10995">
        <v>63.454661407470653</v>
      </c>
    </row>
    <row r="10996" spans="1:2" x14ac:dyDescent="0.25">
      <c r="A10996">
        <v>1099.3</v>
      </c>
      <c r="B10996">
        <v>63.347229347229053</v>
      </c>
    </row>
    <row r="10997" spans="1:2" x14ac:dyDescent="0.25">
      <c r="A10997">
        <v>1099.4000000000001</v>
      </c>
      <c r="B10997">
        <v>63.239797286987198</v>
      </c>
    </row>
    <row r="10998" spans="1:2" x14ac:dyDescent="0.25">
      <c r="A10998">
        <v>1099.5</v>
      </c>
      <c r="B10998">
        <v>63.132365226745613</v>
      </c>
    </row>
    <row r="10999" spans="1:2" x14ac:dyDescent="0.25">
      <c r="A10999">
        <v>1099.5999999999999</v>
      </c>
      <c r="B10999">
        <v>63.024933166503757</v>
      </c>
    </row>
    <row r="11000" spans="1:2" x14ac:dyDescent="0.25">
      <c r="A11000">
        <v>1099.7</v>
      </c>
      <c r="B11000">
        <v>62.917501106262158</v>
      </c>
    </row>
    <row r="11001" spans="1:2" x14ac:dyDescent="0.25">
      <c r="A11001">
        <v>1099.8</v>
      </c>
      <c r="B11001">
        <v>62.810069046020558</v>
      </c>
    </row>
    <row r="11002" spans="1:2" x14ac:dyDescent="0.25">
      <c r="A11002">
        <v>1099.9000000000001</v>
      </c>
      <c r="B11002">
        <v>62.70263698577871</v>
      </c>
    </row>
    <row r="11003" spans="1:2" x14ac:dyDescent="0.25">
      <c r="A11003">
        <v>1100</v>
      </c>
      <c r="B11003">
        <v>62.595204925537111</v>
      </c>
    </row>
    <row r="11004" spans="1:2" x14ac:dyDescent="0.25">
      <c r="A11004">
        <v>1100.0999999999999</v>
      </c>
      <c r="B11004">
        <v>62.484952774047713</v>
      </c>
    </row>
    <row r="11005" spans="1:2" x14ac:dyDescent="0.25">
      <c r="A11005">
        <v>1100.2</v>
      </c>
      <c r="B11005">
        <v>62.374700622558542</v>
      </c>
    </row>
    <row r="11006" spans="1:2" x14ac:dyDescent="0.25">
      <c r="A11006">
        <v>1100.3</v>
      </c>
      <c r="B11006">
        <v>62.264448471069393</v>
      </c>
    </row>
    <row r="11007" spans="1:2" x14ac:dyDescent="0.25">
      <c r="A11007">
        <v>1100.4000000000001</v>
      </c>
      <c r="B11007">
        <v>62.154196319579981</v>
      </c>
    </row>
    <row r="11008" spans="1:2" x14ac:dyDescent="0.25">
      <c r="A11008">
        <v>1100.5</v>
      </c>
      <c r="B11008">
        <v>62.043944168090817</v>
      </c>
    </row>
    <row r="11009" spans="1:2" x14ac:dyDescent="0.25">
      <c r="A11009">
        <v>1100.5999999999999</v>
      </c>
      <c r="B11009">
        <v>61.933692016601412</v>
      </c>
    </row>
    <row r="11010" spans="1:2" x14ac:dyDescent="0.25">
      <c r="A11010">
        <v>1100.7</v>
      </c>
      <c r="B11010">
        <v>61.823439865112263</v>
      </c>
    </row>
    <row r="11011" spans="1:2" x14ac:dyDescent="0.25">
      <c r="A11011">
        <v>1100.8</v>
      </c>
      <c r="B11011">
        <v>61.7131877136231</v>
      </c>
    </row>
    <row r="11012" spans="1:2" x14ac:dyDescent="0.25">
      <c r="A11012">
        <v>1100.9000000000001</v>
      </c>
      <c r="B11012">
        <v>61.602935562133688</v>
      </c>
    </row>
    <row r="11013" spans="1:2" x14ac:dyDescent="0.25">
      <c r="A11013">
        <v>1101</v>
      </c>
      <c r="B11013">
        <v>61.492683410644531</v>
      </c>
    </row>
    <row r="11014" spans="1:2" x14ac:dyDescent="0.25">
      <c r="A11014">
        <v>1101.0999999999999</v>
      </c>
      <c r="B11014">
        <v>61.343619918823038</v>
      </c>
    </row>
    <row r="11015" spans="1:2" x14ac:dyDescent="0.25">
      <c r="A11015">
        <v>1101.2</v>
      </c>
      <c r="B11015">
        <v>61.194556427001878</v>
      </c>
    </row>
    <row r="11016" spans="1:2" x14ac:dyDescent="0.25">
      <c r="A11016">
        <v>1101.3</v>
      </c>
      <c r="B11016">
        <v>61.045492935180732</v>
      </c>
    </row>
    <row r="11017" spans="1:2" x14ac:dyDescent="0.25">
      <c r="A11017">
        <v>1101.4000000000001</v>
      </c>
      <c r="B11017">
        <v>60.896429443359239</v>
      </c>
    </row>
    <row r="11018" spans="1:2" x14ac:dyDescent="0.25">
      <c r="A11018">
        <v>1101.5</v>
      </c>
      <c r="B11018">
        <v>60.747365951538093</v>
      </c>
    </row>
    <row r="11019" spans="1:2" x14ac:dyDescent="0.25">
      <c r="A11019">
        <v>1101.5999999999999</v>
      </c>
      <c r="B11019">
        <v>60.598302459716592</v>
      </c>
    </row>
    <row r="11020" spans="1:2" x14ac:dyDescent="0.25">
      <c r="A11020">
        <v>1101.7</v>
      </c>
      <c r="B11020">
        <v>60.44923896789544</v>
      </c>
    </row>
    <row r="11021" spans="1:2" x14ac:dyDescent="0.25">
      <c r="A11021">
        <v>1101.8</v>
      </c>
      <c r="B11021">
        <v>60.300175476074287</v>
      </c>
    </row>
    <row r="11022" spans="1:2" x14ac:dyDescent="0.25">
      <c r="A11022">
        <v>1101.9000000000001</v>
      </c>
      <c r="B11022">
        <v>60.151111984252793</v>
      </c>
    </row>
    <row r="11023" spans="1:2" x14ac:dyDescent="0.25">
      <c r="A11023">
        <v>1102</v>
      </c>
      <c r="B11023">
        <v>60.002048492431641</v>
      </c>
    </row>
    <row r="11024" spans="1:2" x14ac:dyDescent="0.25">
      <c r="A11024">
        <v>1102.0999999999999</v>
      </c>
      <c r="B11024">
        <v>59.89174060821518</v>
      </c>
    </row>
    <row r="11025" spans="1:2" x14ac:dyDescent="0.25">
      <c r="A11025">
        <v>1102.2</v>
      </c>
      <c r="B11025">
        <v>59.781432723998982</v>
      </c>
    </row>
    <row r="11026" spans="1:2" x14ac:dyDescent="0.25">
      <c r="A11026">
        <v>1102.3</v>
      </c>
      <c r="B11026">
        <v>59.671124839782763</v>
      </c>
    </row>
    <row r="11027" spans="1:2" x14ac:dyDescent="0.25">
      <c r="A11027">
        <v>1102.4000000000001</v>
      </c>
      <c r="B11027">
        <v>59.560816955566303</v>
      </c>
    </row>
    <row r="11028" spans="1:2" x14ac:dyDescent="0.25">
      <c r="A11028">
        <v>1102.5</v>
      </c>
      <c r="B11028">
        <v>59.450509071350098</v>
      </c>
    </row>
    <row r="11029" spans="1:2" x14ac:dyDescent="0.25">
      <c r="A11029">
        <v>1102.5999999999999</v>
      </c>
      <c r="B11029">
        <v>59.340201187133637</v>
      </c>
    </row>
    <row r="11030" spans="1:2" x14ac:dyDescent="0.25">
      <c r="A11030">
        <v>1102.7</v>
      </c>
      <c r="B11030">
        <v>59.229893302917432</v>
      </c>
    </row>
    <row r="11031" spans="1:2" x14ac:dyDescent="0.25">
      <c r="A11031">
        <v>1102.8</v>
      </c>
      <c r="B11031">
        <v>59.119585418701213</v>
      </c>
    </row>
    <row r="11032" spans="1:2" x14ac:dyDescent="0.25">
      <c r="A11032">
        <v>1102.9000000000001</v>
      </c>
      <c r="B11032">
        <v>59.00927753448476</v>
      </c>
    </row>
    <row r="11033" spans="1:2" x14ac:dyDescent="0.25">
      <c r="A11033">
        <v>1103</v>
      </c>
      <c r="B11033">
        <v>58.898969650268548</v>
      </c>
    </row>
    <row r="11034" spans="1:2" x14ac:dyDescent="0.25">
      <c r="A11034">
        <v>1103.0999999999999</v>
      </c>
      <c r="B11034">
        <v>58.876610336303678</v>
      </c>
    </row>
    <row r="11035" spans="1:2" x14ac:dyDescent="0.25">
      <c r="A11035">
        <v>1103.2</v>
      </c>
      <c r="B11035">
        <v>58.85425102233885</v>
      </c>
    </row>
    <row r="11036" spans="1:2" x14ac:dyDescent="0.25">
      <c r="A11036">
        <v>1103.3</v>
      </c>
      <c r="B11036">
        <v>58.83189170837403</v>
      </c>
    </row>
    <row r="11037" spans="1:2" x14ac:dyDescent="0.25">
      <c r="A11037">
        <v>1103.4000000000001</v>
      </c>
      <c r="B11037">
        <v>58.809532394409153</v>
      </c>
    </row>
    <row r="11038" spans="1:2" x14ac:dyDescent="0.25">
      <c r="A11038">
        <v>1103.5</v>
      </c>
      <c r="B11038">
        <v>58.787173080444333</v>
      </c>
    </row>
    <row r="11039" spans="1:2" x14ac:dyDescent="0.25">
      <c r="A11039">
        <v>1103.5999999999999</v>
      </c>
      <c r="B11039">
        <v>58.764813766479463</v>
      </c>
    </row>
    <row r="11040" spans="1:2" x14ac:dyDescent="0.25">
      <c r="A11040">
        <v>1103.7</v>
      </c>
      <c r="B11040">
        <v>58.742454452514643</v>
      </c>
    </row>
    <row r="11041" spans="1:2" x14ac:dyDescent="0.25">
      <c r="A11041">
        <v>1103.8</v>
      </c>
      <c r="B11041">
        <v>58.720095138549823</v>
      </c>
    </row>
    <row r="11042" spans="1:2" x14ac:dyDescent="0.25">
      <c r="A11042">
        <v>1103.9000000000001</v>
      </c>
      <c r="B11042">
        <v>58.697735824584939</v>
      </c>
    </row>
    <row r="11043" spans="1:2" x14ac:dyDescent="0.25">
      <c r="A11043">
        <v>1104</v>
      </c>
      <c r="B11043">
        <v>58.675376510620119</v>
      </c>
    </row>
    <row r="11044" spans="1:2" x14ac:dyDescent="0.25">
      <c r="A11044">
        <v>1104.0999999999999</v>
      </c>
      <c r="B11044">
        <v>58.76365821838391</v>
      </c>
    </row>
    <row r="11045" spans="1:2" x14ac:dyDescent="0.25">
      <c r="A11045">
        <v>1104.2</v>
      </c>
      <c r="B11045">
        <v>58.851939926147502</v>
      </c>
    </row>
    <row r="11046" spans="1:2" x14ac:dyDescent="0.25">
      <c r="A11046">
        <v>1104.3</v>
      </c>
      <c r="B11046">
        <v>58.940221633911086</v>
      </c>
    </row>
    <row r="11047" spans="1:2" x14ac:dyDescent="0.25">
      <c r="A11047">
        <v>1104.4000000000001</v>
      </c>
      <c r="B11047">
        <v>59.028503341674877</v>
      </c>
    </row>
    <row r="11048" spans="1:2" x14ac:dyDescent="0.25">
      <c r="A11048">
        <v>1104.5</v>
      </c>
      <c r="B11048">
        <v>59.116785049438477</v>
      </c>
    </row>
    <row r="11049" spans="1:2" x14ac:dyDescent="0.25">
      <c r="A11049">
        <v>1104.5999999999999</v>
      </c>
      <c r="B11049">
        <v>59.205066757202268</v>
      </c>
    </row>
    <row r="11050" spans="1:2" x14ac:dyDescent="0.25">
      <c r="A11050">
        <v>1104.7</v>
      </c>
      <c r="B11050">
        <v>59.293348464965852</v>
      </c>
    </row>
    <row r="11051" spans="1:2" x14ac:dyDescent="0.25">
      <c r="A11051">
        <v>1104.8</v>
      </c>
      <c r="B11051">
        <v>59.381630172729437</v>
      </c>
    </row>
    <row r="11052" spans="1:2" x14ac:dyDescent="0.25">
      <c r="A11052">
        <v>1104.9000000000001</v>
      </c>
      <c r="B11052">
        <v>59.469911880493243</v>
      </c>
    </row>
    <row r="11053" spans="1:2" x14ac:dyDescent="0.25">
      <c r="A11053">
        <v>1105</v>
      </c>
      <c r="B11053">
        <v>59.558193588256827</v>
      </c>
    </row>
    <row r="11054" spans="1:2" x14ac:dyDescent="0.25">
      <c r="A11054">
        <v>1105.0999999999999</v>
      </c>
      <c r="B11054">
        <v>59.744630126953368</v>
      </c>
    </row>
    <row r="11055" spans="1:2" x14ac:dyDescent="0.25">
      <c r="A11055">
        <v>1105.2</v>
      </c>
      <c r="B11055">
        <v>59.931066665649503</v>
      </c>
    </row>
    <row r="11056" spans="1:2" x14ac:dyDescent="0.25">
      <c r="A11056">
        <v>1105.3</v>
      </c>
      <c r="B11056">
        <v>60.11750320434561</v>
      </c>
    </row>
    <row r="11057" spans="1:2" x14ac:dyDescent="0.25">
      <c r="A11057">
        <v>1105.4000000000001</v>
      </c>
      <c r="B11057">
        <v>60.303939743042157</v>
      </c>
    </row>
    <row r="11058" spans="1:2" x14ac:dyDescent="0.25">
      <c r="A11058">
        <v>1105.5</v>
      </c>
      <c r="B11058">
        <v>60.490376281738278</v>
      </c>
    </row>
    <row r="11059" spans="1:2" x14ac:dyDescent="0.25">
      <c r="A11059">
        <v>1105.5999999999999</v>
      </c>
      <c r="B11059">
        <v>60.676812820434833</v>
      </c>
    </row>
    <row r="11060" spans="1:2" x14ac:dyDescent="0.25">
      <c r="A11060">
        <v>1105.7</v>
      </c>
      <c r="B11060">
        <v>60.863249359130947</v>
      </c>
    </row>
    <row r="11061" spans="1:2" x14ac:dyDescent="0.25">
      <c r="A11061">
        <v>1105.8</v>
      </c>
      <c r="B11061">
        <v>61.049685897827061</v>
      </c>
    </row>
    <row r="11062" spans="1:2" x14ac:dyDescent="0.25">
      <c r="A11062">
        <v>1105.9000000000001</v>
      </c>
      <c r="B11062">
        <v>61.236122436523608</v>
      </c>
    </row>
    <row r="11063" spans="1:2" x14ac:dyDescent="0.25">
      <c r="A11063">
        <v>1106</v>
      </c>
      <c r="B11063">
        <v>61.422558975219729</v>
      </c>
    </row>
    <row r="11064" spans="1:2" x14ac:dyDescent="0.25">
      <c r="A11064">
        <v>1106.0999999999999</v>
      </c>
      <c r="B11064">
        <v>61.494078102111921</v>
      </c>
    </row>
    <row r="11065" spans="1:2" x14ac:dyDescent="0.25">
      <c r="A11065">
        <v>1106.2</v>
      </c>
      <c r="B11065">
        <v>61.565597229003941</v>
      </c>
    </row>
    <row r="11066" spans="1:2" x14ac:dyDescent="0.25">
      <c r="A11066">
        <v>1106.3</v>
      </c>
      <c r="B11066">
        <v>61.637116355895969</v>
      </c>
    </row>
    <row r="11067" spans="1:2" x14ac:dyDescent="0.25">
      <c r="A11067">
        <v>1106.4000000000001</v>
      </c>
      <c r="B11067">
        <v>61.708635482788146</v>
      </c>
    </row>
    <row r="11068" spans="1:2" x14ac:dyDescent="0.25">
      <c r="A11068">
        <v>1106.5</v>
      </c>
      <c r="B11068">
        <v>61.780154609680181</v>
      </c>
    </row>
    <row r="11069" spans="1:2" x14ac:dyDescent="0.25">
      <c r="A11069">
        <v>1106.5999999999999</v>
      </c>
      <c r="B11069">
        <v>61.851673736572373</v>
      </c>
    </row>
    <row r="11070" spans="1:2" x14ac:dyDescent="0.25">
      <c r="A11070">
        <v>1106.7</v>
      </c>
      <c r="B11070">
        <v>61.923192863464386</v>
      </c>
    </row>
    <row r="11071" spans="1:2" x14ac:dyDescent="0.25">
      <c r="A11071">
        <v>1106.8</v>
      </c>
      <c r="B11071">
        <v>61.994711990356421</v>
      </c>
    </row>
    <row r="11072" spans="1:2" x14ac:dyDescent="0.25">
      <c r="A11072">
        <v>1106.9000000000001</v>
      </c>
      <c r="B11072">
        <v>62.066231117248613</v>
      </c>
    </row>
    <row r="11073" spans="1:2" x14ac:dyDescent="0.25">
      <c r="A11073">
        <v>1107</v>
      </c>
      <c r="B11073">
        <v>62.137750244140634</v>
      </c>
    </row>
    <row r="11074" spans="1:2" x14ac:dyDescent="0.25">
      <c r="A11074">
        <v>1107.0999999999999</v>
      </c>
      <c r="B11074">
        <v>62.261164855957198</v>
      </c>
    </row>
    <row r="11075" spans="1:2" x14ac:dyDescent="0.25">
      <c r="A11075">
        <v>1107.2</v>
      </c>
      <c r="B11075">
        <v>62.384579467773499</v>
      </c>
    </row>
    <row r="11076" spans="1:2" x14ac:dyDescent="0.25">
      <c r="A11076">
        <v>1107.3</v>
      </c>
      <c r="B11076">
        <v>62.507994079589793</v>
      </c>
    </row>
    <row r="11077" spans="1:2" x14ac:dyDescent="0.25">
      <c r="A11077">
        <v>1107.4000000000001</v>
      </c>
      <c r="B11077">
        <v>62.631408691406371</v>
      </c>
    </row>
    <row r="11078" spans="1:2" x14ac:dyDescent="0.25">
      <c r="A11078">
        <v>1107.5</v>
      </c>
      <c r="B11078">
        <v>62.754823303222658</v>
      </c>
    </row>
    <row r="11079" spans="1:2" x14ac:dyDescent="0.25">
      <c r="A11079">
        <v>1107.5999999999999</v>
      </c>
      <c r="B11079">
        <v>62.878237915039243</v>
      </c>
    </row>
    <row r="11080" spans="1:2" x14ac:dyDescent="0.25">
      <c r="A11080">
        <v>1107.7</v>
      </c>
      <c r="B11080">
        <v>63.00165252685553</v>
      </c>
    </row>
    <row r="11081" spans="1:2" x14ac:dyDescent="0.25">
      <c r="A11081">
        <v>1107.8</v>
      </c>
      <c r="B11081">
        <v>63.125067138671817</v>
      </c>
    </row>
    <row r="11082" spans="1:2" x14ac:dyDescent="0.25">
      <c r="A11082">
        <v>1107.9000000000001</v>
      </c>
      <c r="B11082">
        <v>63.248481750488388</v>
      </c>
    </row>
    <row r="11083" spans="1:2" x14ac:dyDescent="0.25">
      <c r="A11083">
        <v>1108</v>
      </c>
      <c r="B11083">
        <v>63.371896362304689</v>
      </c>
    </row>
    <row r="11084" spans="1:2" x14ac:dyDescent="0.25">
      <c r="A11084">
        <v>1108.0999999999999</v>
      </c>
      <c r="B11084">
        <v>63.391713562011738</v>
      </c>
    </row>
    <row r="11085" spans="1:2" x14ac:dyDescent="0.25">
      <c r="A11085">
        <v>1108.2</v>
      </c>
      <c r="B11085">
        <v>63.411530761718758</v>
      </c>
    </row>
    <row r="11086" spans="1:2" x14ac:dyDescent="0.25">
      <c r="A11086">
        <v>1108.3</v>
      </c>
      <c r="B11086">
        <v>63.431347961425772</v>
      </c>
    </row>
    <row r="11087" spans="1:2" x14ac:dyDescent="0.25">
      <c r="A11087">
        <v>1108.4000000000001</v>
      </c>
      <c r="B11087">
        <v>63.451165161132828</v>
      </c>
    </row>
    <row r="11088" spans="1:2" x14ac:dyDescent="0.25">
      <c r="A11088">
        <v>1108.5</v>
      </c>
      <c r="B11088">
        <v>63.470982360839841</v>
      </c>
    </row>
    <row r="11089" spans="1:2" x14ac:dyDescent="0.25">
      <c r="A11089">
        <v>1108.5999999999999</v>
      </c>
      <c r="B11089">
        <v>63.490799560546897</v>
      </c>
    </row>
    <row r="11090" spans="1:2" x14ac:dyDescent="0.25">
      <c r="A11090">
        <v>1108.7</v>
      </c>
      <c r="B11090">
        <v>63.510616760253917</v>
      </c>
    </row>
    <row r="11091" spans="1:2" x14ac:dyDescent="0.25">
      <c r="A11091">
        <v>1108.8</v>
      </c>
      <c r="B11091">
        <v>63.530433959960931</v>
      </c>
    </row>
    <row r="11092" spans="1:2" x14ac:dyDescent="0.25">
      <c r="A11092">
        <v>1108.9000000000001</v>
      </c>
      <c r="B11092">
        <v>63.550251159667987</v>
      </c>
    </row>
    <row r="11093" spans="1:2" x14ac:dyDescent="0.25">
      <c r="A11093">
        <v>1109</v>
      </c>
      <c r="B11093">
        <v>63.570068359375</v>
      </c>
    </row>
    <row r="11094" spans="1:2" x14ac:dyDescent="0.25">
      <c r="A11094">
        <v>1109.0999999999999</v>
      </c>
      <c r="B11094">
        <v>63.539542007446251</v>
      </c>
    </row>
    <row r="11095" spans="1:2" x14ac:dyDescent="0.25">
      <c r="A11095">
        <v>1109.2</v>
      </c>
      <c r="B11095">
        <v>63.509015655517572</v>
      </c>
    </row>
    <row r="11096" spans="1:2" x14ac:dyDescent="0.25">
      <c r="A11096">
        <v>1109.3</v>
      </c>
      <c r="B11096">
        <v>63.47848930358888</v>
      </c>
    </row>
    <row r="11097" spans="1:2" x14ac:dyDescent="0.25">
      <c r="A11097">
        <v>1109.4000000000001</v>
      </c>
      <c r="B11097">
        <v>63.447962951660131</v>
      </c>
    </row>
    <row r="11098" spans="1:2" x14ac:dyDescent="0.25">
      <c r="A11098">
        <v>1109.5</v>
      </c>
      <c r="B11098">
        <v>63.417436599731452</v>
      </c>
    </row>
    <row r="11099" spans="1:2" x14ac:dyDescent="0.25">
      <c r="A11099">
        <v>1109.5999999999999</v>
      </c>
      <c r="B11099">
        <v>63.386910247802703</v>
      </c>
    </row>
    <row r="11100" spans="1:2" x14ac:dyDescent="0.25">
      <c r="A11100">
        <v>1109.7</v>
      </c>
      <c r="B11100">
        <v>63.356383895874011</v>
      </c>
    </row>
    <row r="11101" spans="1:2" x14ac:dyDescent="0.25">
      <c r="A11101">
        <v>1109.8</v>
      </c>
      <c r="B11101">
        <v>63.325857543945332</v>
      </c>
    </row>
    <row r="11102" spans="1:2" x14ac:dyDescent="0.25">
      <c r="A11102">
        <v>1109.9000000000001</v>
      </c>
      <c r="B11102">
        <v>63.295331192016583</v>
      </c>
    </row>
    <row r="11103" spans="1:2" x14ac:dyDescent="0.25">
      <c r="A11103">
        <v>1110</v>
      </c>
      <c r="B11103">
        <v>63.264804840087891</v>
      </c>
    </row>
    <row r="11104" spans="1:2" x14ac:dyDescent="0.25">
      <c r="A11104">
        <v>1110.0999999999999</v>
      </c>
      <c r="B11104">
        <v>63.208171424865647</v>
      </c>
    </row>
    <row r="11105" spans="1:2" x14ac:dyDescent="0.25">
      <c r="A11105">
        <v>1110.2</v>
      </c>
      <c r="B11105">
        <v>63.151538009643531</v>
      </c>
    </row>
    <row r="11106" spans="1:2" x14ac:dyDescent="0.25">
      <c r="A11106">
        <v>1110.3</v>
      </c>
      <c r="B11106">
        <v>63.094904594421408</v>
      </c>
    </row>
    <row r="11107" spans="1:2" x14ac:dyDescent="0.25">
      <c r="A11107">
        <v>1110.4000000000001</v>
      </c>
      <c r="B11107">
        <v>63.038271179199171</v>
      </c>
    </row>
    <row r="11108" spans="1:2" x14ac:dyDescent="0.25">
      <c r="A11108">
        <v>1110.5</v>
      </c>
      <c r="B11108">
        <v>62.981637763977048</v>
      </c>
    </row>
    <row r="11109" spans="1:2" x14ac:dyDescent="0.25">
      <c r="A11109">
        <v>1110.5999999999999</v>
      </c>
      <c r="B11109">
        <v>62.925004348754797</v>
      </c>
    </row>
    <row r="11110" spans="1:2" x14ac:dyDescent="0.25">
      <c r="A11110">
        <v>1110.7</v>
      </c>
      <c r="B11110">
        <v>62.868370933532688</v>
      </c>
    </row>
    <row r="11111" spans="1:2" x14ac:dyDescent="0.25">
      <c r="A11111">
        <v>1110.8</v>
      </c>
      <c r="B11111">
        <v>62.811737518310572</v>
      </c>
    </row>
    <row r="11112" spans="1:2" x14ac:dyDescent="0.25">
      <c r="A11112">
        <v>1110.9000000000001</v>
      </c>
      <c r="B11112">
        <v>62.755104103088328</v>
      </c>
    </row>
    <row r="11113" spans="1:2" x14ac:dyDescent="0.25">
      <c r="A11113">
        <v>1111</v>
      </c>
      <c r="B11113">
        <v>62.698470687866212</v>
      </c>
    </row>
    <row r="11114" spans="1:2" x14ac:dyDescent="0.25">
      <c r="A11114">
        <v>1111.0999999999999</v>
      </c>
      <c r="B11114">
        <v>62.621774597167857</v>
      </c>
    </row>
    <row r="11115" spans="1:2" x14ac:dyDescent="0.25">
      <c r="A11115">
        <v>1111.2</v>
      </c>
      <c r="B11115">
        <v>62.545078506469693</v>
      </c>
    </row>
    <row r="11116" spans="1:2" x14ac:dyDescent="0.25">
      <c r="A11116">
        <v>1111.3</v>
      </c>
      <c r="B11116">
        <v>62.468382415771522</v>
      </c>
    </row>
    <row r="11117" spans="1:2" x14ac:dyDescent="0.25">
      <c r="A11117">
        <v>1111.4000000000001</v>
      </c>
      <c r="B11117">
        <v>62.391686325073167</v>
      </c>
    </row>
    <row r="11118" spans="1:2" x14ac:dyDescent="0.25">
      <c r="A11118">
        <v>1111.5</v>
      </c>
      <c r="B11118">
        <v>62.314990234375003</v>
      </c>
    </row>
    <row r="11119" spans="1:2" x14ac:dyDescent="0.25">
      <c r="A11119">
        <v>1111.5999999999999</v>
      </c>
      <c r="B11119">
        <v>62.238294143676647</v>
      </c>
    </row>
    <row r="11120" spans="1:2" x14ac:dyDescent="0.25">
      <c r="A11120">
        <v>1111.7</v>
      </c>
      <c r="B11120">
        <v>62.161598052978484</v>
      </c>
    </row>
    <row r="11121" spans="1:2" x14ac:dyDescent="0.25">
      <c r="A11121">
        <v>1111.8</v>
      </c>
      <c r="B11121">
        <v>62.084901962280313</v>
      </c>
    </row>
    <row r="11122" spans="1:2" x14ac:dyDescent="0.25">
      <c r="A11122">
        <v>1111.9000000000001</v>
      </c>
      <c r="B11122">
        <v>62.008205871581957</v>
      </c>
    </row>
    <row r="11123" spans="1:2" x14ac:dyDescent="0.25">
      <c r="A11123">
        <v>1112</v>
      </c>
      <c r="B11123">
        <v>61.931509780883793</v>
      </c>
    </row>
    <row r="11124" spans="1:2" x14ac:dyDescent="0.25">
      <c r="A11124">
        <v>1112.0999999999999</v>
      </c>
      <c r="B11124">
        <v>61.907221450805643</v>
      </c>
    </row>
    <row r="11125" spans="1:2" x14ac:dyDescent="0.25">
      <c r="A11125">
        <v>1112.2</v>
      </c>
      <c r="B11125">
        <v>61.882933120727529</v>
      </c>
    </row>
    <row r="11126" spans="1:2" x14ac:dyDescent="0.25">
      <c r="A11126">
        <v>1112.3</v>
      </c>
      <c r="B11126">
        <v>61.858644790649429</v>
      </c>
    </row>
    <row r="11127" spans="1:2" x14ac:dyDescent="0.25">
      <c r="A11127">
        <v>1112.4000000000001</v>
      </c>
      <c r="B11127">
        <v>61.834356460571271</v>
      </c>
    </row>
    <row r="11128" spans="1:2" x14ac:dyDescent="0.25">
      <c r="A11128">
        <v>1112.5</v>
      </c>
      <c r="B11128">
        <v>61.810068130493157</v>
      </c>
    </row>
    <row r="11129" spans="1:2" x14ac:dyDescent="0.25">
      <c r="A11129">
        <v>1112.5999999999999</v>
      </c>
      <c r="B11129">
        <v>61.785779800415007</v>
      </c>
    </row>
    <row r="11130" spans="1:2" x14ac:dyDescent="0.25">
      <c r="A11130">
        <v>1112.7</v>
      </c>
      <c r="B11130">
        <v>61.761491470336907</v>
      </c>
    </row>
    <row r="11131" spans="1:2" x14ac:dyDescent="0.25">
      <c r="A11131">
        <v>1112.8</v>
      </c>
      <c r="B11131">
        <v>61.737203140258814</v>
      </c>
    </row>
    <row r="11132" spans="1:2" x14ac:dyDescent="0.25">
      <c r="A11132">
        <v>1112.9000000000001</v>
      </c>
      <c r="B11132">
        <v>61.712914810180642</v>
      </c>
    </row>
    <row r="11133" spans="1:2" x14ac:dyDescent="0.25">
      <c r="A11133">
        <v>1113</v>
      </c>
      <c r="B11133">
        <v>61.688626480102542</v>
      </c>
    </row>
    <row r="11134" spans="1:2" x14ac:dyDescent="0.25">
      <c r="A11134">
        <v>1113.0999999999999</v>
      </c>
      <c r="B11134">
        <v>61.749137001037681</v>
      </c>
    </row>
    <row r="11135" spans="1:2" x14ac:dyDescent="0.25">
      <c r="A11135">
        <v>1113.2</v>
      </c>
      <c r="B11135">
        <v>61.809647521972693</v>
      </c>
    </row>
    <row r="11136" spans="1:2" x14ac:dyDescent="0.25">
      <c r="A11136">
        <v>1113.3</v>
      </c>
      <c r="B11136">
        <v>61.87015804290769</v>
      </c>
    </row>
    <row r="11137" spans="1:2" x14ac:dyDescent="0.25">
      <c r="A11137">
        <v>1113.4000000000001</v>
      </c>
      <c r="B11137">
        <v>61.930668563842829</v>
      </c>
    </row>
    <row r="11138" spans="1:2" x14ac:dyDescent="0.25">
      <c r="A11138">
        <v>1113.5</v>
      </c>
      <c r="B11138">
        <v>61.991179084777833</v>
      </c>
    </row>
    <row r="11139" spans="1:2" x14ac:dyDescent="0.25">
      <c r="A11139">
        <v>1113.5999999999999</v>
      </c>
      <c r="B11139">
        <v>62.051689605712973</v>
      </c>
    </row>
    <row r="11140" spans="1:2" x14ac:dyDescent="0.25">
      <c r="A11140">
        <v>1113.7</v>
      </c>
      <c r="B11140">
        <v>62.11220012664797</v>
      </c>
    </row>
    <row r="11141" spans="1:2" x14ac:dyDescent="0.25">
      <c r="A11141">
        <v>1113.8</v>
      </c>
      <c r="B11141">
        <v>62.172710647582967</v>
      </c>
    </row>
    <row r="11142" spans="1:2" x14ac:dyDescent="0.25">
      <c r="A11142">
        <v>1113.9000000000001</v>
      </c>
      <c r="B11142">
        <v>62.233221168518106</v>
      </c>
    </row>
    <row r="11143" spans="1:2" x14ac:dyDescent="0.25">
      <c r="A11143">
        <v>1114</v>
      </c>
      <c r="B11143">
        <v>62.293731689453118</v>
      </c>
    </row>
    <row r="11144" spans="1:2" x14ac:dyDescent="0.25">
      <c r="A11144">
        <v>1114.0999999999999</v>
      </c>
      <c r="B11144">
        <v>62.491623992920182</v>
      </c>
    </row>
    <row r="11145" spans="1:2" x14ac:dyDescent="0.25">
      <c r="A11145">
        <v>1114.2</v>
      </c>
      <c r="B11145">
        <v>62.689516296386813</v>
      </c>
    </row>
    <row r="11146" spans="1:2" x14ac:dyDescent="0.25">
      <c r="A11146">
        <v>1114.3</v>
      </c>
      <c r="B11146">
        <v>62.887408599853423</v>
      </c>
    </row>
    <row r="11147" spans="1:2" x14ac:dyDescent="0.25">
      <c r="A11147">
        <v>1114.4000000000001</v>
      </c>
      <c r="B11147">
        <v>63.085300903320487</v>
      </c>
    </row>
    <row r="11148" spans="1:2" x14ac:dyDescent="0.25">
      <c r="A11148">
        <v>1114.5</v>
      </c>
      <c r="B11148">
        <v>63.283193206787097</v>
      </c>
    </row>
    <row r="11149" spans="1:2" x14ac:dyDescent="0.25">
      <c r="A11149">
        <v>1114.5999999999999</v>
      </c>
      <c r="B11149">
        <v>63.481085510254182</v>
      </c>
    </row>
    <row r="11150" spans="1:2" x14ac:dyDescent="0.25">
      <c r="A11150">
        <v>1114.7</v>
      </c>
      <c r="B11150">
        <v>63.678977813720792</v>
      </c>
    </row>
    <row r="11151" spans="1:2" x14ac:dyDescent="0.25">
      <c r="A11151">
        <v>1114.8</v>
      </c>
      <c r="B11151">
        <v>63.876870117187408</v>
      </c>
    </row>
    <row r="11152" spans="1:2" x14ac:dyDescent="0.25">
      <c r="A11152">
        <v>1114.9000000000001</v>
      </c>
      <c r="B11152">
        <v>64.07476242065448</v>
      </c>
    </row>
    <row r="11153" spans="1:2" x14ac:dyDescent="0.25">
      <c r="A11153">
        <v>1115</v>
      </c>
      <c r="B11153">
        <v>64.272654724121097</v>
      </c>
    </row>
    <row r="11154" spans="1:2" x14ac:dyDescent="0.25">
      <c r="A11154">
        <v>1115.0999999999999</v>
      </c>
      <c r="B11154">
        <v>64.610963745117658</v>
      </c>
    </row>
    <row r="11155" spans="1:2" x14ac:dyDescent="0.25">
      <c r="A11155">
        <v>1115.2</v>
      </c>
      <c r="B11155">
        <v>64.949272766113438</v>
      </c>
    </row>
    <row r="11156" spans="1:2" x14ac:dyDescent="0.25">
      <c r="A11156">
        <v>1115.3</v>
      </c>
      <c r="B11156">
        <v>65.287581787109218</v>
      </c>
    </row>
    <row r="11157" spans="1:2" x14ac:dyDescent="0.25">
      <c r="A11157">
        <v>1115.4000000000001</v>
      </c>
      <c r="B11157">
        <v>65.62589080810578</v>
      </c>
    </row>
    <row r="11158" spans="1:2" x14ac:dyDescent="0.25">
      <c r="A11158">
        <v>1115.5</v>
      </c>
      <c r="B11158">
        <v>65.964199829101574</v>
      </c>
    </row>
    <row r="11159" spans="1:2" x14ac:dyDescent="0.25">
      <c r="A11159">
        <v>1115.5999999999999</v>
      </c>
      <c r="B11159">
        <v>66.302508850098121</v>
      </c>
    </row>
    <row r="11160" spans="1:2" x14ac:dyDescent="0.25">
      <c r="A11160">
        <v>1115.7</v>
      </c>
      <c r="B11160">
        <v>66.640817871093915</v>
      </c>
    </row>
    <row r="11161" spans="1:2" x14ac:dyDescent="0.25">
      <c r="A11161">
        <v>1115.8</v>
      </c>
      <c r="B11161">
        <v>66.979126892089695</v>
      </c>
    </row>
    <row r="11162" spans="1:2" x14ac:dyDescent="0.25">
      <c r="A11162">
        <v>1115.9000000000001</v>
      </c>
      <c r="B11162">
        <v>67.317435913086257</v>
      </c>
    </row>
    <row r="11163" spans="1:2" x14ac:dyDescent="0.25">
      <c r="A11163">
        <v>1116</v>
      </c>
      <c r="B11163">
        <v>67.655744934082037</v>
      </c>
    </row>
    <row r="11164" spans="1:2" x14ac:dyDescent="0.25">
      <c r="A11164">
        <v>1116.0999999999999</v>
      </c>
      <c r="B11164">
        <v>67.77962875366228</v>
      </c>
    </row>
    <row r="11165" spans="1:2" x14ac:dyDescent="0.25">
      <c r="A11165">
        <v>1116.2</v>
      </c>
      <c r="B11165">
        <v>67.903512573242253</v>
      </c>
    </row>
    <row r="11166" spans="1:2" x14ac:dyDescent="0.25">
      <c r="A11166">
        <v>1116.3</v>
      </c>
      <c r="B11166">
        <v>68.027396392822212</v>
      </c>
    </row>
    <row r="11167" spans="1:2" x14ac:dyDescent="0.25">
      <c r="A11167">
        <v>1116.4000000000001</v>
      </c>
      <c r="B11167">
        <v>68.151280212402469</v>
      </c>
    </row>
    <row r="11168" spans="1:2" x14ac:dyDescent="0.25">
      <c r="A11168">
        <v>1116.5</v>
      </c>
      <c r="B11168">
        <v>68.275164031982428</v>
      </c>
    </row>
    <row r="11169" spans="1:2" x14ac:dyDescent="0.25">
      <c r="A11169">
        <v>1116.5999999999999</v>
      </c>
      <c r="B11169">
        <v>68.399047851562671</v>
      </c>
    </row>
    <row r="11170" spans="1:2" x14ac:dyDescent="0.25">
      <c r="A11170">
        <v>1116.7</v>
      </c>
      <c r="B11170">
        <v>68.522931671142643</v>
      </c>
    </row>
    <row r="11171" spans="1:2" x14ac:dyDescent="0.25">
      <c r="A11171">
        <v>1116.8</v>
      </c>
      <c r="B11171">
        <v>68.646815490722602</v>
      </c>
    </row>
    <row r="11172" spans="1:2" x14ac:dyDescent="0.25">
      <c r="A11172">
        <v>1116.9000000000001</v>
      </c>
      <c r="B11172">
        <v>68.770699310302859</v>
      </c>
    </row>
    <row r="11173" spans="1:2" x14ac:dyDescent="0.25">
      <c r="A11173">
        <v>1117</v>
      </c>
      <c r="B11173">
        <v>68.894583129882818</v>
      </c>
    </row>
    <row r="11174" spans="1:2" x14ac:dyDescent="0.25">
      <c r="A11174">
        <v>1117.0999999999999</v>
      </c>
      <c r="B11174">
        <v>68.995260848999166</v>
      </c>
    </row>
    <row r="11175" spans="1:2" x14ac:dyDescent="0.25">
      <c r="A11175">
        <v>1117.2</v>
      </c>
      <c r="B11175">
        <v>69.095938568115287</v>
      </c>
    </row>
    <row r="11176" spans="1:2" x14ac:dyDescent="0.25">
      <c r="A11176">
        <v>1117.3</v>
      </c>
      <c r="B11176">
        <v>69.196616287231407</v>
      </c>
    </row>
    <row r="11177" spans="1:2" x14ac:dyDescent="0.25">
      <c r="A11177">
        <v>1117.4000000000001</v>
      </c>
      <c r="B11177">
        <v>69.297294006347755</v>
      </c>
    </row>
    <row r="11178" spans="1:2" x14ac:dyDescent="0.25">
      <c r="A11178">
        <v>1117.5</v>
      </c>
      <c r="B11178">
        <v>69.397971725463862</v>
      </c>
    </row>
    <row r="11179" spans="1:2" x14ac:dyDescent="0.25">
      <c r="A11179">
        <v>1117.5999999999999</v>
      </c>
      <c r="B11179">
        <v>69.498649444580209</v>
      </c>
    </row>
    <row r="11180" spans="1:2" x14ac:dyDescent="0.25">
      <c r="A11180">
        <v>1117.7</v>
      </c>
      <c r="B11180">
        <v>69.59932716369633</v>
      </c>
    </row>
    <row r="11181" spans="1:2" x14ac:dyDescent="0.25">
      <c r="A11181">
        <v>1117.8</v>
      </c>
      <c r="B11181">
        <v>69.700004882812451</v>
      </c>
    </row>
    <row r="11182" spans="1:2" x14ac:dyDescent="0.25">
      <c r="A11182">
        <v>1117.9000000000001</v>
      </c>
      <c r="B11182">
        <v>69.800682601928798</v>
      </c>
    </row>
    <row r="11183" spans="1:2" x14ac:dyDescent="0.25">
      <c r="A11183">
        <v>1118</v>
      </c>
      <c r="B11183">
        <v>69.901360321044919</v>
      </c>
    </row>
    <row r="11184" spans="1:2" x14ac:dyDescent="0.25">
      <c r="A11184">
        <v>1118.0999999999999</v>
      </c>
      <c r="B11184">
        <v>69.891783294677722</v>
      </c>
    </row>
    <row r="11185" spans="1:2" x14ac:dyDescent="0.25">
      <c r="A11185">
        <v>1118.2</v>
      </c>
      <c r="B11185">
        <v>69.88220626831054</v>
      </c>
    </row>
    <row r="11186" spans="1:2" x14ac:dyDescent="0.25">
      <c r="A11186">
        <v>1118.3</v>
      </c>
      <c r="B11186">
        <v>69.872629241943358</v>
      </c>
    </row>
    <row r="11187" spans="1:2" x14ac:dyDescent="0.25">
      <c r="A11187">
        <v>1118.4000000000001</v>
      </c>
      <c r="B11187">
        <v>69.863052215576161</v>
      </c>
    </row>
    <row r="11188" spans="1:2" x14ac:dyDescent="0.25">
      <c r="A11188">
        <v>1118.5</v>
      </c>
      <c r="B11188">
        <v>69.853475189208979</v>
      </c>
    </row>
    <row r="11189" spans="1:2" x14ac:dyDescent="0.25">
      <c r="A11189">
        <v>1118.5999999999999</v>
      </c>
      <c r="B11189">
        <v>69.843898162841782</v>
      </c>
    </row>
    <row r="11190" spans="1:2" x14ac:dyDescent="0.25">
      <c r="A11190">
        <v>1118.7</v>
      </c>
      <c r="B11190">
        <v>69.834321136474614</v>
      </c>
    </row>
    <row r="11191" spans="1:2" x14ac:dyDescent="0.25">
      <c r="A11191">
        <v>1118.8</v>
      </c>
      <c r="B11191">
        <v>69.824744110107432</v>
      </c>
    </row>
    <row r="11192" spans="1:2" x14ac:dyDescent="0.25">
      <c r="A11192">
        <v>1118.9000000000001</v>
      </c>
      <c r="B11192">
        <v>69.815167083740235</v>
      </c>
    </row>
    <row r="11193" spans="1:2" x14ac:dyDescent="0.25">
      <c r="A11193">
        <v>1119</v>
      </c>
      <c r="B11193">
        <v>69.805590057373053</v>
      </c>
    </row>
    <row r="11194" spans="1:2" x14ac:dyDescent="0.25">
      <c r="A11194">
        <v>1119.0999999999999</v>
      </c>
      <c r="B11194">
        <v>69.711714172363159</v>
      </c>
    </row>
    <row r="11195" spans="1:2" x14ac:dyDescent="0.25">
      <c r="A11195">
        <v>1119.2</v>
      </c>
      <c r="B11195">
        <v>69.617838287353479</v>
      </c>
    </row>
    <row r="11196" spans="1:2" x14ac:dyDescent="0.25">
      <c r="A11196">
        <v>1119.3</v>
      </c>
      <c r="B11196">
        <v>69.523962402343798</v>
      </c>
    </row>
    <row r="11197" spans="1:2" x14ac:dyDescent="0.25">
      <c r="A11197">
        <v>1119.4000000000001</v>
      </c>
      <c r="B11197">
        <v>69.430086517333905</v>
      </c>
    </row>
    <row r="11198" spans="1:2" x14ac:dyDescent="0.25">
      <c r="A11198">
        <v>1119.5</v>
      </c>
      <c r="B11198">
        <v>69.336210632324224</v>
      </c>
    </row>
    <row r="11199" spans="1:2" x14ac:dyDescent="0.25">
      <c r="A11199">
        <v>1119.5999999999999</v>
      </c>
      <c r="B11199">
        <v>69.242334747314331</v>
      </c>
    </row>
    <row r="11200" spans="1:2" x14ac:dyDescent="0.25">
      <c r="A11200">
        <v>1119.7</v>
      </c>
      <c r="B11200">
        <v>69.148458862304651</v>
      </c>
    </row>
    <row r="11201" spans="1:2" x14ac:dyDescent="0.25">
      <c r="A11201">
        <v>1119.8</v>
      </c>
      <c r="B11201">
        <v>69.05458297729497</v>
      </c>
    </row>
    <row r="11202" spans="1:2" x14ac:dyDescent="0.25">
      <c r="A11202">
        <v>1119.9000000000001</v>
      </c>
      <c r="B11202">
        <v>68.960707092285077</v>
      </c>
    </row>
    <row r="11203" spans="1:2" x14ac:dyDescent="0.25">
      <c r="A11203">
        <v>1120</v>
      </c>
      <c r="B11203">
        <v>68.866831207275396</v>
      </c>
    </row>
    <row r="11204" spans="1:2" x14ac:dyDescent="0.25">
      <c r="A11204">
        <v>1120.0999999999999</v>
      </c>
      <c r="B11204">
        <v>68.753725891113135</v>
      </c>
    </row>
    <row r="11205" spans="1:2" x14ac:dyDescent="0.25">
      <c r="A11205">
        <v>1120.2</v>
      </c>
      <c r="B11205">
        <v>68.640620574951129</v>
      </c>
    </row>
    <row r="11206" spans="1:2" x14ac:dyDescent="0.25">
      <c r="A11206">
        <v>1120.3</v>
      </c>
      <c r="B11206">
        <v>68.527515258789123</v>
      </c>
    </row>
    <row r="11207" spans="1:2" x14ac:dyDescent="0.25">
      <c r="A11207">
        <v>1120.4000000000001</v>
      </c>
      <c r="B11207">
        <v>68.414409942626861</v>
      </c>
    </row>
    <row r="11208" spans="1:2" x14ac:dyDescent="0.25">
      <c r="A11208">
        <v>1120.5</v>
      </c>
      <c r="B11208">
        <v>68.301304626464855</v>
      </c>
    </row>
    <row r="11209" spans="1:2" x14ac:dyDescent="0.25">
      <c r="A11209">
        <v>1120.5999999999999</v>
      </c>
      <c r="B11209">
        <v>68.188199310302579</v>
      </c>
    </row>
    <row r="11210" spans="1:2" x14ac:dyDescent="0.25">
      <c r="A11210">
        <v>1120.7</v>
      </c>
      <c r="B11210">
        <v>68.075093994140573</v>
      </c>
    </row>
    <row r="11211" spans="1:2" x14ac:dyDescent="0.25">
      <c r="A11211">
        <v>1120.8</v>
      </c>
      <c r="B11211">
        <v>67.961988677978567</v>
      </c>
    </row>
    <row r="11212" spans="1:2" x14ac:dyDescent="0.25">
      <c r="A11212">
        <v>1120.9000000000001</v>
      </c>
      <c r="B11212">
        <v>67.848883361816306</v>
      </c>
    </row>
    <row r="11213" spans="1:2" x14ac:dyDescent="0.25">
      <c r="A11213">
        <v>1121</v>
      </c>
      <c r="B11213">
        <v>67.7357780456543</v>
      </c>
    </row>
    <row r="11214" spans="1:2" x14ac:dyDescent="0.25">
      <c r="A11214">
        <v>1121.0999999999999</v>
      </c>
      <c r="B11214">
        <v>67.642191543578974</v>
      </c>
    </row>
    <row r="11215" spans="1:2" x14ac:dyDescent="0.25">
      <c r="A11215">
        <v>1121.2</v>
      </c>
      <c r="B11215">
        <v>67.548605041503862</v>
      </c>
    </row>
    <row r="11216" spans="1:2" x14ac:dyDescent="0.25">
      <c r="A11216">
        <v>1121.3</v>
      </c>
      <c r="B11216">
        <v>67.45501853942875</v>
      </c>
    </row>
    <row r="11217" spans="1:2" x14ac:dyDescent="0.25">
      <c r="A11217">
        <v>1121.4000000000001</v>
      </c>
      <c r="B11217">
        <v>67.361432037353424</v>
      </c>
    </row>
    <row r="11218" spans="1:2" x14ac:dyDescent="0.25">
      <c r="A11218">
        <v>1121.5</v>
      </c>
      <c r="B11218">
        <v>67.267845535278326</v>
      </c>
    </row>
    <row r="11219" spans="1:2" x14ac:dyDescent="0.25">
      <c r="A11219">
        <v>1121.5999999999999</v>
      </c>
      <c r="B11219">
        <v>67.174259033203001</v>
      </c>
    </row>
    <row r="11220" spans="1:2" x14ac:dyDescent="0.25">
      <c r="A11220">
        <v>1121.7</v>
      </c>
      <c r="B11220">
        <v>67.080672531127888</v>
      </c>
    </row>
    <row r="11221" spans="1:2" x14ac:dyDescent="0.25">
      <c r="A11221">
        <v>1121.8</v>
      </c>
      <c r="B11221">
        <v>66.987086029052776</v>
      </c>
    </row>
    <row r="11222" spans="1:2" x14ac:dyDescent="0.25">
      <c r="A11222">
        <v>1121.9000000000001</v>
      </c>
      <c r="B11222">
        <v>66.89349952697745</v>
      </c>
    </row>
    <row r="11223" spans="1:2" x14ac:dyDescent="0.25">
      <c r="A11223">
        <v>1122</v>
      </c>
      <c r="B11223">
        <v>66.799913024902338</v>
      </c>
    </row>
    <row r="11224" spans="1:2" x14ac:dyDescent="0.25">
      <c r="A11224">
        <v>1122.0999999999999</v>
      </c>
      <c r="B11224">
        <v>66.754810104370051</v>
      </c>
    </row>
    <row r="11225" spans="1:2" x14ac:dyDescent="0.25">
      <c r="A11225">
        <v>1122.2</v>
      </c>
      <c r="B11225">
        <v>66.709707183837864</v>
      </c>
    </row>
    <row r="11226" spans="1:2" x14ac:dyDescent="0.25">
      <c r="A11226">
        <v>1122.3</v>
      </c>
      <c r="B11226">
        <v>66.664604263305677</v>
      </c>
    </row>
    <row r="11227" spans="1:2" x14ac:dyDescent="0.25">
      <c r="A11227">
        <v>1122.4000000000001</v>
      </c>
      <c r="B11227">
        <v>66.61950134277339</v>
      </c>
    </row>
    <row r="11228" spans="1:2" x14ac:dyDescent="0.25">
      <c r="A11228">
        <v>1122.5</v>
      </c>
      <c r="B11228">
        <v>66.574398422241217</v>
      </c>
    </row>
    <row r="11229" spans="1:2" x14ac:dyDescent="0.25">
      <c r="A11229">
        <v>1122.5999999999999</v>
      </c>
      <c r="B11229">
        <v>66.529295501708916</v>
      </c>
    </row>
    <row r="11230" spans="1:2" x14ac:dyDescent="0.25">
      <c r="A11230">
        <v>1122.7</v>
      </c>
      <c r="B11230">
        <v>66.484192581176742</v>
      </c>
    </row>
    <row r="11231" spans="1:2" x14ac:dyDescent="0.25">
      <c r="A11231">
        <v>1122.8</v>
      </c>
      <c r="B11231">
        <v>66.439089660644555</v>
      </c>
    </row>
    <row r="11232" spans="1:2" x14ac:dyDescent="0.25">
      <c r="A11232">
        <v>1122.9000000000001</v>
      </c>
      <c r="B11232">
        <v>66.393986740112268</v>
      </c>
    </row>
    <row r="11233" spans="1:2" x14ac:dyDescent="0.25">
      <c r="A11233">
        <v>1123</v>
      </c>
      <c r="B11233">
        <v>66.348883819580081</v>
      </c>
    </row>
    <row r="11234" spans="1:2" x14ac:dyDescent="0.25">
      <c r="A11234">
        <v>1123.0999999999999</v>
      </c>
      <c r="B11234">
        <v>66.262981491088752</v>
      </c>
    </row>
    <row r="11235" spans="1:2" x14ac:dyDescent="0.25">
      <c r="A11235">
        <v>1123.2</v>
      </c>
      <c r="B11235">
        <v>66.177079162597622</v>
      </c>
    </row>
    <row r="11236" spans="1:2" x14ac:dyDescent="0.25">
      <c r="A11236">
        <v>1123.3</v>
      </c>
      <c r="B11236">
        <v>66.091176834106491</v>
      </c>
    </row>
    <row r="11237" spans="1:2" x14ac:dyDescent="0.25">
      <c r="A11237">
        <v>1123.4000000000001</v>
      </c>
      <c r="B11237">
        <v>66.005274505615162</v>
      </c>
    </row>
    <row r="11238" spans="1:2" x14ac:dyDescent="0.25">
      <c r="A11238">
        <v>1123.5</v>
      </c>
      <c r="B11238">
        <v>65.919372177124018</v>
      </c>
    </row>
    <row r="11239" spans="1:2" x14ac:dyDescent="0.25">
      <c r="A11239">
        <v>1123.5999999999999</v>
      </c>
      <c r="B11239">
        <v>65.833469848632703</v>
      </c>
    </row>
    <row r="11240" spans="1:2" x14ac:dyDescent="0.25">
      <c r="A11240">
        <v>1123.7</v>
      </c>
      <c r="B11240">
        <v>65.747567520141558</v>
      </c>
    </row>
    <row r="11241" spans="1:2" x14ac:dyDescent="0.25">
      <c r="A11241">
        <v>1123.8</v>
      </c>
      <c r="B11241">
        <v>65.661665191650428</v>
      </c>
    </row>
    <row r="11242" spans="1:2" x14ac:dyDescent="0.25">
      <c r="A11242">
        <v>1123.9000000000001</v>
      </c>
      <c r="B11242">
        <v>65.575762863159099</v>
      </c>
    </row>
    <row r="11243" spans="1:2" x14ac:dyDescent="0.25">
      <c r="A11243">
        <v>1124</v>
      </c>
      <c r="B11243">
        <v>65.489860534667969</v>
      </c>
    </row>
    <row r="11244" spans="1:2" x14ac:dyDescent="0.25">
      <c r="A11244">
        <v>1124.0999999999999</v>
      </c>
      <c r="B11244">
        <v>65.372055015563802</v>
      </c>
    </row>
    <row r="11245" spans="1:2" x14ac:dyDescent="0.25">
      <c r="A11245">
        <v>1124.2</v>
      </c>
      <c r="B11245">
        <v>65.254249496459906</v>
      </c>
    </row>
    <row r="11246" spans="1:2" x14ac:dyDescent="0.25">
      <c r="A11246">
        <v>1124.3</v>
      </c>
      <c r="B11246">
        <v>65.136443977356009</v>
      </c>
    </row>
    <row r="11247" spans="1:2" x14ac:dyDescent="0.25">
      <c r="A11247">
        <v>1124.4000000000001</v>
      </c>
      <c r="B11247">
        <v>65.018638458251843</v>
      </c>
    </row>
    <row r="11248" spans="1:2" x14ac:dyDescent="0.25">
      <c r="A11248">
        <v>1124.5</v>
      </c>
      <c r="B11248">
        <v>64.900832939147946</v>
      </c>
    </row>
    <row r="11249" spans="1:2" x14ac:dyDescent="0.25">
      <c r="A11249">
        <v>1124.5999999999999</v>
      </c>
      <c r="B11249">
        <v>64.78302742004378</v>
      </c>
    </row>
    <row r="11250" spans="1:2" x14ac:dyDescent="0.25">
      <c r="A11250">
        <v>1124.7</v>
      </c>
      <c r="B11250">
        <v>64.665221900939883</v>
      </c>
    </row>
    <row r="11251" spans="1:2" x14ac:dyDescent="0.25">
      <c r="A11251">
        <v>1124.8</v>
      </c>
      <c r="B11251">
        <v>64.547416381835987</v>
      </c>
    </row>
    <row r="11252" spans="1:2" x14ac:dyDescent="0.25">
      <c r="A11252">
        <v>1124.9000000000001</v>
      </c>
      <c r="B11252">
        <v>64.42961086273182</v>
      </c>
    </row>
    <row r="11253" spans="1:2" x14ac:dyDescent="0.25">
      <c r="A11253">
        <v>1125</v>
      </c>
      <c r="B11253">
        <v>64.311805343627924</v>
      </c>
    </row>
    <row r="11254" spans="1:2" x14ac:dyDescent="0.25">
      <c r="A11254">
        <v>1125.0999999999999</v>
      </c>
      <c r="B11254">
        <v>64.036630210876083</v>
      </c>
    </row>
    <row r="11255" spans="1:2" x14ac:dyDescent="0.25">
      <c r="A11255">
        <v>1125.2</v>
      </c>
      <c r="B11255">
        <v>63.761455078124868</v>
      </c>
    </row>
    <row r="11256" spans="1:2" x14ac:dyDescent="0.25">
      <c r="A11256">
        <v>1125.3</v>
      </c>
      <c r="B11256">
        <v>63.486279945373653</v>
      </c>
    </row>
    <row r="11257" spans="1:2" x14ac:dyDescent="0.25">
      <c r="A11257">
        <v>1125.4000000000001</v>
      </c>
      <c r="B11257">
        <v>63.211104812621812</v>
      </c>
    </row>
    <row r="11258" spans="1:2" x14ac:dyDescent="0.25">
      <c r="A11258">
        <v>1125.5</v>
      </c>
      <c r="B11258">
        <v>62.935929679870597</v>
      </c>
    </row>
    <row r="11259" spans="1:2" x14ac:dyDescent="0.25">
      <c r="A11259">
        <v>1125.5999999999999</v>
      </c>
      <c r="B11259">
        <v>62.660754547118763</v>
      </c>
    </row>
    <row r="11260" spans="1:2" x14ac:dyDescent="0.25">
      <c r="A11260">
        <v>1125.7</v>
      </c>
      <c r="B11260">
        <v>62.385579414367548</v>
      </c>
    </row>
    <row r="11261" spans="1:2" x14ac:dyDescent="0.25">
      <c r="A11261">
        <v>1125.8</v>
      </c>
      <c r="B11261">
        <v>62.110404281616333</v>
      </c>
    </row>
    <row r="11262" spans="1:2" x14ac:dyDescent="0.25">
      <c r="A11262">
        <v>1125.9000000000001</v>
      </c>
      <c r="B11262">
        <v>61.835229148864492</v>
      </c>
    </row>
    <row r="11263" spans="1:2" x14ac:dyDescent="0.25">
      <c r="A11263">
        <v>1126</v>
      </c>
      <c r="B11263">
        <v>61.560054016113277</v>
      </c>
    </row>
    <row r="11264" spans="1:2" x14ac:dyDescent="0.25">
      <c r="A11264">
        <v>1126.0999999999999</v>
      </c>
      <c r="B11264">
        <v>61.145615806579023</v>
      </c>
    </row>
    <row r="11265" spans="1:2" x14ac:dyDescent="0.25">
      <c r="A11265">
        <v>1126.2</v>
      </c>
      <c r="B11265">
        <v>60.731177597045708</v>
      </c>
    </row>
    <row r="11266" spans="1:2" x14ac:dyDescent="0.25">
      <c r="A11266">
        <v>1126.3</v>
      </c>
      <c r="B11266">
        <v>60.316739387512392</v>
      </c>
    </row>
    <row r="11267" spans="1:2" x14ac:dyDescent="0.25">
      <c r="A11267">
        <v>1126.4000000000001</v>
      </c>
      <c r="B11267">
        <v>59.902301177978138</v>
      </c>
    </row>
    <row r="11268" spans="1:2" x14ac:dyDescent="0.25">
      <c r="A11268">
        <v>1126.5</v>
      </c>
      <c r="B11268">
        <v>59.487862968444823</v>
      </c>
    </row>
    <row r="11269" spans="1:2" x14ac:dyDescent="0.25">
      <c r="A11269">
        <v>1126.5999999999999</v>
      </c>
      <c r="B11269">
        <v>59.073424758910569</v>
      </c>
    </row>
    <row r="11270" spans="1:2" x14ac:dyDescent="0.25">
      <c r="A11270">
        <v>1126.7</v>
      </c>
      <c r="B11270">
        <v>58.658986549377254</v>
      </c>
    </row>
    <row r="11271" spans="1:2" x14ac:dyDescent="0.25">
      <c r="A11271">
        <v>1126.8</v>
      </c>
      <c r="B11271">
        <v>58.244548339843938</v>
      </c>
    </row>
    <row r="11272" spans="1:2" x14ac:dyDescent="0.25">
      <c r="A11272">
        <v>1126.9000000000001</v>
      </c>
      <c r="B11272">
        <v>57.830110130309677</v>
      </c>
    </row>
    <row r="11273" spans="1:2" x14ac:dyDescent="0.25">
      <c r="A11273">
        <v>1127</v>
      </c>
      <c r="B11273">
        <v>57.415671920776369</v>
      </c>
    </row>
    <row r="11274" spans="1:2" x14ac:dyDescent="0.25">
      <c r="A11274">
        <v>1127.0999999999999</v>
      </c>
      <c r="B11274">
        <v>56.932073326110178</v>
      </c>
    </row>
    <row r="11275" spans="1:2" x14ac:dyDescent="0.25">
      <c r="A11275">
        <v>1127.2</v>
      </c>
      <c r="B11275">
        <v>56.448474731445103</v>
      </c>
    </row>
    <row r="11276" spans="1:2" x14ac:dyDescent="0.25">
      <c r="A11276">
        <v>1127.3</v>
      </c>
      <c r="B11276">
        <v>55.964876136780013</v>
      </c>
    </row>
    <row r="11277" spans="1:2" x14ac:dyDescent="0.25">
      <c r="A11277">
        <v>1127.4000000000001</v>
      </c>
      <c r="B11277">
        <v>55.481277542113823</v>
      </c>
    </row>
    <row r="11278" spans="1:2" x14ac:dyDescent="0.25">
      <c r="A11278">
        <v>1127.5</v>
      </c>
      <c r="B11278">
        <v>54.997678947448733</v>
      </c>
    </row>
    <row r="11279" spans="1:2" x14ac:dyDescent="0.25">
      <c r="A11279">
        <v>1127.5999999999999</v>
      </c>
      <c r="B11279">
        <v>54.514080352782543</v>
      </c>
    </row>
    <row r="11280" spans="1:2" x14ac:dyDescent="0.25">
      <c r="A11280">
        <v>1127.7</v>
      </c>
      <c r="B11280">
        <v>54.030481758117453</v>
      </c>
    </row>
    <row r="11281" spans="1:2" x14ac:dyDescent="0.25">
      <c r="A11281">
        <v>1127.8</v>
      </c>
      <c r="B11281">
        <v>53.546883163452357</v>
      </c>
    </row>
    <row r="11282" spans="1:2" x14ac:dyDescent="0.25">
      <c r="A11282">
        <v>1127.9000000000001</v>
      </c>
      <c r="B11282">
        <v>53.06328456878618</v>
      </c>
    </row>
    <row r="11283" spans="1:2" x14ac:dyDescent="0.25">
      <c r="A11283">
        <v>1128</v>
      </c>
      <c r="B11283">
        <v>52.579685974121091</v>
      </c>
    </row>
    <row r="11284" spans="1:2" x14ac:dyDescent="0.25">
      <c r="A11284">
        <v>1128.0999999999999</v>
      </c>
      <c r="B11284">
        <v>52.094476432799631</v>
      </c>
    </row>
    <row r="11285" spans="1:2" x14ac:dyDescent="0.25">
      <c r="A11285">
        <v>1128.2</v>
      </c>
      <c r="B11285">
        <v>51.609266891479272</v>
      </c>
    </row>
    <row r="11286" spans="1:2" x14ac:dyDescent="0.25">
      <c r="A11286">
        <v>1128.3</v>
      </c>
      <c r="B11286">
        <v>51.124057350158907</v>
      </c>
    </row>
    <row r="11287" spans="1:2" x14ac:dyDescent="0.25">
      <c r="A11287">
        <v>1128.4000000000001</v>
      </c>
      <c r="B11287">
        <v>50.638847808837447</v>
      </c>
    </row>
    <row r="11288" spans="1:2" x14ac:dyDescent="0.25">
      <c r="A11288">
        <v>1128.5</v>
      </c>
      <c r="B11288">
        <v>50.153638267517103</v>
      </c>
    </row>
    <row r="11289" spans="1:2" x14ac:dyDescent="0.25">
      <c r="A11289">
        <v>1128.5999999999999</v>
      </c>
      <c r="B11289">
        <v>49.668428726195629</v>
      </c>
    </row>
    <row r="11290" spans="1:2" x14ac:dyDescent="0.25">
      <c r="A11290">
        <v>1128.7</v>
      </c>
      <c r="B11290">
        <v>49.18321918487527</v>
      </c>
    </row>
    <row r="11291" spans="1:2" x14ac:dyDescent="0.25">
      <c r="A11291">
        <v>1128.8</v>
      </c>
      <c r="B11291">
        <v>48.698009643554911</v>
      </c>
    </row>
    <row r="11292" spans="1:2" x14ac:dyDescent="0.25">
      <c r="A11292">
        <v>1128.9000000000001</v>
      </c>
      <c r="B11292">
        <v>48.212800102233452</v>
      </c>
    </row>
    <row r="11293" spans="1:2" x14ac:dyDescent="0.25">
      <c r="A11293">
        <v>1129</v>
      </c>
      <c r="B11293">
        <v>47.727590560913093</v>
      </c>
    </row>
    <row r="11294" spans="1:2" x14ac:dyDescent="0.25">
      <c r="A11294">
        <v>1129.0999999999999</v>
      </c>
      <c r="B11294">
        <v>47.247361145018893</v>
      </c>
    </row>
    <row r="11295" spans="1:2" x14ac:dyDescent="0.25">
      <c r="A11295">
        <v>1129.2</v>
      </c>
      <c r="B11295">
        <v>46.767131729125772</v>
      </c>
    </row>
    <row r="11296" spans="1:2" x14ac:dyDescent="0.25">
      <c r="A11296">
        <v>1129.3</v>
      </c>
      <c r="B11296">
        <v>46.286902313232638</v>
      </c>
    </row>
    <row r="11297" spans="1:2" x14ac:dyDescent="0.25">
      <c r="A11297">
        <v>1129.4000000000001</v>
      </c>
      <c r="B11297">
        <v>45.806672897338437</v>
      </c>
    </row>
    <row r="11298" spans="1:2" x14ac:dyDescent="0.25">
      <c r="A11298">
        <v>1129.5</v>
      </c>
      <c r="B11298">
        <v>45.326443481445317</v>
      </c>
    </row>
    <row r="11299" spans="1:2" x14ac:dyDescent="0.25">
      <c r="A11299">
        <v>1129.5999999999999</v>
      </c>
      <c r="B11299">
        <v>44.846214065551109</v>
      </c>
    </row>
    <row r="11300" spans="1:2" x14ac:dyDescent="0.25">
      <c r="A11300">
        <v>1129.7</v>
      </c>
      <c r="B11300">
        <v>44.365984649657989</v>
      </c>
    </row>
    <row r="11301" spans="1:2" x14ac:dyDescent="0.25">
      <c r="A11301">
        <v>1129.8</v>
      </c>
      <c r="B11301">
        <v>43.885755233764868</v>
      </c>
    </row>
    <row r="11302" spans="1:2" x14ac:dyDescent="0.25">
      <c r="A11302">
        <v>1129.9000000000001</v>
      </c>
      <c r="B11302">
        <v>43.405525817870661</v>
      </c>
    </row>
    <row r="11303" spans="1:2" x14ac:dyDescent="0.25">
      <c r="A11303">
        <v>1130</v>
      </c>
      <c r="B11303">
        <v>42.92529640197754</v>
      </c>
    </row>
    <row r="11304" spans="1:2" x14ac:dyDescent="0.25">
      <c r="A11304">
        <v>1130.0999999999999</v>
      </c>
      <c r="B11304">
        <v>42.421288032531052</v>
      </c>
    </row>
    <row r="11305" spans="1:2" x14ac:dyDescent="0.25">
      <c r="A11305">
        <v>1130.2</v>
      </c>
      <c r="B11305">
        <v>41.917279663085708</v>
      </c>
    </row>
    <row r="11306" spans="1:2" x14ac:dyDescent="0.25">
      <c r="A11306">
        <v>1130.3</v>
      </c>
      <c r="B11306">
        <v>41.413271293640364</v>
      </c>
    </row>
    <row r="11307" spans="1:2" x14ac:dyDescent="0.25">
      <c r="A11307">
        <v>1130.4000000000001</v>
      </c>
      <c r="B11307">
        <v>40.909262924193882</v>
      </c>
    </row>
    <row r="11308" spans="1:2" x14ac:dyDescent="0.25">
      <c r="A11308">
        <v>1130.5</v>
      </c>
      <c r="B11308">
        <v>40.405254554748538</v>
      </c>
    </row>
    <row r="11309" spans="1:2" x14ac:dyDescent="0.25">
      <c r="A11309">
        <v>1130.5999999999999</v>
      </c>
      <c r="B11309">
        <v>39.901246185302043</v>
      </c>
    </row>
    <row r="11310" spans="1:2" x14ac:dyDescent="0.25">
      <c r="A11310">
        <v>1130.7</v>
      </c>
      <c r="B11310">
        <v>39.397237815856712</v>
      </c>
    </row>
    <row r="11311" spans="1:2" x14ac:dyDescent="0.25">
      <c r="A11311">
        <v>1130.8</v>
      </c>
      <c r="B11311">
        <v>38.893229446411361</v>
      </c>
    </row>
    <row r="11312" spans="1:2" x14ac:dyDescent="0.25">
      <c r="A11312">
        <v>1130.9000000000001</v>
      </c>
      <c r="B11312">
        <v>38.389221076964873</v>
      </c>
    </row>
    <row r="11313" spans="1:2" x14ac:dyDescent="0.25">
      <c r="A11313">
        <v>1131</v>
      </c>
      <c r="B11313">
        <v>37.885212707519528</v>
      </c>
    </row>
    <row r="11314" spans="1:2" x14ac:dyDescent="0.25">
      <c r="A11314">
        <v>1131.0999999999999</v>
      </c>
      <c r="B11314">
        <v>37.486621704101019</v>
      </c>
    </row>
    <row r="11315" spans="1:2" x14ac:dyDescent="0.25">
      <c r="A11315">
        <v>1131.2</v>
      </c>
      <c r="B11315">
        <v>37.088030700683412</v>
      </c>
    </row>
    <row r="11316" spans="1:2" x14ac:dyDescent="0.25">
      <c r="A11316">
        <v>1131.3</v>
      </c>
      <c r="B11316">
        <v>36.689439697265797</v>
      </c>
    </row>
    <row r="11317" spans="1:2" x14ac:dyDescent="0.25">
      <c r="A11317">
        <v>1131.4000000000001</v>
      </c>
      <c r="B11317">
        <v>36.290848693847288</v>
      </c>
    </row>
    <row r="11318" spans="1:2" x14ac:dyDescent="0.25">
      <c r="A11318">
        <v>1131.5</v>
      </c>
      <c r="B11318">
        <v>35.892257690429687</v>
      </c>
    </row>
    <row r="11319" spans="1:2" x14ac:dyDescent="0.25">
      <c r="A11319">
        <v>1131.5999999999999</v>
      </c>
      <c r="B11319">
        <v>35.493666687011178</v>
      </c>
    </row>
    <row r="11320" spans="1:2" x14ac:dyDescent="0.25">
      <c r="A11320">
        <v>1131.7</v>
      </c>
      <c r="B11320">
        <v>35.095075683593571</v>
      </c>
    </row>
    <row r="11321" spans="1:2" x14ac:dyDescent="0.25">
      <c r="A11321">
        <v>1131.8</v>
      </c>
      <c r="B11321">
        <v>34.696484680175963</v>
      </c>
    </row>
    <row r="11322" spans="1:2" x14ac:dyDescent="0.25">
      <c r="A11322">
        <v>1131.9000000000001</v>
      </c>
      <c r="B11322">
        <v>34.297893676757447</v>
      </c>
    </row>
    <row r="11323" spans="1:2" x14ac:dyDescent="0.25">
      <c r="A11323">
        <v>1132</v>
      </c>
      <c r="B11323">
        <v>33.899302673339847</v>
      </c>
    </row>
    <row r="11324" spans="1:2" x14ac:dyDescent="0.25">
      <c r="A11324">
        <v>1132.0999999999999</v>
      </c>
      <c r="B11324">
        <v>33.517269573211152</v>
      </c>
    </row>
    <row r="11325" spans="1:2" x14ac:dyDescent="0.25">
      <c r="A11325">
        <v>1132.2</v>
      </c>
      <c r="B11325">
        <v>33.135236473083317</v>
      </c>
    </row>
    <row r="11326" spans="1:2" x14ac:dyDescent="0.25">
      <c r="A11326">
        <v>1132.3</v>
      </c>
      <c r="B11326">
        <v>32.753203372955497</v>
      </c>
    </row>
    <row r="11327" spans="1:2" x14ac:dyDescent="0.25">
      <c r="A11327">
        <v>1132.4000000000001</v>
      </c>
      <c r="B11327">
        <v>32.371170272826802</v>
      </c>
    </row>
    <row r="11328" spans="1:2" x14ac:dyDescent="0.25">
      <c r="A11328">
        <v>1132.5</v>
      </c>
      <c r="B11328">
        <v>31.989137172698982</v>
      </c>
    </row>
    <row r="11329" spans="1:2" x14ac:dyDescent="0.25">
      <c r="A11329">
        <v>1132.5999999999999</v>
      </c>
      <c r="B11329">
        <v>31.60710407257028</v>
      </c>
    </row>
    <row r="11330" spans="1:2" x14ac:dyDescent="0.25">
      <c r="A11330">
        <v>1132.7</v>
      </c>
      <c r="B11330">
        <v>31.22507097244246</v>
      </c>
    </row>
    <row r="11331" spans="1:2" x14ac:dyDescent="0.25">
      <c r="A11331">
        <v>1132.8</v>
      </c>
      <c r="B11331">
        <v>30.843037872314628</v>
      </c>
    </row>
    <row r="11332" spans="1:2" x14ac:dyDescent="0.25">
      <c r="A11332">
        <v>1132.9000000000001</v>
      </c>
      <c r="B11332">
        <v>30.461004772185941</v>
      </c>
    </row>
    <row r="11333" spans="1:2" x14ac:dyDescent="0.25">
      <c r="A11333">
        <v>1133</v>
      </c>
      <c r="B11333">
        <v>30.07897167205811</v>
      </c>
    </row>
    <row r="11334" spans="1:2" x14ac:dyDescent="0.25">
      <c r="A11334">
        <v>1133.0999999999999</v>
      </c>
      <c r="B11334">
        <v>29.778162174224452</v>
      </c>
    </row>
    <row r="11335" spans="1:2" x14ac:dyDescent="0.25">
      <c r="A11335">
        <v>1133.2</v>
      </c>
      <c r="B11335">
        <v>29.477352676391469</v>
      </c>
    </row>
    <row r="11336" spans="1:2" x14ac:dyDescent="0.25">
      <c r="A11336">
        <v>1133.3</v>
      </c>
      <c r="B11336">
        <v>29.176543178558489</v>
      </c>
    </row>
    <row r="11337" spans="1:2" x14ac:dyDescent="0.25">
      <c r="A11337">
        <v>1133.4000000000001</v>
      </c>
      <c r="B11337">
        <v>28.875733680724831</v>
      </c>
    </row>
    <row r="11338" spans="1:2" x14ac:dyDescent="0.25">
      <c r="A11338">
        <v>1133.5</v>
      </c>
      <c r="B11338">
        <v>28.574924182891849</v>
      </c>
    </row>
    <row r="11339" spans="1:2" x14ac:dyDescent="0.25">
      <c r="A11339">
        <v>1133.5999999999999</v>
      </c>
      <c r="B11339">
        <v>28.274114685058191</v>
      </c>
    </row>
    <row r="11340" spans="1:2" x14ac:dyDescent="0.25">
      <c r="A11340">
        <v>1133.7</v>
      </c>
      <c r="B11340">
        <v>27.973305187225211</v>
      </c>
    </row>
    <row r="11341" spans="1:2" x14ac:dyDescent="0.25">
      <c r="A11341">
        <v>1133.8</v>
      </c>
      <c r="B11341">
        <v>27.672495689392228</v>
      </c>
    </row>
    <row r="11342" spans="1:2" x14ac:dyDescent="0.25">
      <c r="A11342">
        <v>1133.9000000000001</v>
      </c>
      <c r="B11342">
        <v>27.37168619155857</v>
      </c>
    </row>
    <row r="11343" spans="1:2" x14ac:dyDescent="0.25">
      <c r="A11343">
        <v>1134</v>
      </c>
      <c r="B11343">
        <v>27.070876693725591</v>
      </c>
    </row>
    <row r="11344" spans="1:2" x14ac:dyDescent="0.25">
      <c r="A11344">
        <v>1134.0999999999999</v>
      </c>
      <c r="B11344">
        <v>26.679016685485308</v>
      </c>
    </row>
    <row r="11345" spans="1:2" x14ac:dyDescent="0.25">
      <c r="A11345">
        <v>1134.2</v>
      </c>
      <c r="B11345">
        <v>26.287156677245921</v>
      </c>
    </row>
    <row r="11346" spans="1:2" x14ac:dyDescent="0.25">
      <c r="A11346">
        <v>1134.3</v>
      </c>
      <c r="B11346">
        <v>25.89529666900653</v>
      </c>
    </row>
    <row r="11347" spans="1:2" x14ac:dyDescent="0.25">
      <c r="A11347">
        <v>1134.4000000000001</v>
      </c>
      <c r="B11347">
        <v>25.503436660766251</v>
      </c>
    </row>
    <row r="11348" spans="1:2" x14ac:dyDescent="0.25">
      <c r="A11348">
        <v>1134.5</v>
      </c>
      <c r="B11348">
        <v>25.11157665252686</v>
      </c>
    </row>
    <row r="11349" spans="1:2" x14ac:dyDescent="0.25">
      <c r="A11349">
        <v>1134.5999999999999</v>
      </c>
      <c r="B11349">
        <v>24.719716644286581</v>
      </c>
    </row>
    <row r="11350" spans="1:2" x14ac:dyDescent="0.25">
      <c r="A11350">
        <v>1134.7</v>
      </c>
      <c r="B11350">
        <v>24.327856636047191</v>
      </c>
    </row>
    <row r="11351" spans="1:2" x14ac:dyDescent="0.25">
      <c r="A11351">
        <v>1134.8</v>
      </c>
      <c r="B11351">
        <v>23.9359966278078</v>
      </c>
    </row>
    <row r="11352" spans="1:2" x14ac:dyDescent="0.25">
      <c r="A11352">
        <v>1134.9000000000001</v>
      </c>
      <c r="B11352">
        <v>23.544136619567521</v>
      </c>
    </row>
    <row r="11353" spans="1:2" x14ac:dyDescent="0.25">
      <c r="A11353">
        <v>1135</v>
      </c>
      <c r="B11353">
        <v>23.15227661132813</v>
      </c>
    </row>
    <row r="11354" spans="1:2" x14ac:dyDescent="0.25">
      <c r="A11354">
        <v>1135.0999999999999</v>
      </c>
      <c r="B11354">
        <v>22.89342716217006</v>
      </c>
    </row>
    <row r="11355" spans="1:2" x14ac:dyDescent="0.25">
      <c r="A11355">
        <v>1135.2</v>
      </c>
      <c r="B11355">
        <v>22.634577713012579</v>
      </c>
    </row>
    <row r="11356" spans="1:2" x14ac:dyDescent="0.25">
      <c r="A11356">
        <v>1135.3</v>
      </c>
      <c r="B11356">
        <v>22.375728263855098</v>
      </c>
    </row>
    <row r="11357" spans="1:2" x14ac:dyDescent="0.25">
      <c r="A11357">
        <v>1135.4000000000001</v>
      </c>
      <c r="B11357">
        <v>22.116878814697031</v>
      </c>
    </row>
    <row r="11358" spans="1:2" x14ac:dyDescent="0.25">
      <c r="A11358">
        <v>1135.5</v>
      </c>
      <c r="B11358">
        <v>21.858029365539551</v>
      </c>
    </row>
    <row r="11359" spans="1:2" x14ac:dyDescent="0.25">
      <c r="A11359">
        <v>1135.5999999999999</v>
      </c>
      <c r="B11359">
        <v>21.599179916381491</v>
      </c>
    </row>
    <row r="11360" spans="1:2" x14ac:dyDescent="0.25">
      <c r="A11360">
        <v>1135.7</v>
      </c>
      <c r="B11360">
        <v>21.34033046722401</v>
      </c>
    </row>
    <row r="11361" spans="1:2" x14ac:dyDescent="0.25">
      <c r="A11361">
        <v>1135.8</v>
      </c>
      <c r="B11361">
        <v>21.08148101806653</v>
      </c>
    </row>
    <row r="11362" spans="1:2" x14ac:dyDescent="0.25">
      <c r="A11362">
        <v>1135.9000000000001</v>
      </c>
      <c r="B11362">
        <v>20.822631568908459</v>
      </c>
    </row>
    <row r="11363" spans="1:2" x14ac:dyDescent="0.25">
      <c r="A11363">
        <v>1136</v>
      </c>
      <c r="B11363">
        <v>20.563782119750979</v>
      </c>
    </row>
    <row r="11364" spans="1:2" x14ac:dyDescent="0.25">
      <c r="A11364">
        <v>1136.0999999999999</v>
      </c>
      <c r="B11364">
        <v>20.33293964385955</v>
      </c>
    </row>
    <row r="11365" spans="1:2" x14ac:dyDescent="0.25">
      <c r="A11365">
        <v>1136.2</v>
      </c>
      <c r="B11365">
        <v>20.102097167968651</v>
      </c>
    </row>
    <row r="11366" spans="1:2" x14ac:dyDescent="0.25">
      <c r="A11366">
        <v>1136.3</v>
      </c>
      <c r="B11366">
        <v>19.871254692077741</v>
      </c>
    </row>
    <row r="11367" spans="1:2" x14ac:dyDescent="0.25">
      <c r="A11367">
        <v>1136.4000000000001</v>
      </c>
      <c r="B11367">
        <v>19.64041221618632</v>
      </c>
    </row>
    <row r="11368" spans="1:2" x14ac:dyDescent="0.25">
      <c r="A11368">
        <v>1136.5</v>
      </c>
      <c r="B11368">
        <v>19.40956974029541</v>
      </c>
    </row>
    <row r="11369" spans="1:2" x14ac:dyDescent="0.25">
      <c r="A11369">
        <v>1136.5999999999999</v>
      </c>
      <c r="B11369">
        <v>19.178727264403989</v>
      </c>
    </row>
    <row r="11370" spans="1:2" x14ac:dyDescent="0.25">
      <c r="A11370">
        <v>1136.7</v>
      </c>
      <c r="B11370">
        <v>18.947884788513079</v>
      </c>
    </row>
    <row r="11371" spans="1:2" x14ac:dyDescent="0.25">
      <c r="A11371">
        <v>1136.8</v>
      </c>
      <c r="B11371">
        <v>18.71704231262218</v>
      </c>
    </row>
    <row r="11372" spans="1:2" x14ac:dyDescent="0.25">
      <c r="A11372">
        <v>1136.9000000000001</v>
      </c>
      <c r="B11372">
        <v>18.486199836730751</v>
      </c>
    </row>
    <row r="11373" spans="1:2" x14ac:dyDescent="0.25">
      <c r="A11373">
        <v>1137</v>
      </c>
      <c r="B11373">
        <v>18.255357360839849</v>
      </c>
    </row>
    <row r="11374" spans="1:2" x14ac:dyDescent="0.25">
      <c r="A11374">
        <v>1137.0999999999999</v>
      </c>
      <c r="B11374">
        <v>17.98840850830042</v>
      </c>
    </row>
    <row r="11375" spans="1:2" x14ac:dyDescent="0.25">
      <c r="A11375">
        <v>1137.2</v>
      </c>
      <c r="B11375">
        <v>17.721459655761599</v>
      </c>
    </row>
    <row r="11376" spans="1:2" x14ac:dyDescent="0.25">
      <c r="A11376">
        <v>1137.3</v>
      </c>
      <c r="B11376">
        <v>17.454510803222782</v>
      </c>
    </row>
    <row r="11377" spans="1:2" x14ac:dyDescent="0.25">
      <c r="A11377">
        <v>1137.4000000000001</v>
      </c>
      <c r="B11377">
        <v>17.187561950683349</v>
      </c>
    </row>
    <row r="11378" spans="1:2" x14ac:dyDescent="0.25">
      <c r="A11378">
        <v>1137.5</v>
      </c>
      <c r="B11378">
        <v>16.920613098144539</v>
      </c>
    </row>
    <row r="11379" spans="1:2" x14ac:dyDescent="0.25">
      <c r="A11379">
        <v>1137.5999999999999</v>
      </c>
      <c r="B11379">
        <v>16.65366424560511</v>
      </c>
    </row>
    <row r="11380" spans="1:2" x14ac:dyDescent="0.25">
      <c r="A11380">
        <v>1137.7</v>
      </c>
      <c r="B11380">
        <v>16.386715393066289</v>
      </c>
    </row>
    <row r="11381" spans="1:2" x14ac:dyDescent="0.25">
      <c r="A11381">
        <v>1137.8</v>
      </c>
      <c r="B11381">
        <v>16.119766540527468</v>
      </c>
    </row>
    <row r="11382" spans="1:2" x14ac:dyDescent="0.25">
      <c r="A11382">
        <v>1137.9000000000001</v>
      </c>
      <c r="B11382">
        <v>15.85281768798804</v>
      </c>
    </row>
    <row r="11383" spans="1:2" x14ac:dyDescent="0.25">
      <c r="A11383">
        <v>1138</v>
      </c>
      <c r="B11383">
        <v>15.585868835449221</v>
      </c>
    </row>
    <row r="11384" spans="1:2" x14ac:dyDescent="0.25">
      <c r="A11384">
        <v>1138.0999999999999</v>
      </c>
      <c r="B11384">
        <v>15.432971935272009</v>
      </c>
    </row>
    <row r="11385" spans="1:2" x14ac:dyDescent="0.25">
      <c r="A11385">
        <v>1138.2</v>
      </c>
      <c r="B11385">
        <v>15.28007503509515</v>
      </c>
    </row>
    <row r="11386" spans="1:2" x14ac:dyDescent="0.25">
      <c r="A11386">
        <v>1138.3</v>
      </c>
      <c r="B11386">
        <v>15.12717813491828</v>
      </c>
    </row>
    <row r="11387" spans="1:2" x14ac:dyDescent="0.25">
      <c r="A11387">
        <v>1138.4000000000001</v>
      </c>
      <c r="B11387">
        <v>14.974281234741071</v>
      </c>
    </row>
    <row r="11388" spans="1:2" x14ac:dyDescent="0.25">
      <c r="A11388">
        <v>1138.5</v>
      </c>
      <c r="B11388">
        <v>14.821384334564209</v>
      </c>
    </row>
    <row r="11389" spans="1:2" x14ac:dyDescent="0.25">
      <c r="A11389">
        <v>1138.5999999999999</v>
      </c>
      <c r="B11389">
        <v>14.668487434387</v>
      </c>
    </row>
    <row r="11390" spans="1:2" x14ac:dyDescent="0.25">
      <c r="A11390">
        <v>1138.7</v>
      </c>
      <c r="B11390">
        <v>14.515590534210141</v>
      </c>
    </row>
    <row r="11391" spans="1:2" x14ac:dyDescent="0.25">
      <c r="A11391">
        <v>1138.8</v>
      </c>
      <c r="B11391">
        <v>14.36269363403327</v>
      </c>
    </row>
    <row r="11392" spans="1:2" x14ac:dyDescent="0.25">
      <c r="A11392">
        <v>1138.9000000000001</v>
      </c>
      <c r="B11392">
        <v>14.209796733856059</v>
      </c>
    </row>
    <row r="11393" spans="1:2" x14ac:dyDescent="0.25">
      <c r="A11393">
        <v>1139</v>
      </c>
      <c r="B11393">
        <v>14.0568998336792</v>
      </c>
    </row>
    <row r="11394" spans="1:2" x14ac:dyDescent="0.25">
      <c r="A11394">
        <v>1139.0999999999999</v>
      </c>
      <c r="B11394">
        <v>14.05189248085021</v>
      </c>
    </row>
    <row r="11395" spans="1:2" x14ac:dyDescent="0.25">
      <c r="A11395">
        <v>1139.2</v>
      </c>
      <c r="B11395">
        <v>14.046885128021239</v>
      </c>
    </row>
    <row r="11396" spans="1:2" x14ac:dyDescent="0.25">
      <c r="A11396">
        <v>1139.3</v>
      </c>
      <c r="B11396">
        <v>14.04187777519226</v>
      </c>
    </row>
    <row r="11397" spans="1:2" x14ac:dyDescent="0.25">
      <c r="A11397">
        <v>1139.4000000000001</v>
      </c>
      <c r="B11397">
        <v>14.036870422363281</v>
      </c>
    </row>
    <row r="11398" spans="1:2" x14ac:dyDescent="0.25">
      <c r="A11398">
        <v>1139.5</v>
      </c>
      <c r="B11398">
        <v>14.0318630695343</v>
      </c>
    </row>
    <row r="11399" spans="1:2" x14ac:dyDescent="0.25">
      <c r="A11399">
        <v>1139.5999999999999</v>
      </c>
      <c r="B11399">
        <v>14.02685571670531</v>
      </c>
    </row>
    <row r="11400" spans="1:2" x14ac:dyDescent="0.25">
      <c r="A11400">
        <v>1139.7</v>
      </c>
      <c r="B11400">
        <v>14.021848363876339</v>
      </c>
    </row>
    <row r="11401" spans="1:2" x14ac:dyDescent="0.25">
      <c r="A11401">
        <v>1139.8</v>
      </c>
      <c r="B11401">
        <v>14.01684101104736</v>
      </c>
    </row>
    <row r="11402" spans="1:2" x14ac:dyDescent="0.25">
      <c r="A11402">
        <v>1139.9000000000001</v>
      </c>
      <c r="B11402">
        <v>14.01183365821838</v>
      </c>
    </row>
    <row r="11403" spans="1:2" x14ac:dyDescent="0.25">
      <c r="A11403">
        <v>1140</v>
      </c>
      <c r="B11403">
        <v>14.006826305389399</v>
      </c>
    </row>
    <row r="11404" spans="1:2" x14ac:dyDescent="0.25">
      <c r="A11404">
        <v>1140.0999999999999</v>
      </c>
      <c r="B11404">
        <v>14.080591583252049</v>
      </c>
    </row>
    <row r="11405" spans="1:2" x14ac:dyDescent="0.25">
      <c r="A11405">
        <v>1140.2</v>
      </c>
      <c r="B11405">
        <v>14.154356861114531</v>
      </c>
    </row>
    <row r="11406" spans="1:2" x14ac:dyDescent="0.25">
      <c r="A11406">
        <v>1140.3</v>
      </c>
      <c r="B11406">
        <v>14.22812213897701</v>
      </c>
    </row>
    <row r="11407" spans="1:2" x14ac:dyDescent="0.25">
      <c r="A11407">
        <v>1140.4000000000001</v>
      </c>
      <c r="B11407">
        <v>14.30188741683966</v>
      </c>
    </row>
    <row r="11408" spans="1:2" x14ac:dyDescent="0.25">
      <c r="A11408">
        <v>1140.5</v>
      </c>
      <c r="B11408">
        <v>14.37565269470214</v>
      </c>
    </row>
    <row r="11409" spans="1:2" x14ac:dyDescent="0.25">
      <c r="A11409">
        <v>1140.5999999999999</v>
      </c>
      <c r="B11409">
        <v>14.44941797256479</v>
      </c>
    </row>
    <row r="11410" spans="1:2" x14ac:dyDescent="0.25">
      <c r="A11410">
        <v>1140.7</v>
      </c>
      <c r="B11410">
        <v>14.52318325042728</v>
      </c>
    </row>
    <row r="11411" spans="1:2" x14ac:dyDescent="0.25">
      <c r="A11411">
        <v>1140.8</v>
      </c>
      <c r="B11411">
        <v>14.59694852828976</v>
      </c>
    </row>
    <row r="11412" spans="1:2" x14ac:dyDescent="0.25">
      <c r="A11412">
        <v>1140.9000000000001</v>
      </c>
      <c r="B11412">
        <v>14.67071380615241</v>
      </c>
    </row>
    <row r="11413" spans="1:2" x14ac:dyDescent="0.25">
      <c r="A11413">
        <v>1141</v>
      </c>
      <c r="B11413">
        <v>14.744479084014889</v>
      </c>
    </row>
    <row r="11414" spans="1:2" x14ac:dyDescent="0.25">
      <c r="A11414">
        <v>1141.0999999999999</v>
      </c>
      <c r="B11414">
        <v>14.784887809753471</v>
      </c>
    </row>
    <row r="11415" spans="1:2" x14ac:dyDescent="0.25">
      <c r="A11415">
        <v>1141.2</v>
      </c>
      <c r="B11415">
        <v>14.82529653549196</v>
      </c>
    </row>
    <row r="11416" spans="1:2" x14ac:dyDescent="0.25">
      <c r="A11416">
        <v>1141.3</v>
      </c>
      <c r="B11416">
        <v>14.865705261230451</v>
      </c>
    </row>
    <row r="11417" spans="1:2" x14ac:dyDescent="0.25">
      <c r="A11417">
        <v>1141.4000000000001</v>
      </c>
      <c r="B11417">
        <v>14.90611398696903</v>
      </c>
    </row>
    <row r="11418" spans="1:2" x14ac:dyDescent="0.25">
      <c r="A11418">
        <v>1141.5</v>
      </c>
      <c r="B11418">
        <v>14.94652271270752</v>
      </c>
    </row>
    <row r="11419" spans="1:2" x14ac:dyDescent="0.25">
      <c r="A11419">
        <v>1141.5999999999999</v>
      </c>
      <c r="B11419">
        <v>14.986931438446099</v>
      </c>
    </row>
    <row r="11420" spans="1:2" x14ac:dyDescent="0.25">
      <c r="A11420">
        <v>1141.7</v>
      </c>
      <c r="B11420">
        <v>15.02734016418459</v>
      </c>
    </row>
    <row r="11421" spans="1:2" x14ac:dyDescent="0.25">
      <c r="A11421">
        <v>1141.8</v>
      </c>
      <c r="B11421">
        <v>15.067748889923079</v>
      </c>
    </row>
    <row r="11422" spans="1:2" x14ac:dyDescent="0.25">
      <c r="A11422">
        <v>1141.9000000000001</v>
      </c>
      <c r="B11422">
        <v>15.108157615661661</v>
      </c>
    </row>
    <row r="11423" spans="1:2" x14ac:dyDescent="0.25">
      <c r="A11423">
        <v>1142</v>
      </c>
      <c r="B11423">
        <v>15.14856634140015</v>
      </c>
    </row>
    <row r="11424" spans="1:2" x14ac:dyDescent="0.25">
      <c r="A11424">
        <v>1142.0999999999999</v>
      </c>
      <c r="B11424">
        <v>15.31641579628014</v>
      </c>
    </row>
    <row r="11425" spans="1:2" x14ac:dyDescent="0.25">
      <c r="A11425">
        <v>1142.2</v>
      </c>
      <c r="B11425">
        <v>15.48426525115975</v>
      </c>
    </row>
    <row r="11426" spans="1:2" x14ac:dyDescent="0.25">
      <c r="A11426">
        <v>1142.3</v>
      </c>
      <c r="B11426">
        <v>15.652114706039351</v>
      </c>
    </row>
    <row r="11427" spans="1:2" x14ac:dyDescent="0.25">
      <c r="A11427">
        <v>1142.4000000000001</v>
      </c>
      <c r="B11427">
        <v>15.819964160919341</v>
      </c>
    </row>
    <row r="11428" spans="1:2" x14ac:dyDescent="0.25">
      <c r="A11428">
        <v>1142.5</v>
      </c>
      <c r="B11428">
        <v>15.987813615798951</v>
      </c>
    </row>
    <row r="11429" spans="1:2" x14ac:dyDescent="0.25">
      <c r="A11429">
        <v>1142.5999999999999</v>
      </c>
      <c r="B11429">
        <v>16.155663070678941</v>
      </c>
    </row>
    <row r="11430" spans="1:2" x14ac:dyDescent="0.25">
      <c r="A11430">
        <v>1142.7</v>
      </c>
      <c r="B11430">
        <v>16.323512525558549</v>
      </c>
    </row>
    <row r="11431" spans="1:2" x14ac:dyDescent="0.25">
      <c r="A11431">
        <v>1142.8</v>
      </c>
      <c r="B11431">
        <v>16.49136198043815</v>
      </c>
    </row>
    <row r="11432" spans="1:2" x14ac:dyDescent="0.25">
      <c r="A11432">
        <v>1142.9000000000001</v>
      </c>
      <c r="B11432">
        <v>16.659211435318142</v>
      </c>
    </row>
    <row r="11433" spans="1:2" x14ac:dyDescent="0.25">
      <c r="A11433">
        <v>1143</v>
      </c>
      <c r="B11433">
        <v>16.82706089019775</v>
      </c>
    </row>
    <row r="11434" spans="1:2" x14ac:dyDescent="0.25">
      <c r="A11434">
        <v>1143.0999999999999</v>
      </c>
      <c r="B11434">
        <v>17.05064054489166</v>
      </c>
    </row>
    <row r="11435" spans="1:2" x14ac:dyDescent="0.25">
      <c r="A11435">
        <v>1143.2</v>
      </c>
      <c r="B11435">
        <v>17.274220199585059</v>
      </c>
    </row>
    <row r="11436" spans="1:2" x14ac:dyDescent="0.25">
      <c r="A11436">
        <v>1143.3</v>
      </c>
      <c r="B11436">
        <v>17.497799854278458</v>
      </c>
    </row>
    <row r="11437" spans="1:2" x14ac:dyDescent="0.25">
      <c r="A11437">
        <v>1143.4000000000001</v>
      </c>
      <c r="B11437">
        <v>17.721379508972369</v>
      </c>
    </row>
    <row r="11438" spans="1:2" x14ac:dyDescent="0.25">
      <c r="A11438">
        <v>1143.5</v>
      </c>
      <c r="B11438">
        <v>17.944959163665771</v>
      </c>
    </row>
    <row r="11439" spans="1:2" x14ac:dyDescent="0.25">
      <c r="A11439">
        <v>1143.5999999999999</v>
      </c>
      <c r="B11439">
        <v>18.168538818359679</v>
      </c>
    </row>
    <row r="11440" spans="1:2" x14ac:dyDescent="0.25">
      <c r="A11440">
        <v>1143.7</v>
      </c>
      <c r="B11440">
        <v>18.392118473053081</v>
      </c>
    </row>
    <row r="11441" spans="1:2" x14ac:dyDescent="0.25">
      <c r="A11441">
        <v>1143.8</v>
      </c>
      <c r="B11441">
        <v>18.61569812774648</v>
      </c>
    </row>
    <row r="11442" spans="1:2" x14ac:dyDescent="0.25">
      <c r="A11442">
        <v>1143.9000000000001</v>
      </c>
      <c r="B11442">
        <v>18.839277782440391</v>
      </c>
    </row>
    <row r="11443" spans="1:2" x14ac:dyDescent="0.25">
      <c r="A11443">
        <v>1144</v>
      </c>
      <c r="B11443">
        <v>19.06285743713379</v>
      </c>
    </row>
    <row r="11444" spans="1:2" x14ac:dyDescent="0.25">
      <c r="A11444">
        <v>1144.0999999999999</v>
      </c>
      <c r="B11444">
        <v>19.346099700928121</v>
      </c>
    </row>
    <row r="11445" spans="1:2" x14ac:dyDescent="0.25">
      <c r="A11445">
        <v>1144.2</v>
      </c>
      <c r="B11445">
        <v>19.62934196472181</v>
      </c>
    </row>
    <row r="11446" spans="1:2" x14ac:dyDescent="0.25">
      <c r="A11446">
        <v>1144.3</v>
      </c>
      <c r="B11446">
        <v>19.912584228515499</v>
      </c>
    </row>
    <row r="11447" spans="1:2" x14ac:dyDescent="0.25">
      <c r="A11447">
        <v>1144.4000000000001</v>
      </c>
      <c r="B11447">
        <v>20.195826492309831</v>
      </c>
    </row>
    <row r="11448" spans="1:2" x14ac:dyDescent="0.25">
      <c r="A11448">
        <v>1144.5</v>
      </c>
      <c r="B11448">
        <v>20.479068756103519</v>
      </c>
    </row>
    <row r="11449" spans="1:2" x14ac:dyDescent="0.25">
      <c r="A11449">
        <v>1144.5999999999999</v>
      </c>
      <c r="B11449">
        <v>20.762311019897851</v>
      </c>
    </row>
    <row r="11450" spans="1:2" x14ac:dyDescent="0.25">
      <c r="A11450">
        <v>1144.7</v>
      </c>
      <c r="B11450">
        <v>21.04555328369154</v>
      </c>
    </row>
    <row r="11451" spans="1:2" x14ac:dyDescent="0.25">
      <c r="A11451">
        <v>1144.8</v>
      </c>
      <c r="B11451">
        <v>21.328795547485221</v>
      </c>
    </row>
    <row r="11452" spans="1:2" x14ac:dyDescent="0.25">
      <c r="A11452">
        <v>1144.9000000000001</v>
      </c>
      <c r="B11452">
        <v>21.612037811279549</v>
      </c>
    </row>
    <row r="11453" spans="1:2" x14ac:dyDescent="0.25">
      <c r="A11453">
        <v>1145</v>
      </c>
      <c r="B11453">
        <v>21.895280075073241</v>
      </c>
    </row>
    <row r="11454" spans="1:2" x14ac:dyDescent="0.25">
      <c r="A11454">
        <v>1145.0999999999999</v>
      </c>
      <c r="B11454">
        <v>22.12278152465851</v>
      </c>
    </row>
    <row r="11455" spans="1:2" x14ac:dyDescent="0.25">
      <c r="A11455">
        <v>1145.2</v>
      </c>
      <c r="B11455">
        <v>22.350282974243271</v>
      </c>
    </row>
    <row r="11456" spans="1:2" x14ac:dyDescent="0.25">
      <c r="A11456">
        <v>1145.3</v>
      </c>
      <c r="B11456">
        <v>22.577784423828021</v>
      </c>
    </row>
    <row r="11457" spans="1:2" x14ac:dyDescent="0.25">
      <c r="A11457">
        <v>1145.4000000000001</v>
      </c>
      <c r="B11457">
        <v>22.80528587341329</v>
      </c>
    </row>
    <row r="11458" spans="1:2" x14ac:dyDescent="0.25">
      <c r="A11458">
        <v>1145.5</v>
      </c>
      <c r="B11458">
        <v>23.03278732299805</v>
      </c>
    </row>
    <row r="11459" spans="1:2" x14ac:dyDescent="0.25">
      <c r="A11459">
        <v>1145.5999999999999</v>
      </c>
      <c r="B11459">
        <v>23.260288772583319</v>
      </c>
    </row>
    <row r="11460" spans="1:2" x14ac:dyDescent="0.25">
      <c r="A11460">
        <v>1145.7</v>
      </c>
      <c r="B11460">
        <v>23.487790222168069</v>
      </c>
    </row>
    <row r="11461" spans="1:2" x14ac:dyDescent="0.25">
      <c r="A11461">
        <v>1145.8</v>
      </c>
      <c r="B11461">
        <v>23.715291671752819</v>
      </c>
    </row>
    <row r="11462" spans="1:2" x14ac:dyDescent="0.25">
      <c r="A11462">
        <v>1145.9000000000001</v>
      </c>
      <c r="B11462">
        <v>23.942793121338099</v>
      </c>
    </row>
    <row r="11463" spans="1:2" x14ac:dyDescent="0.25">
      <c r="A11463">
        <v>1146</v>
      </c>
      <c r="B11463">
        <v>24.170294570922849</v>
      </c>
    </row>
    <row r="11464" spans="1:2" x14ac:dyDescent="0.25">
      <c r="A11464">
        <v>1146.0999999999999</v>
      </c>
      <c r="B11464">
        <v>24.22188655853278</v>
      </c>
    </row>
    <row r="11465" spans="1:2" x14ac:dyDescent="0.25">
      <c r="A11465">
        <v>1146.2</v>
      </c>
      <c r="B11465">
        <v>24.273478546142599</v>
      </c>
    </row>
    <row r="11466" spans="1:2" x14ac:dyDescent="0.25">
      <c r="A11466">
        <v>1146.3</v>
      </c>
      <c r="B11466">
        <v>24.32507053375242</v>
      </c>
    </row>
    <row r="11467" spans="1:2" x14ac:dyDescent="0.25">
      <c r="A11467">
        <v>1146.4000000000001</v>
      </c>
      <c r="B11467">
        <v>24.376662521362348</v>
      </c>
    </row>
    <row r="11468" spans="1:2" x14ac:dyDescent="0.25">
      <c r="A11468">
        <v>1146.5</v>
      </c>
      <c r="B11468">
        <v>24.42825450897217</v>
      </c>
    </row>
    <row r="11469" spans="1:2" x14ac:dyDescent="0.25">
      <c r="A11469">
        <v>1146.5999999999999</v>
      </c>
      <c r="B11469">
        <v>24.479846496582098</v>
      </c>
    </row>
    <row r="11470" spans="1:2" x14ac:dyDescent="0.25">
      <c r="A11470">
        <v>1146.7</v>
      </c>
      <c r="B11470">
        <v>24.53143848419192</v>
      </c>
    </row>
    <row r="11471" spans="1:2" x14ac:dyDescent="0.25">
      <c r="A11471">
        <v>1146.8</v>
      </c>
      <c r="B11471">
        <v>24.583030471801731</v>
      </c>
    </row>
    <row r="11472" spans="1:2" x14ac:dyDescent="0.25">
      <c r="A11472">
        <v>1146.9000000000001</v>
      </c>
      <c r="B11472">
        <v>24.63462245941167</v>
      </c>
    </row>
    <row r="11473" spans="1:2" x14ac:dyDescent="0.25">
      <c r="A11473">
        <v>1147</v>
      </c>
      <c r="B11473">
        <v>24.686214447021481</v>
      </c>
    </row>
    <row r="11474" spans="1:2" x14ac:dyDescent="0.25">
      <c r="A11474">
        <v>1147.0999999999999</v>
      </c>
      <c r="B11474">
        <v>24.53070428848245</v>
      </c>
    </row>
    <row r="11475" spans="1:2" x14ac:dyDescent="0.25">
      <c r="A11475">
        <v>1147.2</v>
      </c>
      <c r="B11475">
        <v>24.375194129943779</v>
      </c>
    </row>
    <row r="11476" spans="1:2" x14ac:dyDescent="0.25">
      <c r="A11476">
        <v>1147.3</v>
      </c>
      <c r="B11476">
        <v>24.2196839714051</v>
      </c>
    </row>
    <row r="11477" spans="1:2" x14ac:dyDescent="0.25">
      <c r="A11477">
        <v>1147.4000000000001</v>
      </c>
      <c r="B11477">
        <v>24.06417381286607</v>
      </c>
    </row>
    <row r="11478" spans="1:2" x14ac:dyDescent="0.25">
      <c r="A11478">
        <v>1147.5</v>
      </c>
      <c r="B11478">
        <v>23.908663654327391</v>
      </c>
    </row>
    <row r="11479" spans="1:2" x14ac:dyDescent="0.25">
      <c r="A11479">
        <v>1147.5999999999999</v>
      </c>
      <c r="B11479">
        <v>23.753153495788361</v>
      </c>
    </row>
    <row r="11480" spans="1:2" x14ac:dyDescent="0.25">
      <c r="A11480">
        <v>1147.7</v>
      </c>
      <c r="B11480">
        <v>23.597643337249689</v>
      </c>
    </row>
    <row r="11481" spans="1:2" x14ac:dyDescent="0.25">
      <c r="A11481">
        <v>1147.8</v>
      </c>
      <c r="B11481">
        <v>23.442133178711011</v>
      </c>
    </row>
    <row r="11482" spans="1:2" x14ac:dyDescent="0.25">
      <c r="A11482">
        <v>1147.9000000000001</v>
      </c>
      <c r="B11482">
        <v>23.28662302017198</v>
      </c>
    </row>
    <row r="11483" spans="1:2" x14ac:dyDescent="0.25">
      <c r="A11483">
        <v>1148</v>
      </c>
      <c r="B11483">
        <v>23.131112861633301</v>
      </c>
    </row>
    <row r="11484" spans="1:2" x14ac:dyDescent="0.25">
      <c r="A11484">
        <v>1148.0999999999999</v>
      </c>
      <c r="B11484">
        <v>22.790535507201689</v>
      </c>
    </row>
    <row r="11485" spans="1:2" x14ac:dyDescent="0.25">
      <c r="A11485">
        <v>1148.2</v>
      </c>
      <c r="B11485">
        <v>22.44995815277084</v>
      </c>
    </row>
    <row r="11486" spans="1:2" x14ac:dyDescent="0.25">
      <c r="A11486">
        <v>1148.3</v>
      </c>
      <c r="B11486">
        <v>22.109380798339998</v>
      </c>
    </row>
    <row r="11487" spans="1:2" x14ac:dyDescent="0.25">
      <c r="A11487">
        <v>1148.4000000000001</v>
      </c>
      <c r="B11487">
        <v>21.768803443908379</v>
      </c>
    </row>
    <row r="11488" spans="1:2" x14ac:dyDescent="0.25">
      <c r="A11488">
        <v>1148.5</v>
      </c>
      <c r="B11488">
        <v>21.42822608947754</v>
      </c>
    </row>
    <row r="11489" spans="1:2" x14ac:dyDescent="0.25">
      <c r="A11489">
        <v>1148.5999999999999</v>
      </c>
      <c r="B11489">
        <v>21.087648735045921</v>
      </c>
    </row>
    <row r="11490" spans="1:2" x14ac:dyDescent="0.25">
      <c r="A11490">
        <v>1148.7</v>
      </c>
      <c r="B11490">
        <v>20.747071380615079</v>
      </c>
    </row>
    <row r="11491" spans="1:2" x14ac:dyDescent="0.25">
      <c r="A11491">
        <v>1148.8</v>
      </c>
      <c r="B11491">
        <v>20.406494026184241</v>
      </c>
    </row>
    <row r="11492" spans="1:2" x14ac:dyDescent="0.25">
      <c r="A11492">
        <v>1148.9000000000001</v>
      </c>
      <c r="B11492">
        <v>20.065916671752621</v>
      </c>
    </row>
    <row r="11493" spans="1:2" x14ac:dyDescent="0.25">
      <c r="A11493">
        <v>1149</v>
      </c>
      <c r="B11493">
        <v>19.725339317321779</v>
      </c>
    </row>
    <row r="11494" spans="1:2" x14ac:dyDescent="0.25">
      <c r="A11494">
        <v>1149.0999999999999</v>
      </c>
      <c r="B11494">
        <v>19.283802547454229</v>
      </c>
    </row>
    <row r="11495" spans="1:2" x14ac:dyDescent="0.25">
      <c r="A11495">
        <v>1149.2</v>
      </c>
      <c r="B11495">
        <v>18.842265777587691</v>
      </c>
    </row>
    <row r="11496" spans="1:2" x14ac:dyDescent="0.25">
      <c r="A11496">
        <v>1149.3</v>
      </c>
      <c r="B11496">
        <v>18.40072900772115</v>
      </c>
    </row>
    <row r="11497" spans="1:2" x14ac:dyDescent="0.25">
      <c r="A11497">
        <v>1149.4000000000001</v>
      </c>
      <c r="B11497">
        <v>17.9591922378536</v>
      </c>
    </row>
    <row r="11498" spans="1:2" x14ac:dyDescent="0.25">
      <c r="A11498">
        <v>1149.5</v>
      </c>
      <c r="B11498">
        <v>17.517655467987058</v>
      </c>
    </row>
    <row r="11499" spans="1:2" x14ac:dyDescent="0.25">
      <c r="A11499">
        <v>1149.5999999999999</v>
      </c>
      <c r="B11499">
        <v>17.076118698119512</v>
      </c>
    </row>
    <row r="11500" spans="1:2" x14ac:dyDescent="0.25">
      <c r="A11500">
        <v>1149.7</v>
      </c>
      <c r="B11500">
        <v>16.63458192825297</v>
      </c>
    </row>
    <row r="11501" spans="1:2" x14ac:dyDescent="0.25">
      <c r="A11501">
        <v>1149.8</v>
      </c>
      <c r="B11501">
        <v>16.193045158386429</v>
      </c>
    </row>
    <row r="11502" spans="1:2" x14ac:dyDescent="0.25">
      <c r="A11502">
        <v>1149.9000000000001</v>
      </c>
      <c r="B11502">
        <v>15.75150838851888</v>
      </c>
    </row>
    <row r="11503" spans="1:2" x14ac:dyDescent="0.25">
      <c r="A11503">
        <v>1150</v>
      </c>
      <c r="B11503">
        <v>15.309971618652339</v>
      </c>
    </row>
    <row r="11504" spans="1:2" x14ac:dyDescent="0.25">
      <c r="A11504">
        <v>1150.0999999999999</v>
      </c>
      <c r="B11504">
        <v>15.073637247085241</v>
      </c>
    </row>
    <row r="11505" spans="1:2" x14ac:dyDescent="0.25">
      <c r="A11505">
        <v>1150.2</v>
      </c>
      <c r="B11505">
        <v>14.83730287551869</v>
      </c>
    </row>
    <row r="11506" spans="1:2" x14ac:dyDescent="0.25">
      <c r="A11506">
        <v>1150.3</v>
      </c>
      <c r="B11506">
        <v>14.60096850395213</v>
      </c>
    </row>
    <row r="11507" spans="1:2" x14ac:dyDescent="0.25">
      <c r="A11507">
        <v>1150.4000000000001</v>
      </c>
      <c r="B11507">
        <v>14.36463413238504</v>
      </c>
    </row>
    <row r="11508" spans="1:2" x14ac:dyDescent="0.25">
      <c r="A11508">
        <v>1150.5</v>
      </c>
      <c r="B11508">
        <v>14.12829976081848</v>
      </c>
    </row>
    <row r="11509" spans="1:2" x14ac:dyDescent="0.25">
      <c r="A11509">
        <v>1150.5999999999999</v>
      </c>
      <c r="B11509">
        <v>13.891965389251389</v>
      </c>
    </row>
    <row r="11510" spans="1:2" x14ac:dyDescent="0.25">
      <c r="A11510">
        <v>1150.7</v>
      </c>
      <c r="B11510">
        <v>13.655631017684829</v>
      </c>
    </row>
    <row r="11511" spans="1:2" x14ac:dyDescent="0.25">
      <c r="A11511">
        <v>1150.8</v>
      </c>
      <c r="B11511">
        <v>13.419296646118269</v>
      </c>
    </row>
    <row r="11512" spans="1:2" x14ac:dyDescent="0.25">
      <c r="A11512">
        <v>1150.9000000000001</v>
      </c>
      <c r="B11512">
        <v>13.18296227455118</v>
      </c>
    </row>
    <row r="11513" spans="1:2" x14ac:dyDescent="0.25">
      <c r="A11513">
        <v>1151</v>
      </c>
      <c r="B11513">
        <v>12.94662790298462</v>
      </c>
    </row>
    <row r="11514" spans="1:2" x14ac:dyDescent="0.25">
      <c r="A11514">
        <v>1151.0999999999999</v>
      </c>
      <c r="B11514">
        <v>12.92592500686643</v>
      </c>
    </row>
    <row r="11515" spans="1:2" x14ac:dyDescent="0.25">
      <c r="A11515">
        <v>1151.2</v>
      </c>
      <c r="B11515">
        <v>12.90522211074828</v>
      </c>
    </row>
    <row r="11516" spans="1:2" x14ac:dyDescent="0.25">
      <c r="A11516">
        <v>1151.3</v>
      </c>
      <c r="B11516">
        <v>12.88451921463014</v>
      </c>
    </row>
    <row r="11517" spans="1:2" x14ac:dyDescent="0.25">
      <c r="A11517">
        <v>1151.4000000000001</v>
      </c>
      <c r="B11517">
        <v>12.863816318511949</v>
      </c>
    </row>
    <row r="11518" spans="1:2" x14ac:dyDescent="0.25">
      <c r="A11518">
        <v>1151.5</v>
      </c>
      <c r="B11518">
        <v>12.843113422393801</v>
      </c>
    </row>
    <row r="11519" spans="1:2" x14ac:dyDescent="0.25">
      <c r="A11519">
        <v>1151.5999999999999</v>
      </c>
      <c r="B11519">
        <v>12.822410526275609</v>
      </c>
    </row>
    <row r="11520" spans="1:2" x14ac:dyDescent="0.25">
      <c r="A11520">
        <v>1151.7</v>
      </c>
      <c r="B11520">
        <v>12.801707630157461</v>
      </c>
    </row>
    <row r="11521" spans="1:2" x14ac:dyDescent="0.25">
      <c r="A11521">
        <v>1151.8</v>
      </c>
      <c r="B11521">
        <v>12.781004734039319</v>
      </c>
    </row>
    <row r="11522" spans="1:2" x14ac:dyDescent="0.25">
      <c r="A11522">
        <v>1151.9000000000001</v>
      </c>
      <c r="B11522">
        <v>12.760301837921119</v>
      </c>
    </row>
    <row r="11523" spans="1:2" x14ac:dyDescent="0.25">
      <c r="A11523">
        <v>1152</v>
      </c>
      <c r="B11523">
        <v>12.73959894180298</v>
      </c>
    </row>
    <row r="11524" spans="1:2" x14ac:dyDescent="0.25">
      <c r="A11524">
        <v>1152.0999999999999</v>
      </c>
      <c r="B11524">
        <v>12.75537956237795</v>
      </c>
    </row>
    <row r="11525" spans="1:2" x14ac:dyDescent="0.25">
      <c r="A11525">
        <v>1152.2</v>
      </c>
      <c r="B11525">
        <v>12.77116018295289</v>
      </c>
    </row>
    <row r="11526" spans="1:2" x14ac:dyDescent="0.25">
      <c r="A11526">
        <v>1152.3</v>
      </c>
      <c r="B11526">
        <v>12.78694080352783</v>
      </c>
    </row>
    <row r="11527" spans="1:2" x14ac:dyDescent="0.25">
      <c r="A11527">
        <v>1152.4000000000001</v>
      </c>
      <c r="B11527">
        <v>12.802721424102799</v>
      </c>
    </row>
    <row r="11528" spans="1:2" x14ac:dyDescent="0.25">
      <c r="A11528">
        <v>1152.5</v>
      </c>
      <c r="B11528">
        <v>12.818502044677739</v>
      </c>
    </row>
    <row r="11529" spans="1:2" x14ac:dyDescent="0.25">
      <c r="A11529">
        <v>1152.5999999999999</v>
      </c>
      <c r="B11529">
        <v>12.83428266525271</v>
      </c>
    </row>
    <row r="11530" spans="1:2" x14ac:dyDescent="0.25">
      <c r="A11530">
        <v>1152.7</v>
      </c>
      <c r="B11530">
        <v>12.850063285827639</v>
      </c>
    </row>
    <row r="11531" spans="1:2" x14ac:dyDescent="0.25">
      <c r="A11531">
        <v>1152.8</v>
      </c>
      <c r="B11531">
        <v>12.86584390640258</v>
      </c>
    </row>
    <row r="11532" spans="1:2" x14ac:dyDescent="0.25">
      <c r="A11532">
        <v>1152.9000000000001</v>
      </c>
      <c r="B11532">
        <v>12.88162452697755</v>
      </c>
    </row>
    <row r="11533" spans="1:2" x14ac:dyDescent="0.25">
      <c r="A11533">
        <v>1153</v>
      </c>
      <c r="B11533">
        <v>12.89740514755249</v>
      </c>
    </row>
    <row r="11534" spans="1:2" x14ac:dyDescent="0.25">
      <c r="A11534">
        <v>1153.0999999999999</v>
      </c>
      <c r="B11534">
        <v>12.95106817245491</v>
      </c>
    </row>
    <row r="11535" spans="1:2" x14ac:dyDescent="0.25">
      <c r="A11535">
        <v>1153.2</v>
      </c>
      <c r="B11535">
        <v>13.0047311973572</v>
      </c>
    </row>
    <row r="11536" spans="1:2" x14ac:dyDescent="0.25">
      <c r="A11536">
        <v>1153.3</v>
      </c>
      <c r="B11536">
        <v>13.0583942222595</v>
      </c>
    </row>
    <row r="11537" spans="1:2" x14ac:dyDescent="0.25">
      <c r="A11537">
        <v>1153.4000000000001</v>
      </c>
      <c r="B11537">
        <v>13.112057247161911</v>
      </c>
    </row>
    <row r="11538" spans="1:2" x14ac:dyDescent="0.25">
      <c r="A11538">
        <v>1153.5</v>
      </c>
      <c r="B11538">
        <v>13.16572027206421</v>
      </c>
    </row>
    <row r="11539" spans="1:2" x14ac:dyDescent="0.25">
      <c r="A11539">
        <v>1153.5999999999999</v>
      </c>
      <c r="B11539">
        <v>13.21938329696663</v>
      </c>
    </row>
    <row r="11540" spans="1:2" x14ac:dyDescent="0.25">
      <c r="A11540">
        <v>1153.7</v>
      </c>
      <c r="B11540">
        <v>13.27304632186892</v>
      </c>
    </row>
    <row r="11541" spans="1:2" x14ac:dyDescent="0.25">
      <c r="A11541">
        <v>1153.8</v>
      </c>
      <c r="B11541">
        <v>13.326709346771221</v>
      </c>
    </row>
    <row r="11542" spans="1:2" x14ac:dyDescent="0.25">
      <c r="A11542">
        <v>1153.9000000000001</v>
      </c>
      <c r="B11542">
        <v>13.38037237167363</v>
      </c>
    </row>
    <row r="11543" spans="1:2" x14ac:dyDescent="0.25">
      <c r="A11543">
        <v>1154</v>
      </c>
      <c r="B11543">
        <v>13.434035396575929</v>
      </c>
    </row>
    <row r="11544" spans="1:2" x14ac:dyDescent="0.25">
      <c r="A11544">
        <v>1154.0999999999999</v>
      </c>
      <c r="B11544">
        <v>13.713809928894429</v>
      </c>
    </row>
    <row r="11545" spans="1:2" x14ac:dyDescent="0.25">
      <c r="A11545">
        <v>1154.2</v>
      </c>
      <c r="B11545">
        <v>13.99358446121229</v>
      </c>
    </row>
    <row r="11546" spans="1:2" x14ac:dyDescent="0.25">
      <c r="A11546">
        <v>1154.3</v>
      </c>
      <c r="B11546">
        <v>14.273358993530151</v>
      </c>
    </row>
    <row r="11547" spans="1:2" x14ac:dyDescent="0.25">
      <c r="A11547">
        <v>1154.4000000000001</v>
      </c>
      <c r="B11547">
        <v>14.55313352584864</v>
      </c>
    </row>
    <row r="11548" spans="1:2" x14ac:dyDescent="0.25">
      <c r="A11548">
        <v>1154.5</v>
      </c>
      <c r="B11548">
        <v>14.832908058166501</v>
      </c>
    </row>
    <row r="11549" spans="1:2" x14ac:dyDescent="0.25">
      <c r="A11549">
        <v>1154.5999999999999</v>
      </c>
      <c r="B11549">
        <v>15.112682590485001</v>
      </c>
    </row>
    <row r="11550" spans="1:2" x14ac:dyDescent="0.25">
      <c r="A11550">
        <v>1154.7</v>
      </c>
      <c r="B11550">
        <v>15.39245712280286</v>
      </c>
    </row>
    <row r="11551" spans="1:2" x14ac:dyDescent="0.25">
      <c r="A11551">
        <v>1154.8</v>
      </c>
      <c r="B11551">
        <v>15.67223165512072</v>
      </c>
    </row>
    <row r="11552" spans="1:2" x14ac:dyDescent="0.25">
      <c r="A11552">
        <v>1154.9000000000001</v>
      </c>
      <c r="B11552">
        <v>15.95200618743922</v>
      </c>
    </row>
    <row r="11553" spans="1:2" x14ac:dyDescent="0.25">
      <c r="A11553">
        <v>1155</v>
      </c>
      <c r="B11553">
        <v>16.231780719757079</v>
      </c>
    </row>
    <row r="11554" spans="1:2" x14ac:dyDescent="0.25">
      <c r="A11554">
        <v>1155.0999999999999</v>
      </c>
      <c r="B11554">
        <v>16.67376902580321</v>
      </c>
    </row>
    <row r="11555" spans="1:2" x14ac:dyDescent="0.25">
      <c r="A11555">
        <v>1155.2</v>
      </c>
      <c r="B11555">
        <v>17.115757331848339</v>
      </c>
    </row>
    <row r="11556" spans="1:2" x14ac:dyDescent="0.25">
      <c r="A11556">
        <v>1155.3</v>
      </c>
      <c r="B11556">
        <v>17.557745637893479</v>
      </c>
    </row>
    <row r="11557" spans="1:2" x14ac:dyDescent="0.25">
      <c r="A11557">
        <v>1155.4000000000001</v>
      </c>
      <c r="B11557">
        <v>17.99973394393961</v>
      </c>
    </row>
    <row r="11558" spans="1:2" x14ac:dyDescent="0.25">
      <c r="A11558">
        <v>1155.5</v>
      </c>
      <c r="B11558">
        <v>18.441722249984739</v>
      </c>
    </row>
    <row r="11559" spans="1:2" x14ac:dyDescent="0.25">
      <c r="A11559">
        <v>1155.5999999999999</v>
      </c>
      <c r="B11559">
        <v>18.88371055603087</v>
      </c>
    </row>
    <row r="11560" spans="1:2" x14ac:dyDescent="0.25">
      <c r="A11560">
        <v>1155.7</v>
      </c>
      <c r="B11560">
        <v>19.325698862075999</v>
      </c>
    </row>
    <row r="11561" spans="1:2" x14ac:dyDescent="0.25">
      <c r="A11561">
        <v>1155.8</v>
      </c>
      <c r="B11561">
        <v>19.767687168121139</v>
      </c>
    </row>
    <row r="11562" spans="1:2" x14ac:dyDescent="0.25">
      <c r="A11562">
        <v>1155.9000000000001</v>
      </c>
      <c r="B11562">
        <v>20.20967547416727</v>
      </c>
    </row>
    <row r="11563" spans="1:2" x14ac:dyDescent="0.25">
      <c r="A11563">
        <v>1156</v>
      </c>
      <c r="B11563">
        <v>20.651663780212399</v>
      </c>
    </row>
    <row r="11564" spans="1:2" x14ac:dyDescent="0.25">
      <c r="A11564">
        <v>1156.0999999999999</v>
      </c>
      <c r="B11564">
        <v>21.22543411254961</v>
      </c>
    </row>
    <row r="11565" spans="1:2" x14ac:dyDescent="0.25">
      <c r="A11565">
        <v>1156.2</v>
      </c>
      <c r="B11565">
        <v>21.799204444885511</v>
      </c>
    </row>
    <row r="11566" spans="1:2" x14ac:dyDescent="0.25">
      <c r="A11566">
        <v>1156.3</v>
      </c>
      <c r="B11566">
        <v>22.372974777221419</v>
      </c>
    </row>
    <row r="11567" spans="1:2" x14ac:dyDescent="0.25">
      <c r="A11567">
        <v>1156.4000000000001</v>
      </c>
      <c r="B11567">
        <v>22.946745109558631</v>
      </c>
    </row>
    <row r="11568" spans="1:2" x14ac:dyDescent="0.25">
      <c r="A11568">
        <v>1156.5</v>
      </c>
      <c r="B11568">
        <v>23.520515441894531</v>
      </c>
    </row>
    <row r="11569" spans="1:2" x14ac:dyDescent="0.25">
      <c r="A11569">
        <v>1156.5999999999999</v>
      </c>
      <c r="B11569">
        <v>24.094285774231739</v>
      </c>
    </row>
    <row r="11570" spans="1:2" x14ac:dyDescent="0.25">
      <c r="A11570">
        <v>1156.7</v>
      </c>
      <c r="B11570">
        <v>24.66805610656764</v>
      </c>
    </row>
    <row r="11571" spans="1:2" x14ac:dyDescent="0.25">
      <c r="A11571">
        <v>1156.8</v>
      </c>
      <c r="B11571">
        <v>25.241826438903551</v>
      </c>
    </row>
    <row r="11572" spans="1:2" x14ac:dyDescent="0.25">
      <c r="A11572">
        <v>1156.9000000000001</v>
      </c>
      <c r="B11572">
        <v>25.815596771240759</v>
      </c>
    </row>
    <row r="11573" spans="1:2" x14ac:dyDescent="0.25">
      <c r="A11573">
        <v>1157</v>
      </c>
      <c r="B11573">
        <v>26.38936710357666</v>
      </c>
    </row>
    <row r="11574" spans="1:2" x14ac:dyDescent="0.25">
      <c r="A11574">
        <v>1157.0999999999999</v>
      </c>
      <c r="B11574">
        <v>26.828937778473499</v>
      </c>
    </row>
    <row r="11575" spans="1:2" x14ac:dyDescent="0.25">
      <c r="A11575">
        <v>1157.2</v>
      </c>
      <c r="B11575">
        <v>27.268508453369339</v>
      </c>
    </row>
    <row r="11576" spans="1:2" x14ac:dyDescent="0.25">
      <c r="A11576">
        <v>1157.3</v>
      </c>
      <c r="B11576">
        <v>27.708079128265179</v>
      </c>
    </row>
    <row r="11577" spans="1:2" x14ac:dyDescent="0.25">
      <c r="A11577">
        <v>1157.4000000000001</v>
      </c>
      <c r="B11577">
        <v>28.147649803162022</v>
      </c>
    </row>
    <row r="11578" spans="1:2" x14ac:dyDescent="0.25">
      <c r="A11578">
        <v>1157.5</v>
      </c>
      <c r="B11578">
        <v>28.587220478057858</v>
      </c>
    </row>
    <row r="11579" spans="1:2" x14ac:dyDescent="0.25">
      <c r="A11579">
        <v>1157.5999999999999</v>
      </c>
      <c r="B11579">
        <v>29.026791152954701</v>
      </c>
    </row>
    <row r="11580" spans="1:2" x14ac:dyDescent="0.25">
      <c r="A11580">
        <v>1157.7</v>
      </c>
      <c r="B11580">
        <v>29.466361827850541</v>
      </c>
    </row>
    <row r="11581" spans="1:2" x14ac:dyDescent="0.25">
      <c r="A11581">
        <v>1157.8</v>
      </c>
      <c r="B11581">
        <v>29.905932502746381</v>
      </c>
    </row>
    <row r="11582" spans="1:2" x14ac:dyDescent="0.25">
      <c r="A11582">
        <v>1157.9000000000001</v>
      </c>
      <c r="B11582">
        <v>30.34550317764322</v>
      </c>
    </row>
    <row r="11583" spans="1:2" x14ac:dyDescent="0.25">
      <c r="A11583">
        <v>1158</v>
      </c>
      <c r="B11583">
        <v>30.78507385253906</v>
      </c>
    </row>
    <row r="11584" spans="1:2" x14ac:dyDescent="0.25">
      <c r="A11584">
        <v>1158.0999999999999</v>
      </c>
      <c r="B11584">
        <v>31.004330482483208</v>
      </c>
    </row>
    <row r="11585" spans="1:2" x14ac:dyDescent="0.25">
      <c r="A11585">
        <v>1158.2</v>
      </c>
      <c r="B11585">
        <v>31.223587112426859</v>
      </c>
    </row>
    <row r="11586" spans="1:2" x14ac:dyDescent="0.25">
      <c r="A11586">
        <v>1158.3</v>
      </c>
      <c r="B11586">
        <v>31.442843742370499</v>
      </c>
    </row>
    <row r="11587" spans="1:2" x14ac:dyDescent="0.25">
      <c r="A11587">
        <v>1158.4000000000001</v>
      </c>
      <c r="B11587">
        <v>31.662100372314651</v>
      </c>
    </row>
    <row r="11588" spans="1:2" x14ac:dyDescent="0.25">
      <c r="A11588">
        <v>1158.5</v>
      </c>
      <c r="B11588">
        <v>31.881357002258301</v>
      </c>
    </row>
    <row r="11589" spans="1:2" x14ac:dyDescent="0.25">
      <c r="A11589">
        <v>1158.5999999999999</v>
      </c>
      <c r="B11589">
        <v>32.100613632202453</v>
      </c>
    </row>
    <row r="11590" spans="1:2" x14ac:dyDescent="0.25">
      <c r="A11590">
        <v>1158.7</v>
      </c>
      <c r="B11590">
        <v>32.319870262146097</v>
      </c>
    </row>
    <row r="11591" spans="1:2" x14ac:dyDescent="0.25">
      <c r="A11591">
        <v>1158.8</v>
      </c>
      <c r="B11591">
        <v>32.53912689208974</v>
      </c>
    </row>
    <row r="11592" spans="1:2" x14ac:dyDescent="0.25">
      <c r="A11592">
        <v>1158.9000000000001</v>
      </c>
      <c r="B11592">
        <v>32.758383522033888</v>
      </c>
    </row>
    <row r="11593" spans="1:2" x14ac:dyDescent="0.25">
      <c r="A11593">
        <v>1159</v>
      </c>
      <c r="B11593">
        <v>32.977640151977539</v>
      </c>
    </row>
    <row r="11594" spans="1:2" x14ac:dyDescent="0.25">
      <c r="A11594">
        <v>1159.0999999999999</v>
      </c>
      <c r="B11594">
        <v>33.360906105042027</v>
      </c>
    </row>
    <row r="11595" spans="1:2" x14ac:dyDescent="0.25">
      <c r="A11595">
        <v>1159.2</v>
      </c>
      <c r="B11595">
        <v>33.74417205810564</v>
      </c>
    </row>
    <row r="11596" spans="1:2" x14ac:dyDescent="0.25">
      <c r="A11596">
        <v>1159.3</v>
      </c>
      <c r="B11596">
        <v>34.127438011169247</v>
      </c>
    </row>
    <row r="11597" spans="1:2" x14ac:dyDescent="0.25">
      <c r="A11597">
        <v>1159.4000000000001</v>
      </c>
      <c r="B11597">
        <v>34.510703964233741</v>
      </c>
    </row>
    <row r="11598" spans="1:2" x14ac:dyDescent="0.25">
      <c r="A11598">
        <v>1159.5</v>
      </c>
      <c r="B11598">
        <v>34.893969917297348</v>
      </c>
    </row>
    <row r="11599" spans="1:2" x14ac:dyDescent="0.25">
      <c r="A11599">
        <v>1159.5999999999999</v>
      </c>
      <c r="B11599">
        <v>35.277235870361842</v>
      </c>
    </row>
    <row r="11600" spans="1:2" x14ac:dyDescent="0.25">
      <c r="A11600">
        <v>1159.7</v>
      </c>
      <c r="B11600">
        <v>35.660501823425463</v>
      </c>
    </row>
    <row r="11601" spans="1:2" x14ac:dyDescent="0.25">
      <c r="A11601">
        <v>1159.8</v>
      </c>
      <c r="B11601">
        <v>36.043767776489076</v>
      </c>
    </row>
    <row r="11602" spans="1:2" x14ac:dyDescent="0.25">
      <c r="A11602">
        <v>1159.9000000000001</v>
      </c>
      <c r="B11602">
        <v>36.427033729553557</v>
      </c>
    </row>
    <row r="11603" spans="1:2" x14ac:dyDescent="0.25">
      <c r="A11603">
        <v>1160</v>
      </c>
      <c r="B11603">
        <v>36.810299682617178</v>
      </c>
    </row>
    <row r="11604" spans="1:2" x14ac:dyDescent="0.25">
      <c r="A11604">
        <v>1160.0999999999999</v>
      </c>
      <c r="B11604">
        <v>37.265897979736941</v>
      </c>
    </row>
    <row r="11605" spans="1:2" x14ac:dyDescent="0.25">
      <c r="A11605">
        <v>1160.2</v>
      </c>
      <c r="B11605">
        <v>37.721496276855667</v>
      </c>
    </row>
    <row r="11606" spans="1:2" x14ac:dyDescent="0.25">
      <c r="A11606">
        <v>1160.3</v>
      </c>
      <c r="B11606">
        <v>38.177094573974387</v>
      </c>
    </row>
    <row r="11607" spans="1:2" x14ac:dyDescent="0.25">
      <c r="A11607">
        <v>1160.4000000000001</v>
      </c>
      <c r="B11607">
        <v>38.632692871094157</v>
      </c>
    </row>
    <row r="11608" spans="1:2" x14ac:dyDescent="0.25">
      <c r="A11608">
        <v>1160.5</v>
      </c>
      <c r="B11608">
        <v>39.088291168212891</v>
      </c>
    </row>
    <row r="11609" spans="1:2" x14ac:dyDescent="0.25">
      <c r="A11609">
        <v>1160.5999999999999</v>
      </c>
      <c r="B11609">
        <v>39.543889465332647</v>
      </c>
    </row>
    <row r="11610" spans="1:2" x14ac:dyDescent="0.25">
      <c r="A11610">
        <v>1160.7</v>
      </c>
      <c r="B11610">
        <v>39.99948776245138</v>
      </c>
    </row>
    <row r="11611" spans="1:2" x14ac:dyDescent="0.25">
      <c r="A11611">
        <v>1160.8</v>
      </c>
      <c r="B11611">
        <v>40.455086059570107</v>
      </c>
    </row>
    <row r="11612" spans="1:2" x14ac:dyDescent="0.25">
      <c r="A11612">
        <v>1160.9000000000001</v>
      </c>
      <c r="B11612">
        <v>40.91068435668987</v>
      </c>
    </row>
    <row r="11613" spans="1:2" x14ac:dyDescent="0.25">
      <c r="A11613">
        <v>1161</v>
      </c>
      <c r="B11613">
        <v>41.366282653808597</v>
      </c>
    </row>
    <row r="11614" spans="1:2" x14ac:dyDescent="0.25">
      <c r="A11614">
        <v>1161.0999999999999</v>
      </c>
      <c r="B11614">
        <v>41.600509948730789</v>
      </c>
    </row>
    <row r="11615" spans="1:2" x14ac:dyDescent="0.25">
      <c r="A11615">
        <v>1161.2</v>
      </c>
      <c r="B11615">
        <v>41.834737243652462</v>
      </c>
    </row>
    <row r="11616" spans="1:2" x14ac:dyDescent="0.25">
      <c r="A11616">
        <v>1161.3</v>
      </c>
      <c r="B11616">
        <v>42.068964538574107</v>
      </c>
    </row>
    <row r="11617" spans="1:2" x14ac:dyDescent="0.25">
      <c r="A11617">
        <v>1161.4000000000001</v>
      </c>
      <c r="B11617">
        <v>42.303191833496307</v>
      </c>
    </row>
    <row r="11618" spans="1:2" x14ac:dyDescent="0.25">
      <c r="A11618">
        <v>1161.5</v>
      </c>
      <c r="B11618">
        <v>42.537419128417973</v>
      </c>
    </row>
    <row r="11619" spans="1:2" x14ac:dyDescent="0.25">
      <c r="A11619">
        <v>1161.5999999999999</v>
      </c>
      <c r="B11619">
        <v>42.771646423340172</v>
      </c>
    </row>
    <row r="11620" spans="1:2" x14ac:dyDescent="0.25">
      <c r="A11620">
        <v>1161.7</v>
      </c>
      <c r="B11620">
        <v>43.005873718261817</v>
      </c>
    </row>
    <row r="11621" spans="1:2" x14ac:dyDescent="0.25">
      <c r="A11621">
        <v>1161.8</v>
      </c>
      <c r="B11621">
        <v>43.240101013183477</v>
      </c>
    </row>
    <row r="11622" spans="1:2" x14ac:dyDescent="0.25">
      <c r="A11622">
        <v>1161.9000000000001</v>
      </c>
      <c r="B11622">
        <v>43.474328308105683</v>
      </c>
    </row>
    <row r="11623" spans="1:2" x14ac:dyDescent="0.25">
      <c r="A11623">
        <v>1162</v>
      </c>
      <c r="B11623">
        <v>43.708555603027342</v>
      </c>
    </row>
    <row r="11624" spans="1:2" x14ac:dyDescent="0.25">
      <c r="A11624">
        <v>1162.0999999999999</v>
      </c>
      <c r="B11624">
        <v>44.073884277344249</v>
      </c>
    </row>
    <row r="11625" spans="1:2" x14ac:dyDescent="0.25">
      <c r="A11625">
        <v>1162.2</v>
      </c>
      <c r="B11625">
        <v>44.439212951660323</v>
      </c>
    </row>
    <row r="11626" spans="1:2" x14ac:dyDescent="0.25">
      <c r="A11626">
        <v>1162.3</v>
      </c>
      <c r="B11626">
        <v>44.804541625976398</v>
      </c>
    </row>
    <row r="11627" spans="1:2" x14ac:dyDescent="0.25">
      <c r="A11627">
        <v>1162.4000000000001</v>
      </c>
      <c r="B11627">
        <v>45.169870300293297</v>
      </c>
    </row>
    <row r="11628" spans="1:2" x14ac:dyDescent="0.25">
      <c r="A11628">
        <v>1162.5</v>
      </c>
      <c r="B11628">
        <v>45.535198974609372</v>
      </c>
    </row>
    <row r="11629" spans="1:2" x14ac:dyDescent="0.25">
      <c r="A11629">
        <v>1162.5999999999999</v>
      </c>
      <c r="B11629">
        <v>45.900527648926278</v>
      </c>
    </row>
    <row r="11630" spans="1:2" x14ac:dyDescent="0.25">
      <c r="A11630">
        <v>1162.7</v>
      </c>
      <c r="B11630">
        <v>46.265856323242353</v>
      </c>
    </row>
    <row r="11631" spans="1:2" x14ac:dyDescent="0.25">
      <c r="A11631">
        <v>1162.8</v>
      </c>
      <c r="B11631">
        <v>46.631184997558428</v>
      </c>
    </row>
    <row r="11632" spans="1:2" x14ac:dyDescent="0.25">
      <c r="A11632">
        <v>1162.9000000000001</v>
      </c>
      <c r="B11632">
        <v>46.996513671875327</v>
      </c>
    </row>
    <row r="11633" spans="1:2" x14ac:dyDescent="0.25">
      <c r="A11633">
        <v>1163</v>
      </c>
      <c r="B11633">
        <v>47.361842346191409</v>
      </c>
    </row>
    <row r="11634" spans="1:2" x14ac:dyDescent="0.25">
      <c r="A11634">
        <v>1163.0999999999999</v>
      </c>
      <c r="B11634">
        <v>47.612092590332367</v>
      </c>
    </row>
    <row r="11635" spans="1:2" x14ac:dyDescent="0.25">
      <c r="A11635">
        <v>1163.2</v>
      </c>
      <c r="B11635">
        <v>47.86234283447277</v>
      </c>
    </row>
    <row r="11636" spans="1:2" x14ac:dyDescent="0.25">
      <c r="A11636">
        <v>1163.3</v>
      </c>
      <c r="B11636">
        <v>48.112593078613173</v>
      </c>
    </row>
    <row r="11637" spans="1:2" x14ac:dyDescent="0.25">
      <c r="A11637">
        <v>1163.4000000000001</v>
      </c>
      <c r="B11637">
        <v>48.362843322754138</v>
      </c>
    </row>
    <row r="11638" spans="1:2" x14ac:dyDescent="0.25">
      <c r="A11638">
        <v>1163.5</v>
      </c>
      <c r="B11638">
        <v>48.613093566894527</v>
      </c>
    </row>
    <row r="11639" spans="1:2" x14ac:dyDescent="0.25">
      <c r="A11639">
        <v>1163.5999999999999</v>
      </c>
      <c r="B11639">
        <v>48.863343811035499</v>
      </c>
    </row>
    <row r="11640" spans="1:2" x14ac:dyDescent="0.25">
      <c r="A11640">
        <v>1163.7</v>
      </c>
      <c r="B11640">
        <v>49.113594055175888</v>
      </c>
    </row>
    <row r="11641" spans="1:2" x14ac:dyDescent="0.25">
      <c r="A11641">
        <v>1163.8</v>
      </c>
      <c r="B11641">
        <v>49.363844299316298</v>
      </c>
    </row>
    <row r="11642" spans="1:2" x14ac:dyDescent="0.25">
      <c r="A11642">
        <v>1163.9000000000001</v>
      </c>
      <c r="B11642">
        <v>49.614094543457263</v>
      </c>
    </row>
    <row r="11643" spans="1:2" x14ac:dyDescent="0.25">
      <c r="A11643">
        <v>1164</v>
      </c>
      <c r="B11643">
        <v>49.864344787597659</v>
      </c>
    </row>
    <row r="11644" spans="1:2" x14ac:dyDescent="0.25">
      <c r="A11644">
        <v>1164.0999999999999</v>
      </c>
      <c r="B11644">
        <v>50.102639770508141</v>
      </c>
    </row>
    <row r="11645" spans="1:2" x14ac:dyDescent="0.25">
      <c r="A11645">
        <v>1164.2</v>
      </c>
      <c r="B11645">
        <v>50.340934753418082</v>
      </c>
    </row>
    <row r="11646" spans="1:2" x14ac:dyDescent="0.25">
      <c r="A11646">
        <v>1164.3</v>
      </c>
      <c r="B11646">
        <v>50.579229736328017</v>
      </c>
    </row>
    <row r="11647" spans="1:2" x14ac:dyDescent="0.25">
      <c r="A11647">
        <v>1164.4000000000001</v>
      </c>
      <c r="B11647">
        <v>50.817524719238499</v>
      </c>
    </row>
    <row r="11648" spans="1:2" x14ac:dyDescent="0.25">
      <c r="A11648">
        <v>1164.5</v>
      </c>
      <c r="B11648">
        <v>51.05581970214844</v>
      </c>
    </row>
    <row r="11649" spans="1:2" x14ac:dyDescent="0.25">
      <c r="A11649">
        <v>1164.5999999999999</v>
      </c>
      <c r="B11649">
        <v>51.294114685058922</v>
      </c>
    </row>
    <row r="11650" spans="1:2" x14ac:dyDescent="0.25">
      <c r="A11650">
        <v>1164.7</v>
      </c>
      <c r="B11650">
        <v>51.532409667968857</v>
      </c>
    </row>
    <row r="11651" spans="1:2" x14ac:dyDescent="0.25">
      <c r="A11651">
        <v>1164.8</v>
      </c>
      <c r="B11651">
        <v>51.770704650878798</v>
      </c>
    </row>
    <row r="11652" spans="1:2" x14ac:dyDescent="0.25">
      <c r="A11652">
        <v>1164.9000000000001</v>
      </c>
      <c r="B11652">
        <v>52.00899963378928</v>
      </c>
    </row>
    <row r="11653" spans="1:2" x14ac:dyDescent="0.25">
      <c r="A11653">
        <v>1165</v>
      </c>
      <c r="B11653">
        <v>52.247294616699222</v>
      </c>
    </row>
    <row r="11654" spans="1:2" x14ac:dyDescent="0.25">
      <c r="A11654">
        <v>1165.0999999999999</v>
      </c>
      <c r="B11654">
        <v>52.381873168945503</v>
      </c>
    </row>
    <row r="11655" spans="1:2" x14ac:dyDescent="0.25">
      <c r="A11655">
        <v>1165.2</v>
      </c>
      <c r="B11655">
        <v>52.516451721191473</v>
      </c>
    </row>
    <row r="11656" spans="1:2" x14ac:dyDescent="0.25">
      <c r="A11656">
        <v>1165.3</v>
      </c>
      <c r="B11656">
        <v>52.651030273437442</v>
      </c>
    </row>
    <row r="11657" spans="1:2" x14ac:dyDescent="0.25">
      <c r="A11657">
        <v>1165.4000000000001</v>
      </c>
      <c r="B11657">
        <v>52.785608825683717</v>
      </c>
    </row>
    <row r="11658" spans="1:2" x14ac:dyDescent="0.25">
      <c r="A11658">
        <v>1165.5</v>
      </c>
      <c r="B11658">
        <v>52.920187377929693</v>
      </c>
    </row>
    <row r="11659" spans="1:2" x14ac:dyDescent="0.25">
      <c r="A11659">
        <v>1165.5999999999999</v>
      </c>
      <c r="B11659">
        <v>53.054765930175968</v>
      </c>
    </row>
    <row r="11660" spans="1:2" x14ac:dyDescent="0.25">
      <c r="A11660">
        <v>1165.7</v>
      </c>
      <c r="B11660">
        <v>53.189344482421937</v>
      </c>
    </row>
    <row r="11661" spans="1:2" x14ac:dyDescent="0.25">
      <c r="A11661">
        <v>1165.8</v>
      </c>
      <c r="B11661">
        <v>53.323923034667907</v>
      </c>
    </row>
    <row r="11662" spans="1:2" x14ac:dyDescent="0.25">
      <c r="A11662">
        <v>1165.9000000000001</v>
      </c>
      <c r="B11662">
        <v>53.458501586914188</v>
      </c>
    </row>
    <row r="11663" spans="1:2" x14ac:dyDescent="0.25">
      <c r="A11663">
        <v>1166</v>
      </c>
      <c r="B11663">
        <v>53.593080139160158</v>
      </c>
    </row>
    <row r="11664" spans="1:2" x14ac:dyDescent="0.25">
      <c r="A11664">
        <v>1166.0999999999999</v>
      </c>
      <c r="B11664">
        <v>53.825312347412428</v>
      </c>
    </row>
    <row r="11665" spans="1:2" x14ac:dyDescent="0.25">
      <c r="A11665">
        <v>1166.2</v>
      </c>
      <c r="B11665">
        <v>54.057544555664172</v>
      </c>
    </row>
    <row r="11666" spans="1:2" x14ac:dyDescent="0.25">
      <c r="A11666">
        <v>1166.3</v>
      </c>
      <c r="B11666">
        <v>54.28977676391591</v>
      </c>
    </row>
    <row r="11667" spans="1:2" x14ac:dyDescent="0.25">
      <c r="A11667">
        <v>1166.4000000000001</v>
      </c>
      <c r="B11667">
        <v>54.52200897216818</v>
      </c>
    </row>
    <row r="11668" spans="1:2" x14ac:dyDescent="0.25">
      <c r="A11668">
        <v>1166.5</v>
      </c>
      <c r="B11668">
        <v>54.754241180419918</v>
      </c>
    </row>
    <row r="11669" spans="1:2" x14ac:dyDescent="0.25">
      <c r="A11669">
        <v>1166.5999999999999</v>
      </c>
      <c r="B11669">
        <v>54.986473388672188</v>
      </c>
    </row>
    <row r="11670" spans="1:2" x14ac:dyDescent="0.25">
      <c r="A11670">
        <v>1166.7</v>
      </c>
      <c r="B11670">
        <v>55.218705596923932</v>
      </c>
    </row>
    <row r="11671" spans="1:2" x14ac:dyDescent="0.25">
      <c r="A11671">
        <v>1166.8</v>
      </c>
      <c r="B11671">
        <v>55.45093780517567</v>
      </c>
    </row>
    <row r="11672" spans="1:2" x14ac:dyDescent="0.25">
      <c r="A11672">
        <v>1166.9000000000001</v>
      </c>
      <c r="B11672">
        <v>55.68317001342794</v>
      </c>
    </row>
    <row r="11673" spans="1:2" x14ac:dyDescent="0.25">
      <c r="A11673">
        <v>1167</v>
      </c>
      <c r="B11673">
        <v>55.915402221679678</v>
      </c>
    </row>
    <row r="11674" spans="1:2" x14ac:dyDescent="0.25">
      <c r="A11674">
        <v>1167.0999999999999</v>
      </c>
      <c r="B11674">
        <v>56.110052795410411</v>
      </c>
    </row>
    <row r="11675" spans="1:2" x14ac:dyDescent="0.25">
      <c r="A11675">
        <v>1167.2</v>
      </c>
      <c r="B11675">
        <v>56.304703369140697</v>
      </c>
    </row>
    <row r="11676" spans="1:2" x14ac:dyDescent="0.25">
      <c r="A11676">
        <v>1167.3</v>
      </c>
      <c r="B11676">
        <v>56.499353942870997</v>
      </c>
    </row>
    <row r="11677" spans="1:2" x14ac:dyDescent="0.25">
      <c r="A11677">
        <v>1167.4000000000001</v>
      </c>
      <c r="B11677">
        <v>56.694004516601737</v>
      </c>
    </row>
    <row r="11678" spans="1:2" x14ac:dyDescent="0.25">
      <c r="A11678">
        <v>1167.5</v>
      </c>
      <c r="B11678">
        <v>56.88865509033203</v>
      </c>
    </row>
    <row r="11679" spans="1:2" x14ac:dyDescent="0.25">
      <c r="A11679">
        <v>1167.5999999999999</v>
      </c>
      <c r="B11679">
        <v>57.083305664062763</v>
      </c>
    </row>
    <row r="11680" spans="1:2" x14ac:dyDescent="0.25">
      <c r="A11680">
        <v>1167.7</v>
      </c>
      <c r="B11680">
        <v>57.277956237793063</v>
      </c>
    </row>
    <row r="11681" spans="1:2" x14ac:dyDescent="0.25">
      <c r="A11681">
        <v>1167.8</v>
      </c>
      <c r="B11681">
        <v>57.472606811523363</v>
      </c>
    </row>
    <row r="11682" spans="1:2" x14ac:dyDescent="0.25">
      <c r="A11682">
        <v>1167.9000000000001</v>
      </c>
      <c r="B11682">
        <v>57.667257385254089</v>
      </c>
    </row>
    <row r="11683" spans="1:2" x14ac:dyDescent="0.25">
      <c r="A11683">
        <v>1168</v>
      </c>
      <c r="B11683">
        <v>57.861907958984382</v>
      </c>
    </row>
    <row r="11684" spans="1:2" x14ac:dyDescent="0.25">
      <c r="A11684">
        <v>1168.0999999999999</v>
      </c>
      <c r="B11684">
        <v>57.99059494018573</v>
      </c>
    </row>
    <row r="11685" spans="1:2" x14ac:dyDescent="0.25">
      <c r="A11685">
        <v>1168.2</v>
      </c>
      <c r="B11685">
        <v>58.119281921386779</v>
      </c>
    </row>
    <row r="11686" spans="1:2" x14ac:dyDescent="0.25">
      <c r="A11686">
        <v>1168.3</v>
      </c>
      <c r="B11686">
        <v>58.247968902587843</v>
      </c>
    </row>
    <row r="11687" spans="1:2" x14ac:dyDescent="0.25">
      <c r="A11687">
        <v>1168.4000000000001</v>
      </c>
      <c r="B11687">
        <v>58.376655883789176</v>
      </c>
    </row>
    <row r="11688" spans="1:2" x14ac:dyDescent="0.25">
      <c r="A11688">
        <v>1168.5</v>
      </c>
      <c r="B11688">
        <v>58.50534286499024</v>
      </c>
    </row>
    <row r="11689" spans="1:2" x14ac:dyDescent="0.25">
      <c r="A11689">
        <v>1168.5999999999999</v>
      </c>
      <c r="B11689">
        <v>58.634029846191581</v>
      </c>
    </row>
    <row r="11690" spans="1:2" x14ac:dyDescent="0.25">
      <c r="A11690">
        <v>1168.7</v>
      </c>
      <c r="B11690">
        <v>58.762716827392637</v>
      </c>
    </row>
    <row r="11691" spans="1:2" x14ac:dyDescent="0.25">
      <c r="A11691">
        <v>1168.8</v>
      </c>
      <c r="B11691">
        <v>58.891403808593687</v>
      </c>
    </row>
    <row r="11692" spans="1:2" x14ac:dyDescent="0.25">
      <c r="A11692">
        <v>1168.9000000000001</v>
      </c>
      <c r="B11692">
        <v>59.020090789795027</v>
      </c>
    </row>
    <row r="11693" spans="1:2" x14ac:dyDescent="0.25">
      <c r="A11693">
        <v>1169</v>
      </c>
      <c r="B11693">
        <v>59.148777770996091</v>
      </c>
    </row>
    <row r="11694" spans="1:2" x14ac:dyDescent="0.25">
      <c r="A11694">
        <v>1169.0999999999999</v>
      </c>
      <c r="B11694">
        <v>59.304921417236542</v>
      </c>
    </row>
    <row r="11695" spans="1:2" x14ac:dyDescent="0.25">
      <c r="A11695">
        <v>1169.2</v>
      </c>
      <c r="B11695">
        <v>59.461065063476632</v>
      </c>
    </row>
    <row r="11696" spans="1:2" x14ac:dyDescent="0.25">
      <c r="A11696">
        <v>1169.3</v>
      </c>
      <c r="B11696">
        <v>59.617208709716728</v>
      </c>
    </row>
    <row r="11697" spans="1:2" x14ac:dyDescent="0.25">
      <c r="A11697">
        <v>1169.4000000000001</v>
      </c>
      <c r="B11697">
        <v>59.773352355957172</v>
      </c>
    </row>
    <row r="11698" spans="1:2" x14ac:dyDescent="0.25">
      <c r="A11698">
        <v>1169.5</v>
      </c>
      <c r="B11698">
        <v>59.929496002197268</v>
      </c>
    </row>
    <row r="11699" spans="1:2" x14ac:dyDescent="0.25">
      <c r="A11699">
        <v>1169.5999999999999</v>
      </c>
      <c r="B11699">
        <v>60.085639648437713</v>
      </c>
    </row>
    <row r="11700" spans="1:2" x14ac:dyDescent="0.25">
      <c r="A11700">
        <v>1169.7</v>
      </c>
      <c r="B11700">
        <v>60.241783294677802</v>
      </c>
    </row>
    <row r="11701" spans="1:2" x14ac:dyDescent="0.25">
      <c r="A11701">
        <v>1169.8</v>
      </c>
      <c r="B11701">
        <v>60.397926940917898</v>
      </c>
    </row>
    <row r="11702" spans="1:2" x14ac:dyDescent="0.25">
      <c r="A11702">
        <v>1169.9000000000001</v>
      </c>
      <c r="B11702">
        <v>60.55407058715835</v>
      </c>
    </row>
    <row r="11703" spans="1:2" x14ac:dyDescent="0.25">
      <c r="A11703">
        <v>1170</v>
      </c>
      <c r="B11703">
        <v>60.710214233398439</v>
      </c>
    </row>
    <row r="11704" spans="1:2" x14ac:dyDescent="0.25">
      <c r="A11704">
        <v>1170.0999999999999</v>
      </c>
      <c r="B11704">
        <v>60.914664001465127</v>
      </c>
    </row>
    <row r="11705" spans="1:2" x14ac:dyDescent="0.25">
      <c r="A11705">
        <v>1170.2</v>
      </c>
      <c r="B11705">
        <v>61.119113769531353</v>
      </c>
    </row>
    <row r="11706" spans="1:2" x14ac:dyDescent="0.25">
      <c r="A11706">
        <v>1170.3</v>
      </c>
      <c r="B11706">
        <v>61.323563537597558</v>
      </c>
    </row>
    <row r="11707" spans="1:2" x14ac:dyDescent="0.25">
      <c r="A11707">
        <v>1170.4000000000001</v>
      </c>
      <c r="B11707">
        <v>61.528013305664253</v>
      </c>
    </row>
    <row r="11708" spans="1:2" x14ac:dyDescent="0.25">
      <c r="A11708">
        <v>1170.5</v>
      </c>
      <c r="B11708">
        <v>61.732463073730472</v>
      </c>
    </row>
    <row r="11709" spans="1:2" x14ac:dyDescent="0.25">
      <c r="A11709">
        <v>1170.5999999999999</v>
      </c>
      <c r="B11709">
        <v>61.936912841797152</v>
      </c>
    </row>
    <row r="11710" spans="1:2" x14ac:dyDescent="0.25">
      <c r="A11710">
        <v>1170.7</v>
      </c>
      <c r="B11710">
        <v>62.141362609863371</v>
      </c>
    </row>
    <row r="11711" spans="1:2" x14ac:dyDescent="0.25">
      <c r="A11711">
        <v>1170.8</v>
      </c>
      <c r="B11711">
        <v>62.34581237792959</v>
      </c>
    </row>
    <row r="11712" spans="1:2" x14ac:dyDescent="0.25">
      <c r="A11712">
        <v>1170.9000000000001</v>
      </c>
      <c r="B11712">
        <v>62.550262145996278</v>
      </c>
    </row>
    <row r="11713" spans="1:2" x14ac:dyDescent="0.25">
      <c r="A11713">
        <v>1171</v>
      </c>
      <c r="B11713">
        <v>62.754711914062497</v>
      </c>
    </row>
    <row r="11714" spans="1:2" x14ac:dyDescent="0.25">
      <c r="A11714">
        <v>1171.0999999999999</v>
      </c>
      <c r="B11714">
        <v>62.938150787353763</v>
      </c>
    </row>
    <row r="11715" spans="1:2" x14ac:dyDescent="0.25">
      <c r="A11715">
        <v>1171.2</v>
      </c>
      <c r="B11715">
        <v>63.121589660644609</v>
      </c>
    </row>
    <row r="11716" spans="1:2" x14ac:dyDescent="0.25">
      <c r="A11716">
        <v>1171.3</v>
      </c>
      <c r="B11716">
        <v>63.305028533935463</v>
      </c>
    </row>
    <row r="11717" spans="1:2" x14ac:dyDescent="0.25">
      <c r="A11717">
        <v>1171.4000000000001</v>
      </c>
      <c r="B11717">
        <v>63.488467407226729</v>
      </c>
    </row>
    <row r="11718" spans="1:2" x14ac:dyDescent="0.25">
      <c r="A11718">
        <v>1171.5</v>
      </c>
      <c r="B11718">
        <v>63.671906280517582</v>
      </c>
    </row>
    <row r="11719" spans="1:2" x14ac:dyDescent="0.25">
      <c r="A11719">
        <v>1171.5999999999999</v>
      </c>
      <c r="B11719">
        <v>63.855345153808841</v>
      </c>
    </row>
    <row r="11720" spans="1:2" x14ac:dyDescent="0.25">
      <c r="A11720">
        <v>1171.7</v>
      </c>
      <c r="B11720">
        <v>64.038784027099695</v>
      </c>
    </row>
    <row r="11721" spans="1:2" x14ac:dyDescent="0.25">
      <c r="A11721">
        <v>1171.8</v>
      </c>
      <c r="B11721">
        <v>64.222222900390534</v>
      </c>
    </row>
    <row r="11722" spans="1:2" x14ac:dyDescent="0.25">
      <c r="A11722">
        <v>1171.9000000000001</v>
      </c>
      <c r="B11722">
        <v>64.4056617736818</v>
      </c>
    </row>
    <row r="11723" spans="1:2" x14ac:dyDescent="0.25">
      <c r="A11723">
        <v>1172</v>
      </c>
      <c r="B11723">
        <v>64.589100646972653</v>
      </c>
    </row>
    <row r="11724" spans="1:2" x14ac:dyDescent="0.25">
      <c r="A11724">
        <v>1172.0999999999999</v>
      </c>
      <c r="B11724">
        <v>64.666166687011824</v>
      </c>
    </row>
    <row r="11725" spans="1:2" x14ac:dyDescent="0.25">
      <c r="A11725">
        <v>1172.2</v>
      </c>
      <c r="B11725">
        <v>64.74323272705081</v>
      </c>
    </row>
    <row r="11726" spans="1:2" x14ac:dyDescent="0.25">
      <c r="A11726">
        <v>1172.3</v>
      </c>
      <c r="B11726">
        <v>64.82029876708981</v>
      </c>
    </row>
    <row r="11727" spans="1:2" x14ac:dyDescent="0.25">
      <c r="A11727">
        <v>1172.4000000000001</v>
      </c>
      <c r="B11727">
        <v>64.89736480712898</v>
      </c>
    </row>
    <row r="11728" spans="1:2" x14ac:dyDescent="0.25">
      <c r="A11728">
        <v>1172.5</v>
      </c>
      <c r="B11728">
        <v>64.974430847167966</v>
      </c>
    </row>
    <row r="11729" spans="1:2" x14ac:dyDescent="0.25">
      <c r="A11729">
        <v>1172.5999999999999</v>
      </c>
      <c r="B11729">
        <v>65.051496887207136</v>
      </c>
    </row>
    <row r="11730" spans="1:2" x14ac:dyDescent="0.25">
      <c r="A11730">
        <v>1172.7</v>
      </c>
      <c r="B11730">
        <v>65.128562927246122</v>
      </c>
    </row>
    <row r="11731" spans="1:2" x14ac:dyDescent="0.25">
      <c r="A11731">
        <v>1172.8</v>
      </c>
      <c r="B11731">
        <v>65.205628967285122</v>
      </c>
    </row>
    <row r="11732" spans="1:2" x14ac:dyDescent="0.25">
      <c r="A11732">
        <v>1172.9000000000001</v>
      </c>
      <c r="B11732">
        <v>65.282695007324293</v>
      </c>
    </row>
    <row r="11733" spans="1:2" x14ac:dyDescent="0.25">
      <c r="A11733">
        <v>1173</v>
      </c>
      <c r="B11733">
        <v>65.359761047363278</v>
      </c>
    </row>
    <row r="11734" spans="1:2" x14ac:dyDescent="0.25">
      <c r="A11734">
        <v>1173.0999999999999</v>
      </c>
      <c r="B11734">
        <v>65.522138977051</v>
      </c>
    </row>
    <row r="11735" spans="1:2" x14ac:dyDescent="0.25">
      <c r="A11735">
        <v>1173.2</v>
      </c>
      <c r="B11735">
        <v>65.684516906738352</v>
      </c>
    </row>
    <row r="11736" spans="1:2" x14ac:dyDescent="0.25">
      <c r="A11736">
        <v>1173.3</v>
      </c>
      <c r="B11736">
        <v>65.846894836425705</v>
      </c>
    </row>
    <row r="11737" spans="1:2" x14ac:dyDescent="0.25">
      <c r="A11737">
        <v>1173.4000000000001</v>
      </c>
      <c r="B11737">
        <v>66.009272766113426</v>
      </c>
    </row>
    <row r="11738" spans="1:2" x14ac:dyDescent="0.25">
      <c r="A11738">
        <v>1173.5</v>
      </c>
      <c r="B11738">
        <v>66.171650695800778</v>
      </c>
    </row>
    <row r="11739" spans="1:2" x14ac:dyDescent="0.25">
      <c r="A11739">
        <v>1173.5999999999999</v>
      </c>
      <c r="B11739">
        <v>66.3340286254885</v>
      </c>
    </row>
    <row r="11740" spans="1:2" x14ac:dyDescent="0.25">
      <c r="A11740">
        <v>1173.7</v>
      </c>
      <c r="B11740">
        <v>66.496406555175852</v>
      </c>
    </row>
    <row r="11741" spans="1:2" x14ac:dyDescent="0.25">
      <c r="A11741">
        <v>1173.8</v>
      </c>
      <c r="B11741">
        <v>66.658784484863205</v>
      </c>
    </row>
    <row r="11742" spans="1:2" x14ac:dyDescent="0.25">
      <c r="A11742">
        <v>1173.9000000000001</v>
      </c>
      <c r="B11742">
        <v>66.821162414550926</v>
      </c>
    </row>
    <row r="11743" spans="1:2" x14ac:dyDescent="0.25">
      <c r="A11743">
        <v>1174</v>
      </c>
      <c r="B11743">
        <v>66.983540344238278</v>
      </c>
    </row>
    <row r="11744" spans="1:2" x14ac:dyDescent="0.25">
      <c r="A11744">
        <v>1174.0999999999999</v>
      </c>
      <c r="B11744">
        <v>67.124137191772647</v>
      </c>
    </row>
    <row r="11745" spans="1:2" x14ac:dyDescent="0.25">
      <c r="A11745">
        <v>1174.2</v>
      </c>
      <c r="B11745">
        <v>67.264734039306703</v>
      </c>
    </row>
    <row r="11746" spans="1:2" x14ac:dyDescent="0.25">
      <c r="A11746">
        <v>1174.3</v>
      </c>
      <c r="B11746">
        <v>67.405330886840758</v>
      </c>
    </row>
    <row r="11747" spans="1:2" x14ac:dyDescent="0.25">
      <c r="A11747">
        <v>1174.4000000000001</v>
      </c>
      <c r="B11747">
        <v>67.545927734375127</v>
      </c>
    </row>
    <row r="11748" spans="1:2" x14ac:dyDescent="0.25">
      <c r="A11748">
        <v>1174.5</v>
      </c>
      <c r="B11748">
        <v>67.686524581909168</v>
      </c>
    </row>
    <row r="11749" spans="1:2" x14ac:dyDescent="0.25">
      <c r="A11749">
        <v>1174.5999999999999</v>
      </c>
      <c r="B11749">
        <v>67.827121429443551</v>
      </c>
    </row>
    <row r="11750" spans="1:2" x14ac:dyDescent="0.25">
      <c r="A11750">
        <v>1174.7</v>
      </c>
      <c r="B11750">
        <v>67.967718276977592</v>
      </c>
    </row>
    <row r="11751" spans="1:2" x14ac:dyDescent="0.25">
      <c r="A11751">
        <v>1174.8</v>
      </c>
      <c r="B11751">
        <v>68.108315124511648</v>
      </c>
    </row>
    <row r="11752" spans="1:2" x14ac:dyDescent="0.25">
      <c r="A11752">
        <v>1174.9000000000001</v>
      </c>
      <c r="B11752">
        <v>68.248911972046017</v>
      </c>
    </row>
    <row r="11753" spans="1:2" x14ac:dyDescent="0.25">
      <c r="A11753">
        <v>1175</v>
      </c>
      <c r="B11753">
        <v>68.389508819580072</v>
      </c>
    </row>
    <row r="11754" spans="1:2" x14ac:dyDescent="0.25">
      <c r="A11754">
        <v>1175.0999999999999</v>
      </c>
      <c r="B11754">
        <v>68.48471366882336</v>
      </c>
    </row>
    <row r="11755" spans="1:2" x14ac:dyDescent="0.25">
      <c r="A11755">
        <v>1175.2</v>
      </c>
      <c r="B11755">
        <v>68.579918518066449</v>
      </c>
    </row>
    <row r="11756" spans="1:2" x14ac:dyDescent="0.25">
      <c r="A11756">
        <v>1175.3</v>
      </c>
      <c r="B11756">
        <v>68.675123367309524</v>
      </c>
    </row>
    <row r="11757" spans="1:2" x14ac:dyDescent="0.25">
      <c r="A11757">
        <v>1175.4000000000001</v>
      </c>
      <c r="B11757">
        <v>68.770328216552812</v>
      </c>
    </row>
    <row r="11758" spans="1:2" x14ac:dyDescent="0.25">
      <c r="A11758">
        <v>1175.5</v>
      </c>
      <c r="B11758">
        <v>68.865533065795887</v>
      </c>
    </row>
    <row r="11759" spans="1:2" x14ac:dyDescent="0.25">
      <c r="A11759">
        <v>1175.5999999999999</v>
      </c>
      <c r="B11759">
        <v>68.960737915039189</v>
      </c>
    </row>
    <row r="11760" spans="1:2" x14ac:dyDescent="0.25">
      <c r="A11760">
        <v>1175.7</v>
      </c>
      <c r="B11760">
        <v>69.055942764282264</v>
      </c>
    </row>
    <row r="11761" spans="1:2" x14ac:dyDescent="0.25">
      <c r="A11761">
        <v>1175.8</v>
      </c>
      <c r="B11761">
        <v>69.151147613525339</v>
      </c>
    </row>
    <row r="11762" spans="1:2" x14ac:dyDescent="0.25">
      <c r="A11762">
        <v>1175.9000000000001</v>
      </c>
      <c r="B11762">
        <v>69.246352462768641</v>
      </c>
    </row>
    <row r="11763" spans="1:2" x14ac:dyDescent="0.25">
      <c r="A11763">
        <v>1176</v>
      </c>
      <c r="B11763">
        <v>69.341557312011716</v>
      </c>
    </row>
    <row r="11764" spans="1:2" x14ac:dyDescent="0.25">
      <c r="A11764">
        <v>1176.0999999999999</v>
      </c>
      <c r="B11764">
        <v>69.439041976928834</v>
      </c>
    </row>
    <row r="11765" spans="1:2" x14ac:dyDescent="0.25">
      <c r="A11765">
        <v>1176.2</v>
      </c>
      <c r="B11765">
        <v>69.53652664184574</v>
      </c>
    </row>
    <row r="11766" spans="1:2" x14ac:dyDescent="0.25">
      <c r="A11766">
        <v>1176.3</v>
      </c>
      <c r="B11766">
        <v>69.634011306762645</v>
      </c>
    </row>
    <row r="11767" spans="1:2" x14ac:dyDescent="0.25">
      <c r="A11767">
        <v>1176.4000000000001</v>
      </c>
      <c r="B11767">
        <v>69.731495971679777</v>
      </c>
    </row>
    <row r="11768" spans="1:2" x14ac:dyDescent="0.25">
      <c r="A11768">
        <v>1176.5</v>
      </c>
      <c r="B11768">
        <v>69.828980636596668</v>
      </c>
    </row>
    <row r="11769" spans="1:2" x14ac:dyDescent="0.25">
      <c r="A11769">
        <v>1176.5999999999999</v>
      </c>
      <c r="B11769">
        <v>69.926465301513801</v>
      </c>
    </row>
    <row r="11770" spans="1:2" x14ac:dyDescent="0.25">
      <c r="A11770">
        <v>1176.7</v>
      </c>
      <c r="B11770">
        <v>70.023949966430706</v>
      </c>
    </row>
    <row r="11771" spans="1:2" x14ac:dyDescent="0.25">
      <c r="A11771">
        <v>1176.8</v>
      </c>
      <c r="B11771">
        <v>70.121434631347611</v>
      </c>
    </row>
    <row r="11772" spans="1:2" x14ac:dyDescent="0.25">
      <c r="A11772">
        <v>1176.9000000000001</v>
      </c>
      <c r="B11772">
        <v>70.21891929626473</v>
      </c>
    </row>
    <row r="11773" spans="1:2" x14ac:dyDescent="0.25">
      <c r="A11773">
        <v>1177</v>
      </c>
      <c r="B11773">
        <v>70.316403961181635</v>
      </c>
    </row>
    <row r="11774" spans="1:2" x14ac:dyDescent="0.25">
      <c r="A11774">
        <v>1177.0999999999999</v>
      </c>
      <c r="B11774">
        <v>70.418620681762832</v>
      </c>
    </row>
    <row r="11775" spans="1:2" x14ac:dyDescent="0.25">
      <c r="A11775">
        <v>1177.2</v>
      </c>
      <c r="B11775">
        <v>70.520837402343787</v>
      </c>
    </row>
    <row r="11776" spans="1:2" x14ac:dyDescent="0.25">
      <c r="A11776">
        <v>1177.3</v>
      </c>
      <c r="B11776">
        <v>70.623054122924756</v>
      </c>
    </row>
    <row r="11777" spans="1:2" x14ac:dyDescent="0.25">
      <c r="A11777">
        <v>1177.4000000000001</v>
      </c>
      <c r="B11777">
        <v>70.725270843505953</v>
      </c>
    </row>
    <row r="11778" spans="1:2" x14ac:dyDescent="0.25">
      <c r="A11778">
        <v>1177.5</v>
      </c>
      <c r="B11778">
        <v>70.827487564086908</v>
      </c>
    </row>
    <row r="11779" spans="1:2" x14ac:dyDescent="0.25">
      <c r="A11779">
        <v>1177.5999999999999</v>
      </c>
      <c r="B11779">
        <v>70.929704284668105</v>
      </c>
    </row>
    <row r="11780" spans="1:2" x14ac:dyDescent="0.25">
      <c r="A11780">
        <v>1177.7</v>
      </c>
      <c r="B11780">
        <v>71.03192100524906</v>
      </c>
    </row>
    <row r="11781" spans="1:2" x14ac:dyDescent="0.25">
      <c r="A11781">
        <v>1177.8</v>
      </c>
      <c r="B11781">
        <v>71.13413772583003</v>
      </c>
    </row>
    <row r="11782" spans="1:2" x14ac:dyDescent="0.25">
      <c r="A11782">
        <v>1177.9000000000001</v>
      </c>
      <c r="B11782">
        <v>71.236354446411227</v>
      </c>
    </row>
    <row r="11783" spans="1:2" x14ac:dyDescent="0.25">
      <c r="A11783">
        <v>1178</v>
      </c>
      <c r="B11783">
        <v>71.338571166992182</v>
      </c>
    </row>
    <row r="11784" spans="1:2" x14ac:dyDescent="0.25">
      <c r="A11784">
        <v>1178.0999999999999</v>
      </c>
      <c r="B11784">
        <v>71.439351272583139</v>
      </c>
    </row>
    <row r="11785" spans="1:2" x14ac:dyDescent="0.25">
      <c r="A11785">
        <v>1178.2</v>
      </c>
      <c r="B11785">
        <v>71.540131378173868</v>
      </c>
    </row>
    <row r="11786" spans="1:2" x14ac:dyDescent="0.25">
      <c r="A11786">
        <v>1178.3</v>
      </c>
      <c r="B11786">
        <v>71.640911483764597</v>
      </c>
    </row>
    <row r="11787" spans="1:2" x14ac:dyDescent="0.25">
      <c r="A11787">
        <v>1178.4000000000001</v>
      </c>
      <c r="B11787">
        <v>71.741691589355554</v>
      </c>
    </row>
    <row r="11788" spans="1:2" x14ac:dyDescent="0.25">
      <c r="A11788">
        <v>1178.5</v>
      </c>
      <c r="B11788">
        <v>71.842471694946283</v>
      </c>
    </row>
    <row r="11789" spans="1:2" x14ac:dyDescent="0.25">
      <c r="A11789">
        <v>1178.5999999999999</v>
      </c>
      <c r="B11789">
        <v>71.94325180053724</v>
      </c>
    </row>
    <row r="11790" spans="1:2" x14ac:dyDescent="0.25">
      <c r="A11790">
        <v>1178.7</v>
      </c>
      <c r="B11790">
        <v>72.044031906127969</v>
      </c>
    </row>
    <row r="11791" spans="1:2" x14ac:dyDescent="0.25">
      <c r="A11791">
        <v>1178.8</v>
      </c>
      <c r="B11791">
        <v>72.144812011718699</v>
      </c>
    </row>
    <row r="11792" spans="1:2" x14ac:dyDescent="0.25">
      <c r="A11792">
        <v>1178.9000000000001</v>
      </c>
      <c r="B11792">
        <v>72.245592117309656</v>
      </c>
    </row>
    <row r="11793" spans="1:2" x14ac:dyDescent="0.25">
      <c r="A11793">
        <v>1179</v>
      </c>
      <c r="B11793">
        <v>72.346372222900385</v>
      </c>
    </row>
    <row r="11794" spans="1:2" x14ac:dyDescent="0.25">
      <c r="A11794">
        <v>1179.0999999999999</v>
      </c>
      <c r="B11794">
        <v>72.432461318969843</v>
      </c>
    </row>
    <row r="11795" spans="1:2" x14ac:dyDescent="0.25">
      <c r="A11795">
        <v>1179.2</v>
      </c>
      <c r="B11795">
        <v>72.518550415039101</v>
      </c>
    </row>
    <row r="11796" spans="1:2" x14ac:dyDescent="0.25">
      <c r="A11796">
        <v>1179.3</v>
      </c>
      <c r="B11796">
        <v>72.60463951110836</v>
      </c>
    </row>
    <row r="11797" spans="1:2" x14ac:dyDescent="0.25">
      <c r="A11797">
        <v>1179.4000000000001</v>
      </c>
      <c r="B11797">
        <v>72.690728607177817</v>
      </c>
    </row>
    <row r="11798" spans="1:2" x14ac:dyDescent="0.25">
      <c r="A11798">
        <v>1179.5</v>
      </c>
      <c r="B11798">
        <v>72.776817703247076</v>
      </c>
    </row>
    <row r="11799" spans="1:2" x14ac:dyDescent="0.25">
      <c r="A11799">
        <v>1179.5999999999999</v>
      </c>
      <c r="B11799">
        <v>72.862906799316519</v>
      </c>
    </row>
    <row r="11800" spans="1:2" x14ac:dyDescent="0.25">
      <c r="A11800">
        <v>1179.7</v>
      </c>
      <c r="B11800">
        <v>72.948995895385778</v>
      </c>
    </row>
    <row r="11801" spans="1:2" x14ac:dyDescent="0.25">
      <c r="A11801">
        <v>1179.8</v>
      </c>
      <c r="B11801">
        <v>73.035084991455037</v>
      </c>
    </row>
    <row r="11802" spans="1:2" x14ac:dyDescent="0.25">
      <c r="A11802">
        <v>1179.9000000000001</v>
      </c>
      <c r="B11802">
        <v>73.121174087524494</v>
      </c>
    </row>
    <row r="11803" spans="1:2" x14ac:dyDescent="0.25">
      <c r="A11803">
        <v>1180</v>
      </c>
      <c r="B11803">
        <v>73.207263183593753</v>
      </c>
    </row>
    <row r="11804" spans="1:2" x14ac:dyDescent="0.25">
      <c r="A11804">
        <v>1180.0999999999999</v>
      </c>
      <c r="B11804">
        <v>73.29276863098157</v>
      </c>
    </row>
    <row r="11805" spans="1:2" x14ac:dyDescent="0.25">
      <c r="A11805">
        <v>1180.2</v>
      </c>
      <c r="B11805">
        <v>73.378274078369188</v>
      </c>
    </row>
    <row r="11806" spans="1:2" x14ac:dyDescent="0.25">
      <c r="A11806">
        <v>1180.3</v>
      </c>
      <c r="B11806">
        <v>73.463779525756792</v>
      </c>
    </row>
    <row r="11807" spans="1:2" x14ac:dyDescent="0.25">
      <c r="A11807">
        <v>1180.4000000000001</v>
      </c>
      <c r="B11807">
        <v>73.549284973144609</v>
      </c>
    </row>
    <row r="11808" spans="1:2" x14ac:dyDescent="0.25">
      <c r="A11808">
        <v>1180.5</v>
      </c>
      <c r="B11808">
        <v>73.634790420532227</v>
      </c>
    </row>
    <row r="11809" spans="1:2" x14ac:dyDescent="0.25">
      <c r="A11809">
        <v>1180.5999999999999</v>
      </c>
      <c r="B11809">
        <v>73.720295867920044</v>
      </c>
    </row>
    <row r="11810" spans="1:2" x14ac:dyDescent="0.25">
      <c r="A11810">
        <v>1180.7</v>
      </c>
      <c r="B11810">
        <v>73.805801315307662</v>
      </c>
    </row>
    <row r="11811" spans="1:2" x14ac:dyDescent="0.25">
      <c r="A11811">
        <v>1180.8</v>
      </c>
      <c r="B11811">
        <v>73.891306762695265</v>
      </c>
    </row>
    <row r="11812" spans="1:2" x14ac:dyDescent="0.25">
      <c r="A11812">
        <v>1180.9000000000001</v>
      </c>
      <c r="B11812">
        <v>73.976812210083082</v>
      </c>
    </row>
    <row r="11813" spans="1:2" x14ac:dyDescent="0.25">
      <c r="A11813">
        <v>1181</v>
      </c>
      <c r="B11813">
        <v>74.0623176574707</v>
      </c>
    </row>
    <row r="11814" spans="1:2" x14ac:dyDescent="0.25">
      <c r="A11814">
        <v>1181.0999999999999</v>
      </c>
      <c r="B11814">
        <v>74.134719161987405</v>
      </c>
    </row>
    <row r="11815" spans="1:2" x14ac:dyDescent="0.25">
      <c r="A11815">
        <v>1181.2</v>
      </c>
      <c r="B11815">
        <v>74.20712066650394</v>
      </c>
    </row>
    <row r="11816" spans="1:2" x14ac:dyDescent="0.25">
      <c r="A11816">
        <v>1181.3</v>
      </c>
      <c r="B11816">
        <v>74.279522171020474</v>
      </c>
    </row>
    <row r="11817" spans="1:2" x14ac:dyDescent="0.25">
      <c r="A11817">
        <v>1181.4000000000001</v>
      </c>
      <c r="B11817">
        <v>74.351923675537165</v>
      </c>
    </row>
    <row r="11818" spans="1:2" x14ac:dyDescent="0.25">
      <c r="A11818">
        <v>1181.5</v>
      </c>
      <c r="B11818">
        <v>74.4243251800537</v>
      </c>
    </row>
    <row r="11819" spans="1:2" x14ac:dyDescent="0.25">
      <c r="A11819">
        <v>1181.5999999999999</v>
      </c>
      <c r="B11819">
        <v>74.496726684570405</v>
      </c>
    </row>
    <row r="11820" spans="1:2" x14ac:dyDescent="0.25">
      <c r="A11820">
        <v>1181.7</v>
      </c>
      <c r="B11820">
        <v>74.569128189086939</v>
      </c>
    </row>
    <row r="11821" spans="1:2" x14ac:dyDescent="0.25">
      <c r="A11821">
        <v>1181.8</v>
      </c>
      <c r="B11821">
        <v>74.641529693603474</v>
      </c>
    </row>
    <row r="11822" spans="1:2" x14ac:dyDescent="0.25">
      <c r="A11822">
        <v>1181.9000000000001</v>
      </c>
      <c r="B11822">
        <v>74.713931198120179</v>
      </c>
    </row>
    <row r="11823" spans="1:2" x14ac:dyDescent="0.25">
      <c r="A11823">
        <v>1182</v>
      </c>
      <c r="B11823">
        <v>74.786332702636713</v>
      </c>
    </row>
    <row r="11824" spans="1:2" x14ac:dyDescent="0.25">
      <c r="A11824">
        <v>1182.0999999999999</v>
      </c>
      <c r="B11824">
        <v>74.846638183593825</v>
      </c>
    </row>
    <row r="11825" spans="1:2" x14ac:dyDescent="0.25">
      <c r="A11825">
        <v>1182.2</v>
      </c>
      <c r="B11825">
        <v>74.906943664550809</v>
      </c>
    </row>
    <row r="11826" spans="1:2" x14ac:dyDescent="0.25">
      <c r="A11826">
        <v>1182.3</v>
      </c>
      <c r="B11826">
        <v>74.967249145507779</v>
      </c>
    </row>
    <row r="11827" spans="1:2" x14ac:dyDescent="0.25">
      <c r="A11827">
        <v>1182.4000000000001</v>
      </c>
      <c r="B11827">
        <v>75.027554626464891</v>
      </c>
    </row>
    <row r="11828" spans="1:2" x14ac:dyDescent="0.25">
      <c r="A11828">
        <v>1182.5</v>
      </c>
      <c r="B11828">
        <v>75.087860107421875</v>
      </c>
    </row>
    <row r="11829" spans="1:2" x14ac:dyDescent="0.25">
      <c r="A11829">
        <v>1182.5999999999999</v>
      </c>
      <c r="B11829">
        <v>75.148165588378987</v>
      </c>
    </row>
    <row r="11830" spans="1:2" x14ac:dyDescent="0.25">
      <c r="A11830">
        <v>1182.7</v>
      </c>
      <c r="B11830">
        <v>75.208471069335971</v>
      </c>
    </row>
    <row r="11831" spans="1:2" x14ac:dyDescent="0.25">
      <c r="A11831">
        <v>1182.8</v>
      </c>
      <c r="B11831">
        <v>75.268776550292941</v>
      </c>
    </row>
    <row r="11832" spans="1:2" x14ac:dyDescent="0.25">
      <c r="A11832">
        <v>1182.9000000000001</v>
      </c>
      <c r="B11832">
        <v>75.329082031250053</v>
      </c>
    </row>
    <row r="11833" spans="1:2" x14ac:dyDescent="0.25">
      <c r="A11833">
        <v>1183</v>
      </c>
      <c r="B11833">
        <v>75.389387512207037</v>
      </c>
    </row>
    <row r="11834" spans="1:2" x14ac:dyDescent="0.25">
      <c r="A11834">
        <v>1183.0999999999999</v>
      </c>
      <c r="B11834">
        <v>75.448116912841883</v>
      </c>
    </row>
    <row r="11835" spans="1:2" x14ac:dyDescent="0.25">
      <c r="A11835">
        <v>1183.2</v>
      </c>
      <c r="B11835">
        <v>75.506846313476586</v>
      </c>
    </row>
    <row r="11836" spans="1:2" x14ac:dyDescent="0.25">
      <c r="A11836">
        <v>1183.3</v>
      </c>
      <c r="B11836">
        <v>75.565575714111304</v>
      </c>
    </row>
    <row r="11837" spans="1:2" x14ac:dyDescent="0.25">
      <c r="A11837">
        <v>1183.4000000000001</v>
      </c>
      <c r="B11837">
        <v>75.62430511474615</v>
      </c>
    </row>
    <row r="11838" spans="1:2" x14ac:dyDescent="0.25">
      <c r="A11838">
        <v>1183.5</v>
      </c>
      <c r="B11838">
        <v>75.683034515380854</v>
      </c>
    </row>
    <row r="11839" spans="1:2" x14ac:dyDescent="0.25">
      <c r="A11839">
        <v>1183.5999999999999</v>
      </c>
      <c r="B11839">
        <v>75.741763916015699</v>
      </c>
    </row>
    <row r="11840" spans="1:2" x14ac:dyDescent="0.25">
      <c r="A11840">
        <v>1183.7</v>
      </c>
      <c r="B11840">
        <v>75.800493316650417</v>
      </c>
    </row>
    <row r="11841" spans="1:2" x14ac:dyDescent="0.25">
      <c r="A11841">
        <v>1183.8</v>
      </c>
      <c r="B11841">
        <v>75.859222717285135</v>
      </c>
    </row>
    <row r="11842" spans="1:2" x14ac:dyDescent="0.25">
      <c r="A11842">
        <v>1183.9000000000001</v>
      </c>
      <c r="B11842">
        <v>75.917952117919967</v>
      </c>
    </row>
    <row r="11843" spans="1:2" x14ac:dyDescent="0.25">
      <c r="A11843">
        <v>1184</v>
      </c>
      <c r="B11843">
        <v>75.976681518554685</v>
      </c>
    </row>
    <row r="11844" spans="1:2" x14ac:dyDescent="0.25">
      <c r="A11844">
        <v>1184.0999999999999</v>
      </c>
      <c r="B11844">
        <v>76.040397872924885</v>
      </c>
    </row>
    <row r="11845" spans="1:2" x14ac:dyDescent="0.25">
      <c r="A11845">
        <v>1184.2</v>
      </c>
      <c r="B11845">
        <v>76.104114227294943</v>
      </c>
    </row>
    <row r="11846" spans="1:2" x14ac:dyDescent="0.25">
      <c r="A11846">
        <v>1184.3</v>
      </c>
      <c r="B11846">
        <v>76.167830581665015</v>
      </c>
    </row>
    <row r="11847" spans="1:2" x14ac:dyDescent="0.25">
      <c r="A11847">
        <v>1184.4000000000001</v>
      </c>
      <c r="B11847">
        <v>76.231546936035215</v>
      </c>
    </row>
    <row r="11848" spans="1:2" x14ac:dyDescent="0.25">
      <c r="A11848">
        <v>1184.5</v>
      </c>
      <c r="B11848">
        <v>76.295263290405273</v>
      </c>
    </row>
    <row r="11849" spans="1:2" x14ac:dyDescent="0.25">
      <c r="A11849">
        <v>1184.5999999999999</v>
      </c>
      <c r="B11849">
        <v>76.358979644775474</v>
      </c>
    </row>
    <row r="11850" spans="1:2" x14ac:dyDescent="0.25">
      <c r="A11850">
        <v>1184.7</v>
      </c>
      <c r="B11850">
        <v>76.422695999145532</v>
      </c>
    </row>
    <row r="11851" spans="1:2" x14ac:dyDescent="0.25">
      <c r="A11851">
        <v>1184.8</v>
      </c>
      <c r="B11851">
        <v>76.486412353515604</v>
      </c>
    </row>
    <row r="11852" spans="1:2" x14ac:dyDescent="0.25">
      <c r="A11852">
        <v>1184.9000000000001</v>
      </c>
      <c r="B11852">
        <v>76.550128707885804</v>
      </c>
    </row>
    <row r="11853" spans="1:2" x14ac:dyDescent="0.25">
      <c r="A11853">
        <v>1185</v>
      </c>
      <c r="B11853">
        <v>76.613845062255862</v>
      </c>
    </row>
    <row r="11854" spans="1:2" x14ac:dyDescent="0.25">
      <c r="A11854">
        <v>1185.0999999999999</v>
      </c>
      <c r="B11854">
        <v>76.68360733032236</v>
      </c>
    </row>
    <row r="11855" spans="1:2" x14ac:dyDescent="0.25">
      <c r="A11855">
        <v>1185.2</v>
      </c>
      <c r="B11855">
        <v>76.753369598388701</v>
      </c>
    </row>
    <row r="11856" spans="1:2" x14ac:dyDescent="0.25">
      <c r="A11856">
        <v>1185.3</v>
      </c>
      <c r="B11856">
        <v>76.823131866455043</v>
      </c>
    </row>
    <row r="11857" spans="1:2" x14ac:dyDescent="0.25">
      <c r="A11857">
        <v>1185.4000000000001</v>
      </c>
      <c r="B11857">
        <v>76.892894134521541</v>
      </c>
    </row>
    <row r="11858" spans="1:2" x14ac:dyDescent="0.25">
      <c r="A11858">
        <v>1185.5</v>
      </c>
      <c r="B11858">
        <v>76.962656402587896</v>
      </c>
    </row>
    <row r="11859" spans="1:2" x14ac:dyDescent="0.25">
      <c r="A11859">
        <v>1185.5999999999999</v>
      </c>
      <c r="B11859">
        <v>77.032418670654394</v>
      </c>
    </row>
    <row r="11860" spans="1:2" x14ac:dyDescent="0.25">
      <c r="A11860">
        <v>1185.7</v>
      </c>
      <c r="B11860">
        <v>77.102180938720736</v>
      </c>
    </row>
    <row r="11861" spans="1:2" x14ac:dyDescent="0.25">
      <c r="A11861">
        <v>1185.8</v>
      </c>
      <c r="B11861">
        <v>77.171943206787077</v>
      </c>
    </row>
    <row r="11862" spans="1:2" x14ac:dyDescent="0.25">
      <c r="A11862">
        <v>1185.9000000000001</v>
      </c>
      <c r="B11862">
        <v>77.241705474853575</v>
      </c>
    </row>
    <row r="11863" spans="1:2" x14ac:dyDescent="0.25">
      <c r="A11863">
        <v>1186</v>
      </c>
      <c r="B11863">
        <v>77.311467742919916</v>
      </c>
    </row>
    <row r="11864" spans="1:2" x14ac:dyDescent="0.25">
      <c r="A11864">
        <v>1186.0999999999999</v>
      </c>
      <c r="B11864">
        <v>77.386716613769636</v>
      </c>
    </row>
    <row r="11865" spans="1:2" x14ac:dyDescent="0.25">
      <c r="A11865">
        <v>1186.2</v>
      </c>
      <c r="B11865">
        <v>77.461965484619171</v>
      </c>
    </row>
    <row r="11866" spans="1:2" x14ac:dyDescent="0.25">
      <c r="A11866">
        <v>1186.3</v>
      </c>
      <c r="B11866">
        <v>77.537214355468706</v>
      </c>
    </row>
    <row r="11867" spans="1:2" x14ac:dyDescent="0.25">
      <c r="A11867">
        <v>1186.4000000000001</v>
      </c>
      <c r="B11867">
        <v>77.612463226318425</v>
      </c>
    </row>
    <row r="11868" spans="1:2" x14ac:dyDescent="0.25">
      <c r="A11868">
        <v>1186.5</v>
      </c>
      <c r="B11868">
        <v>77.687712097167974</v>
      </c>
    </row>
    <row r="11869" spans="1:2" x14ac:dyDescent="0.25">
      <c r="A11869">
        <v>1186.5999999999999</v>
      </c>
      <c r="B11869">
        <v>77.76296096801768</v>
      </c>
    </row>
    <row r="11870" spans="1:2" x14ac:dyDescent="0.25">
      <c r="A11870">
        <v>1186.7</v>
      </c>
      <c r="B11870">
        <v>77.838209838867229</v>
      </c>
    </row>
    <row r="11871" spans="1:2" x14ac:dyDescent="0.25">
      <c r="A11871">
        <v>1186.8</v>
      </c>
      <c r="B11871">
        <v>77.913458709716764</v>
      </c>
    </row>
    <row r="11872" spans="1:2" x14ac:dyDescent="0.25">
      <c r="A11872">
        <v>1186.9000000000001</v>
      </c>
      <c r="B11872">
        <v>77.988707580566484</v>
      </c>
    </row>
    <row r="11873" spans="1:2" x14ac:dyDescent="0.25">
      <c r="A11873">
        <v>1187</v>
      </c>
      <c r="B11873">
        <v>78.063956451416018</v>
      </c>
    </row>
    <row r="11874" spans="1:2" x14ac:dyDescent="0.25">
      <c r="A11874">
        <v>1187.0999999999999</v>
      </c>
      <c r="B11874">
        <v>78.125090866088954</v>
      </c>
    </row>
    <row r="11875" spans="1:2" x14ac:dyDescent="0.25">
      <c r="A11875">
        <v>1187.2</v>
      </c>
      <c r="B11875">
        <v>78.186225280761747</v>
      </c>
    </row>
    <row r="11876" spans="1:2" x14ac:dyDescent="0.25">
      <c r="A11876">
        <v>1187.3</v>
      </c>
      <c r="B11876">
        <v>78.24735969543454</v>
      </c>
    </row>
    <row r="11877" spans="1:2" x14ac:dyDescent="0.25">
      <c r="A11877">
        <v>1187.4000000000001</v>
      </c>
      <c r="B11877">
        <v>78.308494110107475</v>
      </c>
    </row>
    <row r="11878" spans="1:2" x14ac:dyDescent="0.25">
      <c r="A11878">
        <v>1187.5</v>
      </c>
      <c r="B11878">
        <v>78.369628524780268</v>
      </c>
    </row>
    <row r="11879" spans="1:2" x14ac:dyDescent="0.25">
      <c r="A11879">
        <v>1187.5999999999999</v>
      </c>
      <c r="B11879">
        <v>78.430762939453203</v>
      </c>
    </row>
    <row r="11880" spans="1:2" x14ac:dyDescent="0.25">
      <c r="A11880">
        <v>1187.7</v>
      </c>
      <c r="B11880">
        <v>78.49189735412601</v>
      </c>
    </row>
    <row r="11881" spans="1:2" x14ac:dyDescent="0.25">
      <c r="A11881">
        <v>1187.8</v>
      </c>
      <c r="B11881">
        <v>78.553031768798803</v>
      </c>
    </row>
    <row r="11882" spans="1:2" x14ac:dyDescent="0.25">
      <c r="A11882">
        <v>1187.9000000000001</v>
      </c>
      <c r="B11882">
        <v>78.614166183471738</v>
      </c>
    </row>
    <row r="11883" spans="1:2" x14ac:dyDescent="0.25">
      <c r="A11883">
        <v>1188</v>
      </c>
      <c r="B11883">
        <v>78.675300598144531</v>
      </c>
    </row>
    <row r="11884" spans="1:2" x14ac:dyDescent="0.25">
      <c r="A11884">
        <v>1188.0999999999999</v>
      </c>
      <c r="B11884">
        <v>78.740507278442465</v>
      </c>
    </row>
    <row r="11885" spans="1:2" x14ac:dyDescent="0.25">
      <c r="A11885">
        <v>1188.2</v>
      </c>
      <c r="B11885">
        <v>78.805713958740256</v>
      </c>
    </row>
    <row r="11886" spans="1:2" x14ac:dyDescent="0.25">
      <c r="A11886">
        <v>1188.3</v>
      </c>
      <c r="B11886">
        <v>78.870920639038061</v>
      </c>
    </row>
    <row r="11887" spans="1:2" x14ac:dyDescent="0.25">
      <c r="A11887">
        <v>1188.4000000000001</v>
      </c>
      <c r="B11887">
        <v>78.936127319335995</v>
      </c>
    </row>
    <row r="11888" spans="1:2" x14ac:dyDescent="0.25">
      <c r="A11888">
        <v>1188.5</v>
      </c>
      <c r="B11888">
        <v>79.001333999633786</v>
      </c>
    </row>
    <row r="11889" spans="1:2" x14ac:dyDescent="0.25">
      <c r="A11889">
        <v>1188.5999999999999</v>
      </c>
      <c r="B11889">
        <v>79.06654067993172</v>
      </c>
    </row>
    <row r="11890" spans="1:2" x14ac:dyDescent="0.25">
      <c r="A11890">
        <v>1188.7</v>
      </c>
      <c r="B11890">
        <v>79.131747360229511</v>
      </c>
    </row>
    <row r="11891" spans="1:2" x14ac:dyDescent="0.25">
      <c r="A11891">
        <v>1188.8</v>
      </c>
      <c r="B11891">
        <v>79.196954040527316</v>
      </c>
    </row>
    <row r="11892" spans="1:2" x14ac:dyDescent="0.25">
      <c r="A11892">
        <v>1188.9000000000001</v>
      </c>
      <c r="B11892">
        <v>79.26216072082525</v>
      </c>
    </row>
    <row r="11893" spans="1:2" x14ac:dyDescent="0.25">
      <c r="A11893">
        <v>1189</v>
      </c>
      <c r="B11893">
        <v>79.327367401123041</v>
      </c>
    </row>
    <row r="11894" spans="1:2" x14ac:dyDescent="0.25">
      <c r="A11894">
        <v>1189.0999999999999</v>
      </c>
      <c r="B11894">
        <v>79.416663818359496</v>
      </c>
    </row>
    <row r="11895" spans="1:2" x14ac:dyDescent="0.25">
      <c r="A11895">
        <v>1189.2</v>
      </c>
      <c r="B11895">
        <v>79.505960235595737</v>
      </c>
    </row>
    <row r="11896" spans="1:2" x14ac:dyDescent="0.25">
      <c r="A11896">
        <v>1189.3</v>
      </c>
      <c r="B11896">
        <v>79.595256652831992</v>
      </c>
    </row>
    <row r="11897" spans="1:2" x14ac:dyDescent="0.25">
      <c r="A11897">
        <v>1189.4000000000001</v>
      </c>
      <c r="B11897">
        <v>79.684553070068446</v>
      </c>
    </row>
    <row r="11898" spans="1:2" x14ac:dyDescent="0.25">
      <c r="A11898">
        <v>1189.5</v>
      </c>
      <c r="B11898">
        <v>79.773849487304688</v>
      </c>
    </row>
    <row r="11899" spans="1:2" x14ac:dyDescent="0.25">
      <c r="A11899">
        <v>1189.5999999999999</v>
      </c>
      <c r="B11899">
        <v>79.863145904541142</v>
      </c>
    </row>
    <row r="11900" spans="1:2" x14ac:dyDescent="0.25">
      <c r="A11900">
        <v>1189.7</v>
      </c>
      <c r="B11900">
        <v>79.952442321777383</v>
      </c>
    </row>
    <row r="11901" spans="1:2" x14ac:dyDescent="0.25">
      <c r="A11901">
        <v>1189.8</v>
      </c>
      <c r="B11901">
        <v>80.041738739013638</v>
      </c>
    </row>
    <row r="11902" spans="1:2" x14ac:dyDescent="0.25">
      <c r="A11902">
        <v>1189.9000000000001</v>
      </c>
      <c r="B11902">
        <v>80.131035156250093</v>
      </c>
    </row>
    <row r="11903" spans="1:2" x14ac:dyDescent="0.25">
      <c r="A11903">
        <v>1190</v>
      </c>
      <c r="B11903">
        <v>80.220331573486334</v>
      </c>
    </row>
    <row r="11904" spans="1:2" x14ac:dyDescent="0.25">
      <c r="A11904">
        <v>1190.0999999999999</v>
      </c>
      <c r="B11904">
        <v>80.292757110595801</v>
      </c>
    </row>
    <row r="11905" spans="1:2" x14ac:dyDescent="0.25">
      <c r="A11905">
        <v>1190.2</v>
      </c>
      <c r="B11905">
        <v>80.365182647705112</v>
      </c>
    </row>
    <row r="11906" spans="1:2" x14ac:dyDescent="0.25">
      <c r="A11906">
        <v>1190.3</v>
      </c>
      <c r="B11906">
        <v>80.437608184814422</v>
      </c>
    </row>
    <row r="11907" spans="1:2" x14ac:dyDescent="0.25">
      <c r="A11907">
        <v>1190.4000000000001</v>
      </c>
      <c r="B11907">
        <v>80.510033721923904</v>
      </c>
    </row>
    <row r="11908" spans="1:2" x14ac:dyDescent="0.25">
      <c r="A11908">
        <v>1190.5</v>
      </c>
      <c r="B11908">
        <v>80.582459259033214</v>
      </c>
    </row>
    <row r="11909" spans="1:2" x14ac:dyDescent="0.25">
      <c r="A11909">
        <v>1190.5999999999999</v>
      </c>
      <c r="B11909">
        <v>80.654884796142682</v>
      </c>
    </row>
    <row r="11910" spans="1:2" x14ac:dyDescent="0.25">
      <c r="A11910">
        <v>1190.7</v>
      </c>
      <c r="B11910">
        <v>80.727310333251992</v>
      </c>
    </row>
    <row r="11911" spans="1:2" x14ac:dyDescent="0.25">
      <c r="A11911">
        <v>1190.8</v>
      </c>
      <c r="B11911">
        <v>80.799735870361303</v>
      </c>
    </row>
    <row r="11912" spans="1:2" x14ac:dyDescent="0.25">
      <c r="A11912">
        <v>1190.9000000000001</v>
      </c>
      <c r="B11912">
        <v>80.87216140747077</v>
      </c>
    </row>
    <row r="11913" spans="1:2" x14ac:dyDescent="0.25">
      <c r="A11913">
        <v>1191</v>
      </c>
      <c r="B11913">
        <v>80.944586944580081</v>
      </c>
    </row>
    <row r="11914" spans="1:2" x14ac:dyDescent="0.25">
      <c r="A11914">
        <v>1191.0999999999999</v>
      </c>
      <c r="B11914">
        <v>81.017386550903424</v>
      </c>
    </row>
    <row r="11915" spans="1:2" x14ac:dyDescent="0.25">
      <c r="A11915">
        <v>1191.2</v>
      </c>
      <c r="B11915">
        <v>81.090186157226597</v>
      </c>
    </row>
    <row r="11916" spans="1:2" x14ac:dyDescent="0.25">
      <c r="A11916">
        <v>1191.3</v>
      </c>
      <c r="B11916">
        <v>81.16298576354977</v>
      </c>
    </row>
    <row r="11917" spans="1:2" x14ac:dyDescent="0.25">
      <c r="A11917">
        <v>1191.4000000000001</v>
      </c>
      <c r="B11917">
        <v>81.235785369873113</v>
      </c>
    </row>
    <row r="11918" spans="1:2" x14ac:dyDescent="0.25">
      <c r="A11918">
        <v>1191.5</v>
      </c>
      <c r="B11918">
        <v>81.3085849761963</v>
      </c>
    </row>
    <row r="11919" spans="1:2" x14ac:dyDescent="0.25">
      <c r="A11919">
        <v>1191.5999999999999</v>
      </c>
      <c r="B11919">
        <v>81.38138458251963</v>
      </c>
    </row>
    <row r="11920" spans="1:2" x14ac:dyDescent="0.25">
      <c r="A11920">
        <v>1191.7</v>
      </c>
      <c r="B11920">
        <v>81.454184188842817</v>
      </c>
    </row>
    <row r="11921" spans="1:2" x14ac:dyDescent="0.25">
      <c r="A11921">
        <v>1191.8</v>
      </c>
      <c r="B11921">
        <v>81.526983795165989</v>
      </c>
    </row>
    <row r="11922" spans="1:2" x14ac:dyDescent="0.25">
      <c r="A11922">
        <v>1191.9000000000001</v>
      </c>
      <c r="B11922">
        <v>81.599783401489333</v>
      </c>
    </row>
    <row r="11923" spans="1:2" x14ac:dyDescent="0.25">
      <c r="A11923">
        <v>1192</v>
      </c>
      <c r="B11923">
        <v>81.672583007812506</v>
      </c>
    </row>
    <row r="11924" spans="1:2" x14ac:dyDescent="0.25">
      <c r="A11924">
        <v>1192.0999999999999</v>
      </c>
      <c r="B11924">
        <v>81.736941909790133</v>
      </c>
    </row>
    <row r="11925" spans="1:2" x14ac:dyDescent="0.25">
      <c r="A11925">
        <v>1192.2</v>
      </c>
      <c r="B11925">
        <v>81.801300811767618</v>
      </c>
    </row>
    <row r="11926" spans="1:2" x14ac:dyDescent="0.25">
      <c r="A11926">
        <v>1192.3</v>
      </c>
      <c r="B11926">
        <v>81.865659713745089</v>
      </c>
    </row>
    <row r="11927" spans="1:2" x14ac:dyDescent="0.25">
      <c r="A11927">
        <v>1192.4000000000001</v>
      </c>
      <c r="B11927">
        <v>81.930018615722716</v>
      </c>
    </row>
    <row r="11928" spans="1:2" x14ac:dyDescent="0.25">
      <c r="A11928">
        <v>1192.5</v>
      </c>
      <c r="B11928">
        <v>81.994377517700201</v>
      </c>
    </row>
    <row r="11929" spans="1:2" x14ac:dyDescent="0.25">
      <c r="A11929">
        <v>1192.5999999999999</v>
      </c>
      <c r="B11929">
        <v>82.058736419677828</v>
      </c>
    </row>
    <row r="11930" spans="1:2" x14ac:dyDescent="0.25">
      <c r="A11930">
        <v>1192.7</v>
      </c>
      <c r="B11930">
        <v>82.123095321655313</v>
      </c>
    </row>
    <row r="11931" spans="1:2" x14ac:dyDescent="0.25">
      <c r="A11931">
        <v>1192.8</v>
      </c>
      <c r="B11931">
        <v>82.187454223632784</v>
      </c>
    </row>
    <row r="11932" spans="1:2" x14ac:dyDescent="0.25">
      <c r="A11932">
        <v>1192.9000000000001</v>
      </c>
      <c r="B11932">
        <v>82.251813125610411</v>
      </c>
    </row>
    <row r="11933" spans="1:2" x14ac:dyDescent="0.25">
      <c r="A11933">
        <v>1193</v>
      </c>
      <c r="B11933">
        <v>82.316172027587896</v>
      </c>
    </row>
    <row r="11934" spans="1:2" x14ac:dyDescent="0.25">
      <c r="A11934">
        <v>1193.0999999999999</v>
      </c>
      <c r="B11934">
        <v>82.378134002685641</v>
      </c>
    </row>
    <row r="11935" spans="1:2" x14ac:dyDescent="0.25">
      <c r="A11935">
        <v>1193.2</v>
      </c>
      <c r="B11935">
        <v>82.44009597778323</v>
      </c>
    </row>
    <row r="11936" spans="1:2" x14ac:dyDescent="0.25">
      <c r="A11936">
        <v>1193.3</v>
      </c>
      <c r="B11936">
        <v>82.502057952880833</v>
      </c>
    </row>
    <row r="11937" spans="1:2" x14ac:dyDescent="0.25">
      <c r="A11937">
        <v>1193.4000000000001</v>
      </c>
      <c r="B11937">
        <v>82.564019927978578</v>
      </c>
    </row>
    <row r="11938" spans="1:2" x14ac:dyDescent="0.25">
      <c r="A11938">
        <v>1193.5</v>
      </c>
      <c r="B11938">
        <v>82.625981903076166</v>
      </c>
    </row>
    <row r="11939" spans="1:2" x14ac:dyDescent="0.25">
      <c r="A11939">
        <v>1193.5999999999999</v>
      </c>
      <c r="B11939">
        <v>82.687943878173911</v>
      </c>
    </row>
    <row r="11940" spans="1:2" x14ac:dyDescent="0.25">
      <c r="A11940">
        <v>1193.7</v>
      </c>
      <c r="B11940">
        <v>82.749905853271514</v>
      </c>
    </row>
    <row r="11941" spans="1:2" x14ac:dyDescent="0.25">
      <c r="A11941">
        <v>1193.8</v>
      </c>
      <c r="B11941">
        <v>82.811867828369117</v>
      </c>
    </row>
    <row r="11942" spans="1:2" x14ac:dyDescent="0.25">
      <c r="A11942">
        <v>1193.9000000000001</v>
      </c>
      <c r="B11942">
        <v>82.873829803466847</v>
      </c>
    </row>
    <row r="11943" spans="1:2" x14ac:dyDescent="0.25">
      <c r="A11943">
        <v>1194</v>
      </c>
      <c r="B11943">
        <v>82.93579177856445</v>
      </c>
    </row>
    <row r="11944" spans="1:2" x14ac:dyDescent="0.25">
      <c r="A11944">
        <v>1194.0999999999999</v>
      </c>
      <c r="B11944">
        <v>82.981581954956113</v>
      </c>
    </row>
    <row r="11945" spans="1:2" x14ac:dyDescent="0.25">
      <c r="A11945">
        <v>1194.2</v>
      </c>
      <c r="B11945">
        <v>83.027372131347676</v>
      </c>
    </row>
    <row r="11946" spans="1:2" x14ac:dyDescent="0.25">
      <c r="A11946">
        <v>1194.3</v>
      </c>
      <c r="B11946">
        <v>83.073162307739238</v>
      </c>
    </row>
    <row r="11947" spans="1:2" x14ac:dyDescent="0.25">
      <c r="A11947">
        <v>1194.4000000000001</v>
      </c>
      <c r="B11947">
        <v>83.118952484130901</v>
      </c>
    </row>
    <row r="11948" spans="1:2" x14ac:dyDescent="0.25">
      <c r="A11948">
        <v>1194.5</v>
      </c>
      <c r="B11948">
        <v>83.16474266052245</v>
      </c>
    </row>
    <row r="11949" spans="1:2" x14ac:dyDescent="0.25">
      <c r="A11949">
        <v>1194.5999999999999</v>
      </c>
      <c r="B11949">
        <v>83.210532836914126</v>
      </c>
    </row>
    <row r="11950" spans="1:2" x14ac:dyDescent="0.25">
      <c r="A11950">
        <v>1194.7</v>
      </c>
      <c r="B11950">
        <v>83.256323013305675</v>
      </c>
    </row>
    <row r="11951" spans="1:2" x14ac:dyDescent="0.25">
      <c r="A11951">
        <v>1194.8</v>
      </c>
      <c r="B11951">
        <v>83.302113189697238</v>
      </c>
    </row>
    <row r="11952" spans="1:2" x14ac:dyDescent="0.25">
      <c r="A11952">
        <v>1194.9000000000001</v>
      </c>
      <c r="B11952">
        <v>83.3479033660889</v>
      </c>
    </row>
    <row r="11953" spans="1:2" x14ac:dyDescent="0.25">
      <c r="A11953">
        <v>1195</v>
      </c>
      <c r="B11953">
        <v>83.393693542480463</v>
      </c>
    </row>
    <row r="11954" spans="1:2" x14ac:dyDescent="0.25">
      <c r="A11954">
        <v>1195.0999999999999</v>
      </c>
      <c r="B11954">
        <v>83.421906433105505</v>
      </c>
    </row>
    <row r="11955" spans="1:2" x14ac:dyDescent="0.25">
      <c r="A11955">
        <v>1195.2</v>
      </c>
      <c r="B11955">
        <v>83.450119323730476</v>
      </c>
    </row>
    <row r="11956" spans="1:2" x14ac:dyDescent="0.25">
      <c r="A11956">
        <v>1195.3</v>
      </c>
      <c r="B11956">
        <v>83.478332214355447</v>
      </c>
    </row>
    <row r="11957" spans="1:2" x14ac:dyDescent="0.25">
      <c r="A11957">
        <v>1195.4000000000001</v>
      </c>
      <c r="B11957">
        <v>83.506545104980489</v>
      </c>
    </row>
    <row r="11958" spans="1:2" x14ac:dyDescent="0.25">
      <c r="A11958">
        <v>1195.5</v>
      </c>
      <c r="B11958">
        <v>83.534757995605474</v>
      </c>
    </row>
    <row r="11959" spans="1:2" x14ac:dyDescent="0.25">
      <c r="A11959">
        <v>1195.5999999999999</v>
      </c>
      <c r="B11959">
        <v>83.562970886230502</v>
      </c>
    </row>
    <row r="11960" spans="1:2" x14ac:dyDescent="0.25">
      <c r="A11960">
        <v>1195.7</v>
      </c>
      <c r="B11960">
        <v>83.591183776855488</v>
      </c>
    </row>
    <row r="11961" spans="1:2" x14ac:dyDescent="0.25">
      <c r="A11961">
        <v>1195.8</v>
      </c>
      <c r="B11961">
        <v>83.619396667480459</v>
      </c>
    </row>
    <row r="11962" spans="1:2" x14ac:dyDescent="0.25">
      <c r="A11962">
        <v>1195.9000000000001</v>
      </c>
      <c r="B11962">
        <v>83.647609558105501</v>
      </c>
    </row>
    <row r="11963" spans="1:2" x14ac:dyDescent="0.25">
      <c r="A11963">
        <v>1196</v>
      </c>
      <c r="B11963">
        <v>83.675822448730472</v>
      </c>
    </row>
    <row r="11964" spans="1:2" x14ac:dyDescent="0.25">
      <c r="A11964">
        <v>1196.0999999999999</v>
      </c>
      <c r="B11964">
        <v>83.700000915527383</v>
      </c>
    </row>
    <row r="11965" spans="1:2" x14ac:dyDescent="0.25">
      <c r="A11965">
        <v>1196.2</v>
      </c>
      <c r="B11965">
        <v>83.724179382324238</v>
      </c>
    </row>
    <row r="11966" spans="1:2" x14ac:dyDescent="0.25">
      <c r="A11966">
        <v>1196.3</v>
      </c>
      <c r="B11966">
        <v>83.748357849121078</v>
      </c>
    </row>
    <row r="11967" spans="1:2" x14ac:dyDescent="0.25">
      <c r="A11967">
        <v>1196.4000000000001</v>
      </c>
      <c r="B11967">
        <v>83.772536315917989</v>
      </c>
    </row>
    <row r="11968" spans="1:2" x14ac:dyDescent="0.25">
      <c r="A11968">
        <v>1196.5</v>
      </c>
      <c r="B11968">
        <v>83.796714782714844</v>
      </c>
    </row>
    <row r="11969" spans="1:2" x14ac:dyDescent="0.25">
      <c r="A11969">
        <v>1196.5999999999999</v>
      </c>
      <c r="B11969">
        <v>83.820893249511755</v>
      </c>
    </row>
    <row r="11970" spans="1:2" x14ac:dyDescent="0.25">
      <c r="A11970">
        <v>1196.7</v>
      </c>
      <c r="B11970">
        <v>83.84507171630861</v>
      </c>
    </row>
    <row r="11971" spans="1:2" x14ac:dyDescent="0.25">
      <c r="A11971">
        <v>1196.8</v>
      </c>
      <c r="B11971">
        <v>83.86925018310545</v>
      </c>
    </row>
    <row r="11972" spans="1:2" x14ac:dyDescent="0.25">
      <c r="A11972">
        <v>1196.9000000000001</v>
      </c>
      <c r="B11972">
        <v>83.893428649902361</v>
      </c>
    </row>
    <row r="11973" spans="1:2" x14ac:dyDescent="0.25">
      <c r="A11973">
        <v>1197</v>
      </c>
      <c r="B11973">
        <v>83.917607116699216</v>
      </c>
    </row>
    <row r="11974" spans="1:2" x14ac:dyDescent="0.25">
      <c r="A11974">
        <v>1197.0999999999999</v>
      </c>
      <c r="B11974">
        <v>83.947686080932655</v>
      </c>
    </row>
    <row r="11975" spans="1:2" x14ac:dyDescent="0.25">
      <c r="A11975">
        <v>1197.2</v>
      </c>
      <c r="B11975">
        <v>83.977765045166024</v>
      </c>
    </row>
    <row r="11976" spans="1:2" x14ac:dyDescent="0.25">
      <c r="A11976">
        <v>1197.3</v>
      </c>
      <c r="B11976">
        <v>84.007844009399392</v>
      </c>
    </row>
    <row r="11977" spans="1:2" x14ac:dyDescent="0.25">
      <c r="A11977">
        <v>1197.4000000000001</v>
      </c>
      <c r="B11977">
        <v>84.037922973632831</v>
      </c>
    </row>
    <row r="11978" spans="1:2" x14ac:dyDescent="0.25">
      <c r="A11978">
        <v>1197.5</v>
      </c>
      <c r="B11978">
        <v>84.0680019378662</v>
      </c>
    </row>
    <row r="11979" spans="1:2" x14ac:dyDescent="0.25">
      <c r="A11979">
        <v>1197.5999999999999</v>
      </c>
      <c r="B11979">
        <v>84.098080902099639</v>
      </c>
    </row>
    <row r="11980" spans="1:2" x14ac:dyDescent="0.25">
      <c r="A11980">
        <v>1197.7</v>
      </c>
      <c r="B11980">
        <v>84.128159866333021</v>
      </c>
    </row>
    <row r="11981" spans="1:2" x14ac:dyDescent="0.25">
      <c r="A11981">
        <v>1197.8</v>
      </c>
      <c r="B11981">
        <v>84.15823883056639</v>
      </c>
    </row>
    <row r="11982" spans="1:2" x14ac:dyDescent="0.25">
      <c r="A11982">
        <v>1197.9000000000001</v>
      </c>
      <c r="B11982">
        <v>84.188317794799829</v>
      </c>
    </row>
    <row r="11983" spans="1:2" x14ac:dyDescent="0.25">
      <c r="A11983">
        <v>1198</v>
      </c>
      <c r="B11983">
        <v>84.218396759033197</v>
      </c>
    </row>
    <row r="11984" spans="1:2" x14ac:dyDescent="0.25">
      <c r="A11984">
        <v>1198.0999999999999</v>
      </c>
      <c r="B11984">
        <v>84.2723227691651</v>
      </c>
    </row>
    <row r="11985" spans="1:2" x14ac:dyDescent="0.25">
      <c r="A11985">
        <v>1198.2</v>
      </c>
      <c r="B11985">
        <v>84.32624877929689</v>
      </c>
    </row>
    <row r="11986" spans="1:2" x14ac:dyDescent="0.25">
      <c r="A11986">
        <v>1198.3</v>
      </c>
      <c r="B11986">
        <v>84.380174789428679</v>
      </c>
    </row>
    <row r="11987" spans="1:2" x14ac:dyDescent="0.25">
      <c r="A11987">
        <v>1198.4000000000001</v>
      </c>
      <c r="B11987">
        <v>84.434100799560596</v>
      </c>
    </row>
    <row r="11988" spans="1:2" x14ac:dyDescent="0.25">
      <c r="A11988">
        <v>1198.5</v>
      </c>
      <c r="B11988">
        <v>84.488026809692371</v>
      </c>
    </row>
    <row r="11989" spans="1:2" x14ac:dyDescent="0.25">
      <c r="A11989">
        <v>1198.5999999999999</v>
      </c>
      <c r="B11989">
        <v>84.541952819824289</v>
      </c>
    </row>
    <row r="11990" spans="1:2" x14ac:dyDescent="0.25">
      <c r="A11990">
        <v>1198.7</v>
      </c>
      <c r="B11990">
        <v>84.595878829956078</v>
      </c>
    </row>
    <row r="11991" spans="1:2" x14ac:dyDescent="0.25">
      <c r="A11991">
        <v>1198.8</v>
      </c>
      <c r="B11991">
        <v>84.649804840087867</v>
      </c>
    </row>
    <row r="11992" spans="1:2" x14ac:dyDescent="0.25">
      <c r="A11992">
        <v>1198.9000000000001</v>
      </c>
      <c r="B11992">
        <v>84.70373085021977</v>
      </c>
    </row>
    <row r="11993" spans="1:2" x14ac:dyDescent="0.25">
      <c r="A11993">
        <v>1199</v>
      </c>
      <c r="B11993">
        <v>84.75765686035156</v>
      </c>
    </row>
    <row r="11994" spans="1:2" x14ac:dyDescent="0.25">
      <c r="A11994">
        <v>1199.0999999999999</v>
      </c>
      <c r="B11994">
        <v>84.81077545166022</v>
      </c>
    </row>
    <row r="11995" spans="1:2" x14ac:dyDescent="0.25">
      <c r="A11995">
        <v>1199.2</v>
      </c>
      <c r="B11995">
        <v>84.863894042968766</v>
      </c>
    </row>
    <row r="11996" spans="1:2" x14ac:dyDescent="0.25">
      <c r="A11996">
        <v>1199.3</v>
      </c>
      <c r="B11996">
        <v>84.917012634277313</v>
      </c>
    </row>
    <row r="11997" spans="1:2" x14ac:dyDescent="0.25">
      <c r="A11997">
        <v>1199.4000000000001</v>
      </c>
      <c r="B11997">
        <v>84.970131225585988</v>
      </c>
    </row>
    <row r="11998" spans="1:2" x14ac:dyDescent="0.25">
      <c r="A11998">
        <v>1199.5</v>
      </c>
      <c r="B11998">
        <v>85.02324981689452</v>
      </c>
    </row>
    <row r="11999" spans="1:2" x14ac:dyDescent="0.25">
      <c r="A11999">
        <v>1199.5999999999999</v>
      </c>
      <c r="B11999">
        <v>85.076368408203194</v>
      </c>
    </row>
    <row r="12000" spans="1:2" x14ac:dyDescent="0.25">
      <c r="A12000">
        <v>1199.7</v>
      </c>
      <c r="B12000">
        <v>85.129486999511741</v>
      </c>
    </row>
    <row r="12001" spans="1:2" x14ac:dyDescent="0.25">
      <c r="A12001">
        <v>1199.8</v>
      </c>
      <c r="B12001">
        <v>85.182605590820287</v>
      </c>
    </row>
    <row r="12002" spans="1:2" x14ac:dyDescent="0.25">
      <c r="A12002">
        <v>1199.9000000000001</v>
      </c>
      <c r="B12002">
        <v>85.235724182128948</v>
      </c>
    </row>
    <row r="12003" spans="1:2" x14ac:dyDescent="0.25">
      <c r="A12003">
        <v>1200</v>
      </c>
      <c r="B12003">
        <v>85.288842773437494</v>
      </c>
    </row>
    <row r="12004" spans="1:2" x14ac:dyDescent="0.25">
      <c r="A12004">
        <v>1200.0999999999999</v>
      </c>
      <c r="B12004">
        <v>85.348652572631906</v>
      </c>
    </row>
    <row r="12005" spans="1:2" x14ac:dyDescent="0.25">
      <c r="A12005">
        <v>1200.2</v>
      </c>
      <c r="B12005">
        <v>85.408462371826189</v>
      </c>
    </row>
    <row r="12006" spans="1:2" x14ac:dyDescent="0.25">
      <c r="A12006">
        <v>1200.3</v>
      </c>
      <c r="B12006">
        <v>85.468272171020473</v>
      </c>
    </row>
    <row r="12007" spans="1:2" x14ac:dyDescent="0.25">
      <c r="A12007">
        <v>1200.4000000000001</v>
      </c>
      <c r="B12007">
        <v>85.528081970214899</v>
      </c>
    </row>
    <row r="12008" spans="1:2" x14ac:dyDescent="0.25">
      <c r="A12008">
        <v>1200.5</v>
      </c>
      <c r="B12008">
        <v>85.587891769409168</v>
      </c>
    </row>
    <row r="12009" spans="1:2" x14ac:dyDescent="0.25">
      <c r="A12009">
        <v>1200.5999999999999</v>
      </c>
      <c r="B12009">
        <v>85.647701568603594</v>
      </c>
    </row>
    <row r="12010" spans="1:2" x14ac:dyDescent="0.25">
      <c r="A12010">
        <v>1200.7</v>
      </c>
      <c r="B12010">
        <v>85.707511367797878</v>
      </c>
    </row>
    <row r="12011" spans="1:2" x14ac:dyDescent="0.25">
      <c r="A12011">
        <v>1200.8</v>
      </c>
      <c r="B12011">
        <v>85.767321166992161</v>
      </c>
    </row>
    <row r="12012" spans="1:2" x14ac:dyDescent="0.25">
      <c r="A12012">
        <v>1200.9000000000001</v>
      </c>
      <c r="B12012">
        <v>85.827130966186573</v>
      </c>
    </row>
    <row r="12013" spans="1:2" x14ac:dyDescent="0.25">
      <c r="A12013">
        <v>1201</v>
      </c>
      <c r="B12013">
        <v>85.886940765380857</v>
      </c>
    </row>
    <row r="12014" spans="1:2" x14ac:dyDescent="0.25">
      <c r="A12014">
        <v>1201.0999999999999</v>
      </c>
      <c r="B12014">
        <v>85.948572082519618</v>
      </c>
    </row>
    <row r="12015" spans="1:2" x14ac:dyDescent="0.25">
      <c r="A12015">
        <v>1201.2</v>
      </c>
      <c r="B12015">
        <v>86.010203399658224</v>
      </c>
    </row>
    <row r="12016" spans="1:2" x14ac:dyDescent="0.25">
      <c r="A12016">
        <v>1201.3</v>
      </c>
      <c r="B12016">
        <v>86.071834716796843</v>
      </c>
    </row>
    <row r="12017" spans="1:2" x14ac:dyDescent="0.25">
      <c r="A12017">
        <v>1201.4000000000001</v>
      </c>
      <c r="B12017">
        <v>86.133466033935605</v>
      </c>
    </row>
    <row r="12018" spans="1:2" x14ac:dyDescent="0.25">
      <c r="A12018">
        <v>1201.5</v>
      </c>
      <c r="B12018">
        <v>86.195097351074224</v>
      </c>
    </row>
    <row r="12019" spans="1:2" x14ac:dyDescent="0.25">
      <c r="A12019">
        <v>1201.5999999999999</v>
      </c>
      <c r="B12019">
        <v>86.256728668212972</v>
      </c>
    </row>
    <row r="12020" spans="1:2" x14ac:dyDescent="0.25">
      <c r="A12020">
        <v>1201.7</v>
      </c>
      <c r="B12020">
        <v>86.318359985351591</v>
      </c>
    </row>
    <row r="12021" spans="1:2" x14ac:dyDescent="0.25">
      <c r="A12021">
        <v>1201.8</v>
      </c>
      <c r="B12021">
        <v>86.379991302490211</v>
      </c>
    </row>
    <row r="12022" spans="1:2" x14ac:dyDescent="0.25">
      <c r="A12022">
        <v>1201.9000000000001</v>
      </c>
      <c r="B12022">
        <v>86.441622619628959</v>
      </c>
    </row>
    <row r="12023" spans="1:2" x14ac:dyDescent="0.25">
      <c r="A12023">
        <v>1202</v>
      </c>
      <c r="B12023">
        <v>86.503253936767578</v>
      </c>
    </row>
    <row r="12024" spans="1:2" x14ac:dyDescent="0.25">
      <c r="A12024">
        <v>1202.0999999999999</v>
      </c>
      <c r="B12024">
        <v>86.569214859008881</v>
      </c>
    </row>
    <row r="12025" spans="1:2" x14ac:dyDescent="0.25">
      <c r="A12025">
        <v>1202.2</v>
      </c>
      <c r="B12025">
        <v>86.635175781250027</v>
      </c>
    </row>
    <row r="12026" spans="1:2" x14ac:dyDescent="0.25">
      <c r="A12026">
        <v>1202.3</v>
      </c>
      <c r="B12026">
        <v>86.701136703491187</v>
      </c>
    </row>
    <row r="12027" spans="1:2" x14ac:dyDescent="0.25">
      <c r="A12027">
        <v>1202.4000000000001</v>
      </c>
      <c r="B12027">
        <v>86.76709762573249</v>
      </c>
    </row>
    <row r="12028" spans="1:2" x14ac:dyDescent="0.25">
      <c r="A12028">
        <v>1202.5</v>
      </c>
      <c r="B12028">
        <v>86.833058547973636</v>
      </c>
    </row>
    <row r="12029" spans="1:2" x14ac:dyDescent="0.25">
      <c r="A12029">
        <v>1202.5999999999999</v>
      </c>
      <c r="B12029">
        <v>86.899019470214938</v>
      </c>
    </row>
    <row r="12030" spans="1:2" x14ac:dyDescent="0.25">
      <c r="A12030">
        <v>1202.7</v>
      </c>
      <c r="B12030">
        <v>86.964980392456084</v>
      </c>
    </row>
    <row r="12031" spans="1:2" x14ac:dyDescent="0.25">
      <c r="A12031">
        <v>1202.8</v>
      </c>
      <c r="B12031">
        <v>87.030941314697245</v>
      </c>
    </row>
    <row r="12032" spans="1:2" x14ac:dyDescent="0.25">
      <c r="A12032">
        <v>1202.9000000000001</v>
      </c>
      <c r="B12032">
        <v>87.096902236938547</v>
      </c>
    </row>
    <row r="12033" spans="1:2" x14ac:dyDescent="0.25">
      <c r="A12033">
        <v>1203</v>
      </c>
      <c r="B12033">
        <v>87.162863159179693</v>
      </c>
    </row>
    <row r="12034" spans="1:2" x14ac:dyDescent="0.25">
      <c r="A12034">
        <v>1203.0999999999999</v>
      </c>
      <c r="B12034">
        <v>87.22485710144052</v>
      </c>
    </row>
    <row r="12035" spans="1:2" x14ac:dyDescent="0.25">
      <c r="A12035">
        <v>1203.2</v>
      </c>
      <c r="B12035">
        <v>87.286851043701205</v>
      </c>
    </row>
    <row r="12036" spans="1:2" x14ac:dyDescent="0.25">
      <c r="A12036">
        <v>1203.3</v>
      </c>
      <c r="B12036">
        <v>87.34884498596189</v>
      </c>
    </row>
    <row r="12037" spans="1:2" x14ac:dyDescent="0.25">
      <c r="A12037">
        <v>1203.4000000000001</v>
      </c>
      <c r="B12037">
        <v>87.410838928222717</v>
      </c>
    </row>
    <row r="12038" spans="1:2" x14ac:dyDescent="0.25">
      <c r="A12038">
        <v>1203.5</v>
      </c>
      <c r="B12038">
        <v>87.472832870483401</v>
      </c>
    </row>
    <row r="12039" spans="1:2" x14ac:dyDescent="0.25">
      <c r="A12039">
        <v>1203.5999999999999</v>
      </c>
      <c r="B12039">
        <v>87.534826812744228</v>
      </c>
    </row>
    <row r="12040" spans="1:2" x14ac:dyDescent="0.25">
      <c r="A12040">
        <v>1203.7</v>
      </c>
      <c r="B12040">
        <v>87.596820755004913</v>
      </c>
    </row>
    <row r="12041" spans="1:2" x14ac:dyDescent="0.25">
      <c r="A12041">
        <v>1203.8</v>
      </c>
      <c r="B12041">
        <v>87.658814697265598</v>
      </c>
    </row>
    <row r="12042" spans="1:2" x14ac:dyDescent="0.25">
      <c r="A12042">
        <v>1203.9000000000001</v>
      </c>
      <c r="B12042">
        <v>87.720808639526425</v>
      </c>
    </row>
    <row r="12043" spans="1:2" x14ac:dyDescent="0.25">
      <c r="A12043">
        <v>1204</v>
      </c>
      <c r="B12043">
        <v>87.782802581787109</v>
      </c>
    </row>
    <row r="12044" spans="1:2" x14ac:dyDescent="0.25">
      <c r="A12044">
        <v>1204.0999999999999</v>
      </c>
      <c r="B12044">
        <v>87.832823562622139</v>
      </c>
    </row>
    <row r="12045" spans="1:2" x14ac:dyDescent="0.25">
      <c r="A12045">
        <v>1204.2</v>
      </c>
      <c r="B12045">
        <v>87.882844543457054</v>
      </c>
    </row>
    <row r="12046" spans="1:2" x14ac:dyDescent="0.25">
      <c r="A12046">
        <v>1204.3</v>
      </c>
      <c r="B12046">
        <v>87.932865524291969</v>
      </c>
    </row>
    <row r="12047" spans="1:2" x14ac:dyDescent="0.25">
      <c r="A12047">
        <v>1204.4000000000001</v>
      </c>
      <c r="B12047">
        <v>87.982886505126999</v>
      </c>
    </row>
    <row r="12048" spans="1:2" x14ac:dyDescent="0.25">
      <c r="A12048">
        <v>1204.5</v>
      </c>
      <c r="B12048">
        <v>88.032907485961914</v>
      </c>
    </row>
    <row r="12049" spans="1:2" x14ac:dyDescent="0.25">
      <c r="A12049">
        <v>1204.5999999999999</v>
      </c>
      <c r="B12049">
        <v>88.082928466796943</v>
      </c>
    </row>
    <row r="12050" spans="1:2" x14ac:dyDescent="0.25">
      <c r="A12050">
        <v>1204.7</v>
      </c>
      <c r="B12050">
        <v>88.132949447631859</v>
      </c>
    </row>
    <row r="12051" spans="1:2" x14ac:dyDescent="0.25">
      <c r="A12051">
        <v>1204.8</v>
      </c>
      <c r="B12051">
        <v>88.182970428466774</v>
      </c>
    </row>
    <row r="12052" spans="1:2" x14ac:dyDescent="0.25">
      <c r="A12052">
        <v>1204.9000000000001</v>
      </c>
      <c r="B12052">
        <v>88.232991409301803</v>
      </c>
    </row>
    <row r="12053" spans="1:2" x14ac:dyDescent="0.25">
      <c r="A12053">
        <v>1205</v>
      </c>
      <c r="B12053">
        <v>88.283012390136719</v>
      </c>
    </row>
    <row r="12054" spans="1:2" x14ac:dyDescent="0.25">
      <c r="A12054">
        <v>1205.0999999999999</v>
      </c>
      <c r="B12054">
        <v>88.317737731933647</v>
      </c>
    </row>
    <row r="12055" spans="1:2" x14ac:dyDescent="0.25">
      <c r="A12055">
        <v>1205.2</v>
      </c>
      <c r="B12055">
        <v>88.35246307373049</v>
      </c>
    </row>
    <row r="12056" spans="1:2" x14ac:dyDescent="0.25">
      <c r="A12056">
        <v>1205.3</v>
      </c>
      <c r="B12056">
        <v>88.387188415527319</v>
      </c>
    </row>
    <row r="12057" spans="1:2" x14ac:dyDescent="0.25">
      <c r="A12057">
        <v>1205.4000000000001</v>
      </c>
      <c r="B12057">
        <v>88.421913757324248</v>
      </c>
    </row>
    <row r="12058" spans="1:2" x14ac:dyDescent="0.25">
      <c r="A12058">
        <v>1205.5</v>
      </c>
      <c r="B12058">
        <v>88.456639099121091</v>
      </c>
    </row>
    <row r="12059" spans="1:2" x14ac:dyDescent="0.25">
      <c r="A12059">
        <v>1205.5999999999999</v>
      </c>
      <c r="B12059">
        <v>88.491364440918019</v>
      </c>
    </row>
    <row r="12060" spans="1:2" x14ac:dyDescent="0.25">
      <c r="A12060">
        <v>1205.7</v>
      </c>
      <c r="B12060">
        <v>88.526089782714863</v>
      </c>
    </row>
    <row r="12061" spans="1:2" x14ac:dyDescent="0.25">
      <c r="A12061">
        <v>1205.8</v>
      </c>
      <c r="B12061">
        <v>88.560815124511691</v>
      </c>
    </row>
    <row r="12062" spans="1:2" x14ac:dyDescent="0.25">
      <c r="A12062">
        <v>1205.9000000000001</v>
      </c>
      <c r="B12062">
        <v>88.59554046630862</v>
      </c>
    </row>
    <row r="12063" spans="1:2" x14ac:dyDescent="0.25">
      <c r="A12063">
        <v>1206</v>
      </c>
      <c r="B12063">
        <v>88.630265808105463</v>
      </c>
    </row>
    <row r="12064" spans="1:2" x14ac:dyDescent="0.25">
      <c r="A12064">
        <v>1206.0999999999999</v>
      </c>
      <c r="B12064">
        <v>88.659506835937535</v>
      </c>
    </row>
    <row r="12065" spans="1:2" x14ac:dyDescent="0.25">
      <c r="A12065">
        <v>1206.2</v>
      </c>
      <c r="B12065">
        <v>88.688747863769535</v>
      </c>
    </row>
    <row r="12066" spans="1:2" x14ac:dyDescent="0.25">
      <c r="A12066">
        <v>1206.3</v>
      </c>
      <c r="B12066">
        <v>88.71798889160155</v>
      </c>
    </row>
    <row r="12067" spans="1:2" x14ac:dyDescent="0.25">
      <c r="A12067">
        <v>1206.4000000000001</v>
      </c>
      <c r="B12067">
        <v>88.747229919433622</v>
      </c>
    </row>
    <row r="12068" spans="1:2" x14ac:dyDescent="0.25">
      <c r="A12068">
        <v>1206.5</v>
      </c>
      <c r="B12068">
        <v>88.776470947265622</v>
      </c>
    </row>
    <row r="12069" spans="1:2" x14ac:dyDescent="0.25">
      <c r="A12069">
        <v>1206.5999999999999</v>
      </c>
      <c r="B12069">
        <v>88.805711975097694</v>
      </c>
    </row>
    <row r="12070" spans="1:2" x14ac:dyDescent="0.25">
      <c r="A12070">
        <v>1206.7</v>
      </c>
      <c r="B12070">
        <v>88.834953002929694</v>
      </c>
    </row>
    <row r="12071" spans="1:2" x14ac:dyDescent="0.25">
      <c r="A12071">
        <v>1206.8</v>
      </c>
      <c r="B12071">
        <v>88.864194030761709</v>
      </c>
    </row>
    <row r="12072" spans="1:2" x14ac:dyDescent="0.25">
      <c r="A12072">
        <v>1206.9000000000001</v>
      </c>
      <c r="B12072">
        <v>88.893435058593781</v>
      </c>
    </row>
    <row r="12073" spans="1:2" x14ac:dyDescent="0.25">
      <c r="A12073">
        <v>1207</v>
      </c>
      <c r="B12073">
        <v>88.922676086425781</v>
      </c>
    </row>
    <row r="12074" spans="1:2" x14ac:dyDescent="0.25">
      <c r="A12074">
        <v>1207.0999999999999</v>
      </c>
      <c r="B12074">
        <v>88.94400886535648</v>
      </c>
    </row>
    <row r="12075" spans="1:2" x14ac:dyDescent="0.25">
      <c r="A12075">
        <v>1207.2</v>
      </c>
      <c r="B12075">
        <v>88.965341644287122</v>
      </c>
    </row>
    <row r="12076" spans="1:2" x14ac:dyDescent="0.25">
      <c r="A12076">
        <v>1207.3</v>
      </c>
      <c r="B12076">
        <v>88.986674423217764</v>
      </c>
    </row>
    <row r="12077" spans="1:2" x14ac:dyDescent="0.25">
      <c r="A12077">
        <v>1207.4000000000001</v>
      </c>
      <c r="B12077">
        <v>89.008007202148463</v>
      </c>
    </row>
    <row r="12078" spans="1:2" x14ac:dyDescent="0.25">
      <c r="A12078">
        <v>1207.5</v>
      </c>
      <c r="B12078">
        <v>89.029339981079104</v>
      </c>
    </row>
    <row r="12079" spans="1:2" x14ac:dyDescent="0.25">
      <c r="A12079">
        <v>1207.5999999999999</v>
      </c>
      <c r="B12079">
        <v>89.050672760009803</v>
      </c>
    </row>
    <row r="12080" spans="1:2" x14ac:dyDescent="0.25">
      <c r="A12080">
        <v>1207.7</v>
      </c>
      <c r="B12080">
        <v>89.072005538940445</v>
      </c>
    </row>
    <row r="12081" spans="1:2" x14ac:dyDescent="0.25">
      <c r="A12081">
        <v>1207.8</v>
      </c>
      <c r="B12081">
        <v>89.093338317871087</v>
      </c>
    </row>
    <row r="12082" spans="1:2" x14ac:dyDescent="0.25">
      <c r="A12082">
        <v>1207.9000000000001</v>
      </c>
      <c r="B12082">
        <v>89.114671096801786</v>
      </c>
    </row>
    <row r="12083" spans="1:2" x14ac:dyDescent="0.25">
      <c r="A12083">
        <v>1208</v>
      </c>
      <c r="B12083">
        <v>89.136003875732428</v>
      </c>
    </row>
    <row r="12084" spans="1:2" x14ac:dyDescent="0.25">
      <c r="A12084">
        <v>1208.0999999999999</v>
      </c>
      <c r="B12084">
        <v>89.177637405395572</v>
      </c>
    </row>
    <row r="12085" spans="1:2" x14ac:dyDescent="0.25">
      <c r="A12085">
        <v>1208.2</v>
      </c>
      <c r="B12085">
        <v>89.219270935058617</v>
      </c>
    </row>
    <row r="12086" spans="1:2" x14ac:dyDescent="0.25">
      <c r="A12086">
        <v>1208.3</v>
      </c>
      <c r="B12086">
        <v>89.260904464721662</v>
      </c>
    </row>
    <row r="12087" spans="1:2" x14ac:dyDescent="0.25">
      <c r="A12087">
        <v>1208.4000000000001</v>
      </c>
      <c r="B12087">
        <v>89.302537994384807</v>
      </c>
    </row>
    <row r="12088" spans="1:2" x14ac:dyDescent="0.25">
      <c r="A12088">
        <v>1208.5</v>
      </c>
      <c r="B12088">
        <v>89.344171524047852</v>
      </c>
    </row>
    <row r="12089" spans="1:2" x14ac:dyDescent="0.25">
      <c r="A12089">
        <v>1208.5999999999999</v>
      </c>
      <c r="B12089">
        <v>89.385805053710996</v>
      </c>
    </row>
    <row r="12090" spans="1:2" x14ac:dyDescent="0.25">
      <c r="A12090">
        <v>1208.7</v>
      </c>
      <c r="B12090">
        <v>89.427438583374041</v>
      </c>
    </row>
    <row r="12091" spans="1:2" x14ac:dyDescent="0.25">
      <c r="A12091">
        <v>1208.8</v>
      </c>
      <c r="B12091">
        <v>89.469072113037086</v>
      </c>
    </row>
    <row r="12092" spans="1:2" x14ac:dyDescent="0.25">
      <c r="A12092">
        <v>1208.9000000000001</v>
      </c>
      <c r="B12092">
        <v>89.510705642700231</v>
      </c>
    </row>
    <row r="12093" spans="1:2" x14ac:dyDescent="0.25">
      <c r="A12093">
        <v>1209</v>
      </c>
      <c r="B12093">
        <v>89.552339172363276</v>
      </c>
    </row>
    <row r="12094" spans="1:2" x14ac:dyDescent="0.25">
      <c r="A12094">
        <v>1209.0999999999999</v>
      </c>
      <c r="B12094">
        <v>89.602442245483459</v>
      </c>
    </row>
    <row r="12095" spans="1:2" x14ac:dyDescent="0.25">
      <c r="A12095">
        <v>1209.2</v>
      </c>
      <c r="B12095">
        <v>89.652545318603529</v>
      </c>
    </row>
    <row r="12096" spans="1:2" x14ac:dyDescent="0.25">
      <c r="A12096">
        <v>1209.3</v>
      </c>
      <c r="B12096">
        <v>89.702648391723613</v>
      </c>
    </row>
    <row r="12097" spans="1:2" x14ac:dyDescent="0.25">
      <c r="A12097">
        <v>1209.4000000000001</v>
      </c>
      <c r="B12097">
        <v>89.752751464843797</v>
      </c>
    </row>
    <row r="12098" spans="1:2" x14ac:dyDescent="0.25">
      <c r="A12098">
        <v>1209.5</v>
      </c>
      <c r="B12098">
        <v>89.802854537963867</v>
      </c>
    </row>
    <row r="12099" spans="1:2" x14ac:dyDescent="0.25">
      <c r="A12099">
        <v>1209.5999999999999</v>
      </c>
      <c r="B12099">
        <v>89.852957611084051</v>
      </c>
    </row>
    <row r="12100" spans="1:2" x14ac:dyDescent="0.25">
      <c r="A12100">
        <v>1209.7</v>
      </c>
      <c r="B12100">
        <v>89.903060684204121</v>
      </c>
    </row>
    <row r="12101" spans="1:2" x14ac:dyDescent="0.25">
      <c r="A12101">
        <v>1209.8</v>
      </c>
      <c r="B12101">
        <v>89.953163757324205</v>
      </c>
    </row>
    <row r="12102" spans="1:2" x14ac:dyDescent="0.25">
      <c r="A12102">
        <v>1209.9000000000001</v>
      </c>
      <c r="B12102">
        <v>90.003266830444389</v>
      </c>
    </row>
    <row r="12103" spans="1:2" x14ac:dyDescent="0.25">
      <c r="A12103">
        <v>1210</v>
      </c>
      <c r="B12103">
        <v>90.053369903564459</v>
      </c>
    </row>
    <row r="12104" spans="1:2" x14ac:dyDescent="0.25">
      <c r="A12104">
        <v>1210.0999999999999</v>
      </c>
      <c r="B12104">
        <v>90.10578163146981</v>
      </c>
    </row>
    <row r="12105" spans="1:2" x14ac:dyDescent="0.25">
      <c r="A12105">
        <v>1210.2</v>
      </c>
      <c r="B12105">
        <v>90.158193359375034</v>
      </c>
    </row>
    <row r="12106" spans="1:2" x14ac:dyDescent="0.25">
      <c r="A12106">
        <v>1210.3</v>
      </c>
      <c r="B12106">
        <v>90.210605087280257</v>
      </c>
    </row>
    <row r="12107" spans="1:2" x14ac:dyDescent="0.25">
      <c r="A12107">
        <v>1210.4000000000001</v>
      </c>
      <c r="B12107">
        <v>90.263016815185594</v>
      </c>
    </row>
    <row r="12108" spans="1:2" x14ac:dyDescent="0.25">
      <c r="A12108">
        <v>1210.5</v>
      </c>
      <c r="B12108">
        <v>90.315428543090832</v>
      </c>
    </row>
    <row r="12109" spans="1:2" x14ac:dyDescent="0.25">
      <c r="A12109">
        <v>1210.5999999999999</v>
      </c>
      <c r="B12109">
        <v>90.367840270996169</v>
      </c>
    </row>
    <row r="12110" spans="1:2" x14ac:dyDescent="0.25">
      <c r="A12110">
        <v>1210.7</v>
      </c>
      <c r="B12110">
        <v>90.420251998901392</v>
      </c>
    </row>
    <row r="12111" spans="1:2" x14ac:dyDescent="0.25">
      <c r="A12111">
        <v>1210.8</v>
      </c>
      <c r="B12111">
        <v>90.472663726806616</v>
      </c>
    </row>
    <row r="12112" spans="1:2" x14ac:dyDescent="0.25">
      <c r="A12112">
        <v>1210.9000000000001</v>
      </c>
      <c r="B12112">
        <v>90.525075454711967</v>
      </c>
    </row>
    <row r="12113" spans="1:2" x14ac:dyDescent="0.25">
      <c r="A12113">
        <v>1211</v>
      </c>
      <c r="B12113">
        <v>90.57748718261719</v>
      </c>
    </row>
    <row r="12114" spans="1:2" x14ac:dyDescent="0.25">
      <c r="A12114">
        <v>1211.0999999999999</v>
      </c>
      <c r="B12114">
        <v>90.615688629150441</v>
      </c>
    </row>
    <row r="12115" spans="1:2" x14ac:dyDescent="0.25">
      <c r="A12115">
        <v>1211.2</v>
      </c>
      <c r="B12115">
        <v>90.65389007568362</v>
      </c>
    </row>
    <row r="12116" spans="1:2" x14ac:dyDescent="0.25">
      <c r="A12116">
        <v>1211.3</v>
      </c>
      <c r="B12116">
        <v>90.692091522216785</v>
      </c>
    </row>
    <row r="12117" spans="1:2" x14ac:dyDescent="0.25">
      <c r="A12117">
        <v>1211.4000000000001</v>
      </c>
      <c r="B12117">
        <v>90.730292968750035</v>
      </c>
    </row>
    <row r="12118" spans="1:2" x14ac:dyDescent="0.25">
      <c r="A12118">
        <v>1211.5</v>
      </c>
      <c r="B12118">
        <v>90.768494415283214</v>
      </c>
    </row>
    <row r="12119" spans="1:2" x14ac:dyDescent="0.25">
      <c r="A12119">
        <v>1211.5999999999999</v>
      </c>
      <c r="B12119">
        <v>90.806695861816465</v>
      </c>
    </row>
    <row r="12120" spans="1:2" x14ac:dyDescent="0.25">
      <c r="A12120">
        <v>1211.7</v>
      </c>
      <c r="B12120">
        <v>90.84489730834963</v>
      </c>
    </row>
    <row r="12121" spans="1:2" x14ac:dyDescent="0.25">
      <c r="A12121">
        <v>1211.8</v>
      </c>
      <c r="B12121">
        <v>90.883098754882795</v>
      </c>
    </row>
    <row r="12122" spans="1:2" x14ac:dyDescent="0.25">
      <c r="A12122">
        <v>1211.9000000000001</v>
      </c>
      <c r="B12122">
        <v>90.921300201416059</v>
      </c>
    </row>
    <row r="12123" spans="1:2" x14ac:dyDescent="0.25">
      <c r="A12123">
        <v>1212</v>
      </c>
      <c r="B12123">
        <v>90.959501647949224</v>
      </c>
    </row>
    <row r="12124" spans="1:2" x14ac:dyDescent="0.25">
      <c r="A12124">
        <v>1212.0999999999999</v>
      </c>
      <c r="B12124">
        <v>90.989965820312548</v>
      </c>
    </row>
    <row r="12125" spans="1:2" x14ac:dyDescent="0.25">
      <c r="A12125">
        <v>1212.2</v>
      </c>
      <c r="B12125">
        <v>91.020429992675801</v>
      </c>
    </row>
    <row r="12126" spans="1:2" x14ac:dyDescent="0.25">
      <c r="A12126">
        <v>1212.3</v>
      </c>
      <c r="B12126">
        <v>91.050894165039054</v>
      </c>
    </row>
    <row r="12127" spans="1:2" x14ac:dyDescent="0.25">
      <c r="A12127">
        <v>1212.4000000000001</v>
      </c>
      <c r="B12127">
        <v>91.081358337402378</v>
      </c>
    </row>
    <row r="12128" spans="1:2" x14ac:dyDescent="0.25">
      <c r="A12128">
        <v>1212.5</v>
      </c>
      <c r="B12128">
        <v>91.111822509765631</v>
      </c>
    </row>
    <row r="12129" spans="1:2" x14ac:dyDescent="0.25">
      <c r="A12129">
        <v>1212.5999999999999</v>
      </c>
      <c r="B12129">
        <v>91.142286682128955</v>
      </c>
    </row>
    <row r="12130" spans="1:2" x14ac:dyDescent="0.25">
      <c r="A12130">
        <v>1212.7</v>
      </c>
      <c r="B12130">
        <v>91.172750854492207</v>
      </c>
    </row>
    <row r="12131" spans="1:2" x14ac:dyDescent="0.25">
      <c r="A12131">
        <v>1212.8</v>
      </c>
      <c r="B12131">
        <v>91.20321502685546</v>
      </c>
    </row>
    <row r="12132" spans="1:2" x14ac:dyDescent="0.25">
      <c r="A12132">
        <v>1212.9000000000001</v>
      </c>
      <c r="B12132">
        <v>91.233679199218784</v>
      </c>
    </row>
    <row r="12133" spans="1:2" x14ac:dyDescent="0.25">
      <c r="A12133">
        <v>1213</v>
      </c>
      <c r="B12133">
        <v>91.264143371582037</v>
      </c>
    </row>
    <row r="12134" spans="1:2" x14ac:dyDescent="0.25">
      <c r="A12134">
        <v>1213.0999999999999</v>
      </c>
      <c r="B12134">
        <v>91.305471343994199</v>
      </c>
    </row>
    <row r="12135" spans="1:2" x14ac:dyDescent="0.25">
      <c r="A12135">
        <v>1213.2</v>
      </c>
      <c r="B12135">
        <v>91.346799316406276</v>
      </c>
    </row>
    <row r="12136" spans="1:2" x14ac:dyDescent="0.25">
      <c r="A12136">
        <v>1213.3</v>
      </c>
      <c r="B12136">
        <v>91.388127288818339</v>
      </c>
    </row>
    <row r="12137" spans="1:2" x14ac:dyDescent="0.25">
      <c r="A12137">
        <v>1213.4000000000001</v>
      </c>
      <c r="B12137">
        <v>91.429455261230501</v>
      </c>
    </row>
    <row r="12138" spans="1:2" x14ac:dyDescent="0.25">
      <c r="A12138">
        <v>1213.5</v>
      </c>
      <c r="B12138">
        <v>91.470783233642578</v>
      </c>
    </row>
    <row r="12139" spans="1:2" x14ac:dyDescent="0.25">
      <c r="A12139">
        <v>1213.5999999999999</v>
      </c>
      <c r="B12139">
        <v>91.51211120605474</v>
      </c>
    </row>
    <row r="12140" spans="1:2" x14ac:dyDescent="0.25">
      <c r="A12140">
        <v>1213.7</v>
      </c>
      <c r="B12140">
        <v>91.553439178466817</v>
      </c>
    </row>
    <row r="12141" spans="1:2" x14ac:dyDescent="0.25">
      <c r="A12141">
        <v>1213.8</v>
      </c>
      <c r="B12141">
        <v>91.59476715087888</v>
      </c>
    </row>
    <row r="12142" spans="1:2" x14ac:dyDescent="0.25">
      <c r="A12142">
        <v>1213.9000000000001</v>
      </c>
      <c r="B12142">
        <v>91.636095123291042</v>
      </c>
    </row>
    <row r="12143" spans="1:2" x14ac:dyDescent="0.25">
      <c r="A12143">
        <v>1214</v>
      </c>
      <c r="B12143">
        <v>91.677423095703119</v>
      </c>
    </row>
    <row r="12144" spans="1:2" x14ac:dyDescent="0.25">
      <c r="A12144">
        <v>1214.0999999999999</v>
      </c>
      <c r="B12144">
        <v>91.718170623779343</v>
      </c>
    </row>
    <row r="12145" spans="1:2" x14ac:dyDescent="0.25">
      <c r="A12145">
        <v>1214.2</v>
      </c>
      <c r="B12145">
        <v>91.758918151855482</v>
      </c>
    </row>
    <row r="12146" spans="1:2" x14ac:dyDescent="0.25">
      <c r="A12146">
        <v>1214.3</v>
      </c>
      <c r="B12146">
        <v>91.799665679931621</v>
      </c>
    </row>
    <row r="12147" spans="1:2" x14ac:dyDescent="0.25">
      <c r="A12147">
        <v>1214.4000000000001</v>
      </c>
      <c r="B12147">
        <v>91.840413208007845</v>
      </c>
    </row>
    <row r="12148" spans="1:2" x14ac:dyDescent="0.25">
      <c r="A12148">
        <v>1214.5</v>
      </c>
      <c r="B12148">
        <v>91.881160736083984</v>
      </c>
    </row>
    <row r="12149" spans="1:2" x14ac:dyDescent="0.25">
      <c r="A12149">
        <v>1214.5999999999999</v>
      </c>
      <c r="B12149">
        <v>91.921908264160209</v>
      </c>
    </row>
    <row r="12150" spans="1:2" x14ac:dyDescent="0.25">
      <c r="A12150">
        <v>1214.7</v>
      </c>
      <c r="B12150">
        <v>91.962655792236347</v>
      </c>
    </row>
    <row r="12151" spans="1:2" x14ac:dyDescent="0.25">
      <c r="A12151">
        <v>1214.8</v>
      </c>
      <c r="B12151">
        <v>92.003403320312486</v>
      </c>
    </row>
    <row r="12152" spans="1:2" x14ac:dyDescent="0.25">
      <c r="A12152">
        <v>1214.9000000000001</v>
      </c>
      <c r="B12152">
        <v>92.044150848388711</v>
      </c>
    </row>
    <row r="12153" spans="1:2" x14ac:dyDescent="0.25">
      <c r="A12153">
        <v>1215</v>
      </c>
      <c r="B12153">
        <v>92.084898376464849</v>
      </c>
    </row>
    <row r="12154" spans="1:2" x14ac:dyDescent="0.25">
      <c r="A12154">
        <v>1215.0999999999999</v>
      </c>
      <c r="B12154">
        <v>92.099943618774446</v>
      </c>
    </row>
    <row r="12155" spans="1:2" x14ac:dyDescent="0.25">
      <c r="A12155">
        <v>1215.2</v>
      </c>
      <c r="B12155">
        <v>92.114988861084001</v>
      </c>
    </row>
    <row r="12156" spans="1:2" x14ac:dyDescent="0.25">
      <c r="A12156">
        <v>1215.3</v>
      </c>
      <c r="B12156">
        <v>92.130034103393555</v>
      </c>
    </row>
    <row r="12157" spans="1:2" x14ac:dyDescent="0.25">
      <c r="A12157">
        <v>1215.4000000000001</v>
      </c>
      <c r="B12157">
        <v>92.145079345703138</v>
      </c>
    </row>
    <row r="12158" spans="1:2" x14ac:dyDescent="0.25">
      <c r="A12158">
        <v>1215.5</v>
      </c>
      <c r="B12158">
        <v>92.160124588012707</v>
      </c>
    </row>
    <row r="12159" spans="1:2" x14ac:dyDescent="0.25">
      <c r="A12159">
        <v>1215.5999999999999</v>
      </c>
      <c r="B12159">
        <v>92.175169830322289</v>
      </c>
    </row>
    <row r="12160" spans="1:2" x14ac:dyDescent="0.25">
      <c r="A12160">
        <v>1215.7</v>
      </c>
      <c r="B12160">
        <v>92.190215072631844</v>
      </c>
    </row>
    <row r="12161" spans="1:2" x14ac:dyDescent="0.25">
      <c r="A12161">
        <v>1215.8</v>
      </c>
      <c r="B12161">
        <v>92.205260314941398</v>
      </c>
    </row>
    <row r="12162" spans="1:2" x14ac:dyDescent="0.25">
      <c r="A12162">
        <v>1215.9000000000001</v>
      </c>
      <c r="B12162">
        <v>92.220305557250995</v>
      </c>
    </row>
    <row r="12163" spans="1:2" x14ac:dyDescent="0.25">
      <c r="A12163">
        <v>1216</v>
      </c>
      <c r="B12163">
        <v>92.23535079956055</v>
      </c>
    </row>
    <row r="12164" spans="1:2" x14ac:dyDescent="0.25">
      <c r="A12164">
        <v>1216.0999999999999</v>
      </c>
      <c r="B12164">
        <v>92.280508728027414</v>
      </c>
    </row>
    <row r="12165" spans="1:2" x14ac:dyDescent="0.25">
      <c r="A12165">
        <v>1216.2</v>
      </c>
      <c r="B12165">
        <v>92.325666656494164</v>
      </c>
    </row>
    <row r="12166" spans="1:2" x14ac:dyDescent="0.25">
      <c r="A12166">
        <v>1216.3</v>
      </c>
      <c r="B12166">
        <v>92.370824584960914</v>
      </c>
    </row>
    <row r="12167" spans="1:2" x14ac:dyDescent="0.25">
      <c r="A12167">
        <v>1216.4000000000001</v>
      </c>
      <c r="B12167">
        <v>92.415982513427778</v>
      </c>
    </row>
    <row r="12168" spans="1:2" x14ac:dyDescent="0.25">
      <c r="A12168">
        <v>1216.5</v>
      </c>
      <c r="B12168">
        <v>92.461140441894543</v>
      </c>
    </row>
    <row r="12169" spans="1:2" x14ac:dyDescent="0.25">
      <c r="A12169">
        <v>1216.5999999999999</v>
      </c>
      <c r="B12169">
        <v>92.506298370361392</v>
      </c>
    </row>
    <row r="12170" spans="1:2" x14ac:dyDescent="0.25">
      <c r="A12170">
        <v>1216.7</v>
      </c>
      <c r="B12170">
        <v>92.551456298828157</v>
      </c>
    </row>
    <row r="12171" spans="1:2" x14ac:dyDescent="0.25">
      <c r="A12171">
        <v>1216.8</v>
      </c>
      <c r="B12171">
        <v>92.596614227294907</v>
      </c>
    </row>
    <row r="12172" spans="1:2" x14ac:dyDescent="0.25">
      <c r="A12172">
        <v>1216.9000000000001</v>
      </c>
      <c r="B12172">
        <v>92.641772155761771</v>
      </c>
    </row>
    <row r="12173" spans="1:2" x14ac:dyDescent="0.25">
      <c r="A12173">
        <v>1217</v>
      </c>
      <c r="B12173">
        <v>92.686930084228521</v>
      </c>
    </row>
    <row r="12174" spans="1:2" x14ac:dyDescent="0.25">
      <c r="A12174">
        <v>1217.0999999999999</v>
      </c>
      <c r="B12174">
        <v>92.714973144531299</v>
      </c>
    </row>
    <row r="12175" spans="1:2" x14ac:dyDescent="0.25">
      <c r="A12175">
        <v>1217.2</v>
      </c>
      <c r="B12175">
        <v>92.743016204834007</v>
      </c>
    </row>
    <row r="12176" spans="1:2" x14ac:dyDescent="0.25">
      <c r="A12176">
        <v>1217.3</v>
      </c>
      <c r="B12176">
        <v>92.771059265136714</v>
      </c>
    </row>
    <row r="12177" spans="1:2" x14ac:dyDescent="0.25">
      <c r="A12177">
        <v>1217.4000000000001</v>
      </c>
      <c r="B12177">
        <v>92.799102325439478</v>
      </c>
    </row>
    <row r="12178" spans="1:2" x14ac:dyDescent="0.25">
      <c r="A12178">
        <v>1217.5</v>
      </c>
      <c r="B12178">
        <v>92.827145385742199</v>
      </c>
    </row>
    <row r="12179" spans="1:2" x14ac:dyDescent="0.25">
      <c r="A12179">
        <v>1217.5999999999999</v>
      </c>
      <c r="B12179">
        <v>92.855188446044963</v>
      </c>
    </row>
    <row r="12180" spans="1:2" x14ac:dyDescent="0.25">
      <c r="A12180">
        <v>1217.7</v>
      </c>
      <c r="B12180">
        <v>92.88323150634767</v>
      </c>
    </row>
    <row r="12181" spans="1:2" x14ac:dyDescent="0.25">
      <c r="A12181">
        <v>1217.8</v>
      </c>
      <c r="B12181">
        <v>92.911274566650377</v>
      </c>
    </row>
    <row r="12182" spans="1:2" x14ac:dyDescent="0.25">
      <c r="A12182">
        <v>1217.9000000000001</v>
      </c>
      <c r="B12182">
        <v>92.939317626953155</v>
      </c>
    </row>
    <row r="12183" spans="1:2" x14ac:dyDescent="0.25">
      <c r="A12183">
        <v>1218</v>
      </c>
      <c r="B12183">
        <v>92.967360687255862</v>
      </c>
    </row>
    <row r="12184" spans="1:2" x14ac:dyDescent="0.25">
      <c r="A12184">
        <v>1218.0999999999999</v>
      </c>
      <c r="B12184">
        <v>92.986780242919949</v>
      </c>
    </row>
    <row r="12185" spans="1:2" x14ac:dyDescent="0.25">
      <c r="A12185">
        <v>1218.2</v>
      </c>
      <c r="B12185">
        <v>93.006199798583992</v>
      </c>
    </row>
    <row r="12186" spans="1:2" x14ac:dyDescent="0.25">
      <c r="A12186">
        <v>1218.3</v>
      </c>
      <c r="B12186">
        <v>93.025619354248036</v>
      </c>
    </row>
    <row r="12187" spans="1:2" x14ac:dyDescent="0.25">
      <c r="A12187">
        <v>1218.4000000000001</v>
      </c>
      <c r="B12187">
        <v>93.045038909912122</v>
      </c>
    </row>
    <row r="12188" spans="1:2" x14ac:dyDescent="0.25">
      <c r="A12188">
        <v>1218.5</v>
      </c>
      <c r="B12188">
        <v>93.064458465576166</v>
      </c>
    </row>
    <row r="12189" spans="1:2" x14ac:dyDescent="0.25">
      <c r="A12189">
        <v>1218.5999999999999</v>
      </c>
      <c r="B12189">
        <v>93.083878021240267</v>
      </c>
    </row>
    <row r="12190" spans="1:2" x14ac:dyDescent="0.25">
      <c r="A12190">
        <v>1218.7</v>
      </c>
      <c r="B12190">
        <v>93.103297576904311</v>
      </c>
    </row>
    <row r="12191" spans="1:2" x14ac:dyDescent="0.25">
      <c r="A12191">
        <v>1218.8</v>
      </c>
      <c r="B12191">
        <v>93.122717132568354</v>
      </c>
    </row>
    <row r="12192" spans="1:2" x14ac:dyDescent="0.25">
      <c r="A12192">
        <v>1218.9000000000001</v>
      </c>
      <c r="B12192">
        <v>93.142136688232441</v>
      </c>
    </row>
    <row r="12193" spans="1:2" x14ac:dyDescent="0.25">
      <c r="A12193">
        <v>1219</v>
      </c>
      <c r="B12193">
        <v>93.161556243896484</v>
      </c>
    </row>
    <row r="12194" spans="1:2" x14ac:dyDescent="0.25">
      <c r="A12194">
        <v>1219.0999999999999</v>
      </c>
      <c r="B12194">
        <v>93.181549911499047</v>
      </c>
    </row>
    <row r="12195" spans="1:2" x14ac:dyDescent="0.25">
      <c r="A12195">
        <v>1219.2</v>
      </c>
      <c r="B12195">
        <v>93.201543579101568</v>
      </c>
    </row>
    <row r="12196" spans="1:2" x14ac:dyDescent="0.25">
      <c r="A12196">
        <v>1219.3</v>
      </c>
      <c r="B12196">
        <v>93.221537246704088</v>
      </c>
    </row>
    <row r="12197" spans="1:2" x14ac:dyDescent="0.25">
      <c r="A12197">
        <v>1219.4000000000001</v>
      </c>
      <c r="B12197">
        <v>93.241530914306651</v>
      </c>
    </row>
    <row r="12198" spans="1:2" x14ac:dyDescent="0.25">
      <c r="A12198">
        <v>1219.5</v>
      </c>
      <c r="B12198">
        <v>93.261524581909185</v>
      </c>
    </row>
    <row r="12199" spans="1:2" x14ac:dyDescent="0.25">
      <c r="A12199">
        <v>1219.5999999999999</v>
      </c>
      <c r="B12199">
        <v>93.281518249511748</v>
      </c>
    </row>
    <row r="12200" spans="1:2" x14ac:dyDescent="0.25">
      <c r="A12200">
        <v>1219.7</v>
      </c>
      <c r="B12200">
        <v>93.301511917114269</v>
      </c>
    </row>
    <row r="12201" spans="1:2" x14ac:dyDescent="0.25">
      <c r="A12201">
        <v>1219.8</v>
      </c>
      <c r="B12201">
        <v>93.321505584716789</v>
      </c>
    </row>
    <row r="12202" spans="1:2" x14ac:dyDescent="0.25">
      <c r="A12202">
        <v>1219.9000000000001</v>
      </c>
      <c r="B12202">
        <v>93.341499252319352</v>
      </c>
    </row>
    <row r="12203" spans="1:2" x14ac:dyDescent="0.25">
      <c r="A12203">
        <v>1220</v>
      </c>
      <c r="B12203">
        <v>93.361492919921872</v>
      </c>
    </row>
    <row r="12204" spans="1:2" x14ac:dyDescent="0.25">
      <c r="A12204">
        <v>1220.0999999999999</v>
      </c>
      <c r="B12204">
        <v>93.390618820190468</v>
      </c>
    </row>
    <row r="12205" spans="1:2" x14ac:dyDescent="0.25">
      <c r="A12205">
        <v>1220.2</v>
      </c>
      <c r="B12205">
        <v>93.419744720458993</v>
      </c>
    </row>
    <row r="12206" spans="1:2" x14ac:dyDescent="0.25">
      <c r="A12206">
        <v>1220.3</v>
      </c>
      <c r="B12206">
        <v>93.448870620727519</v>
      </c>
    </row>
    <row r="12207" spans="1:2" x14ac:dyDescent="0.25">
      <c r="A12207">
        <v>1220.4000000000001</v>
      </c>
      <c r="B12207">
        <v>93.477996520996115</v>
      </c>
    </row>
    <row r="12208" spans="1:2" x14ac:dyDescent="0.25">
      <c r="A12208">
        <v>1220.5</v>
      </c>
      <c r="B12208">
        <v>93.507122421264654</v>
      </c>
    </row>
    <row r="12209" spans="1:2" x14ac:dyDescent="0.25">
      <c r="A12209">
        <v>1220.5999999999999</v>
      </c>
      <c r="B12209">
        <v>93.536248321533236</v>
      </c>
    </row>
    <row r="12210" spans="1:2" x14ac:dyDescent="0.25">
      <c r="A12210">
        <v>1220.7</v>
      </c>
      <c r="B12210">
        <v>93.565374221801775</v>
      </c>
    </row>
    <row r="12211" spans="1:2" x14ac:dyDescent="0.25">
      <c r="A12211">
        <v>1220.8</v>
      </c>
      <c r="B12211">
        <v>93.594500122070301</v>
      </c>
    </row>
    <row r="12212" spans="1:2" x14ac:dyDescent="0.25">
      <c r="A12212">
        <v>1220.9000000000001</v>
      </c>
      <c r="B12212">
        <v>93.623626022338897</v>
      </c>
    </row>
    <row r="12213" spans="1:2" x14ac:dyDescent="0.25">
      <c r="A12213">
        <v>1221</v>
      </c>
      <c r="B12213">
        <v>93.652751922607422</v>
      </c>
    </row>
    <row r="12214" spans="1:2" x14ac:dyDescent="0.25">
      <c r="A12214">
        <v>1221.0999999999999</v>
      </c>
      <c r="B12214">
        <v>93.67989280700688</v>
      </c>
    </row>
    <row r="12215" spans="1:2" x14ac:dyDescent="0.25">
      <c r="A12215">
        <v>1221.2</v>
      </c>
      <c r="B12215">
        <v>93.707033691406266</v>
      </c>
    </row>
    <row r="12216" spans="1:2" x14ac:dyDescent="0.25">
      <c r="A12216">
        <v>1221.3</v>
      </c>
      <c r="B12216">
        <v>93.734174575805653</v>
      </c>
    </row>
    <row r="12217" spans="1:2" x14ac:dyDescent="0.25">
      <c r="A12217">
        <v>1221.4000000000001</v>
      </c>
      <c r="B12217">
        <v>93.761315460205097</v>
      </c>
    </row>
    <row r="12218" spans="1:2" x14ac:dyDescent="0.25">
      <c r="A12218">
        <v>1221.5</v>
      </c>
      <c r="B12218">
        <v>93.788456344604498</v>
      </c>
    </row>
    <row r="12219" spans="1:2" x14ac:dyDescent="0.25">
      <c r="A12219">
        <v>1221.5999999999999</v>
      </c>
      <c r="B12219">
        <v>93.815597229003941</v>
      </c>
    </row>
    <row r="12220" spans="1:2" x14ac:dyDescent="0.25">
      <c r="A12220">
        <v>1221.7</v>
      </c>
      <c r="B12220">
        <v>93.842738113403328</v>
      </c>
    </row>
    <row r="12221" spans="1:2" x14ac:dyDescent="0.25">
      <c r="A12221">
        <v>1221.8</v>
      </c>
      <c r="B12221">
        <v>93.869878997802715</v>
      </c>
    </row>
    <row r="12222" spans="1:2" x14ac:dyDescent="0.25">
      <c r="A12222">
        <v>1221.9000000000001</v>
      </c>
      <c r="B12222">
        <v>93.897019882202173</v>
      </c>
    </row>
    <row r="12223" spans="1:2" x14ac:dyDescent="0.25">
      <c r="A12223">
        <v>1222</v>
      </c>
      <c r="B12223">
        <v>93.92416076660156</v>
      </c>
    </row>
    <row r="12224" spans="1:2" x14ac:dyDescent="0.25">
      <c r="A12224">
        <v>1222.0999999999999</v>
      </c>
      <c r="B12224">
        <v>93.949660949707066</v>
      </c>
    </row>
    <row r="12225" spans="1:2" x14ac:dyDescent="0.25">
      <c r="A12225">
        <v>1222.2</v>
      </c>
      <c r="B12225">
        <v>93.975161132812502</v>
      </c>
    </row>
    <row r="12226" spans="1:2" x14ac:dyDescent="0.25">
      <c r="A12226">
        <v>1222.3</v>
      </c>
      <c r="B12226">
        <v>94.000661315917952</v>
      </c>
    </row>
    <row r="12227" spans="1:2" x14ac:dyDescent="0.25">
      <c r="A12227">
        <v>1222.4000000000001</v>
      </c>
      <c r="B12227">
        <v>94.026161499023459</v>
      </c>
    </row>
    <row r="12228" spans="1:2" x14ac:dyDescent="0.25">
      <c r="A12228">
        <v>1222.5</v>
      </c>
      <c r="B12228">
        <v>94.051661682128895</v>
      </c>
    </row>
    <row r="12229" spans="1:2" x14ac:dyDescent="0.25">
      <c r="A12229">
        <v>1222.5999999999999</v>
      </c>
      <c r="B12229">
        <v>94.077161865234402</v>
      </c>
    </row>
    <row r="12230" spans="1:2" x14ac:dyDescent="0.25">
      <c r="A12230">
        <v>1222.7</v>
      </c>
      <c r="B12230">
        <v>94.102662048339852</v>
      </c>
    </row>
    <row r="12231" spans="1:2" x14ac:dyDescent="0.25">
      <c r="A12231">
        <v>1222.8</v>
      </c>
      <c r="B12231">
        <v>94.128162231445302</v>
      </c>
    </row>
    <row r="12232" spans="1:2" x14ac:dyDescent="0.25">
      <c r="A12232">
        <v>1222.9000000000001</v>
      </c>
      <c r="B12232">
        <v>94.153662414550794</v>
      </c>
    </row>
    <row r="12233" spans="1:2" x14ac:dyDescent="0.25">
      <c r="A12233">
        <v>1223</v>
      </c>
      <c r="B12233">
        <v>94.179162597656244</v>
      </c>
    </row>
    <row r="12234" spans="1:2" x14ac:dyDescent="0.25">
      <c r="A12234">
        <v>1223.0999999999999</v>
      </c>
      <c r="B12234">
        <v>94.192319030761738</v>
      </c>
    </row>
    <row r="12235" spans="1:2" x14ac:dyDescent="0.25">
      <c r="A12235">
        <v>1223.2</v>
      </c>
      <c r="B12235">
        <v>94.205475463867188</v>
      </c>
    </row>
    <row r="12236" spans="1:2" x14ac:dyDescent="0.25">
      <c r="A12236">
        <v>1223.3</v>
      </c>
      <c r="B12236">
        <v>94.218631896972639</v>
      </c>
    </row>
    <row r="12237" spans="1:2" x14ac:dyDescent="0.25">
      <c r="A12237">
        <v>1223.4000000000001</v>
      </c>
      <c r="B12237">
        <v>94.231788330078132</v>
      </c>
    </row>
    <row r="12238" spans="1:2" x14ac:dyDescent="0.25">
      <c r="A12238">
        <v>1223.5</v>
      </c>
      <c r="B12238">
        <v>94.244944763183582</v>
      </c>
    </row>
    <row r="12239" spans="1:2" x14ac:dyDescent="0.25">
      <c r="A12239">
        <v>1223.5999999999999</v>
      </c>
      <c r="B12239">
        <v>94.258101196289076</v>
      </c>
    </row>
    <row r="12240" spans="1:2" x14ac:dyDescent="0.25">
      <c r="A12240">
        <v>1223.7</v>
      </c>
      <c r="B12240">
        <v>94.27125762939454</v>
      </c>
    </row>
    <row r="12241" spans="1:2" x14ac:dyDescent="0.25">
      <c r="A12241">
        <v>1223.8</v>
      </c>
      <c r="B12241">
        <v>94.284414062499991</v>
      </c>
    </row>
    <row r="12242" spans="1:2" x14ac:dyDescent="0.25">
      <c r="A12242">
        <v>1223.9000000000001</v>
      </c>
      <c r="B12242">
        <v>94.297570495605484</v>
      </c>
    </row>
    <row r="12243" spans="1:2" x14ac:dyDescent="0.25">
      <c r="A12243">
        <v>1224</v>
      </c>
      <c r="B12243">
        <v>94.310726928710935</v>
      </c>
    </row>
    <row r="12244" spans="1:2" x14ac:dyDescent="0.25">
      <c r="A12244">
        <v>1224.0999999999999</v>
      </c>
      <c r="B12244">
        <v>94.313300476074218</v>
      </c>
    </row>
    <row r="12245" spans="1:2" x14ac:dyDescent="0.25">
      <c r="A12245">
        <v>1224.2</v>
      </c>
      <c r="B12245">
        <v>94.315874023437502</v>
      </c>
    </row>
    <row r="12246" spans="1:2" x14ac:dyDescent="0.25">
      <c r="A12246">
        <v>1224.3</v>
      </c>
      <c r="B12246">
        <v>94.318447570800785</v>
      </c>
    </row>
    <row r="12247" spans="1:2" x14ac:dyDescent="0.25">
      <c r="A12247">
        <v>1224.4000000000001</v>
      </c>
      <c r="B12247">
        <v>94.321021118164069</v>
      </c>
    </row>
    <row r="12248" spans="1:2" x14ac:dyDescent="0.25">
      <c r="A12248">
        <v>1224.5</v>
      </c>
      <c r="B12248">
        <v>94.323594665527338</v>
      </c>
    </row>
    <row r="12249" spans="1:2" x14ac:dyDescent="0.25">
      <c r="A12249">
        <v>1224.5999999999999</v>
      </c>
      <c r="B12249">
        <v>94.326168212890636</v>
      </c>
    </row>
    <row r="12250" spans="1:2" x14ac:dyDescent="0.25">
      <c r="A12250">
        <v>1224.7</v>
      </c>
      <c r="B12250">
        <v>94.328741760253905</v>
      </c>
    </row>
    <row r="12251" spans="1:2" x14ac:dyDescent="0.25">
      <c r="A12251">
        <v>1224.8</v>
      </c>
      <c r="B12251">
        <v>94.331315307617189</v>
      </c>
    </row>
    <row r="12252" spans="1:2" x14ac:dyDescent="0.25">
      <c r="A12252">
        <v>1224.9000000000001</v>
      </c>
      <c r="B12252">
        <v>94.333888854980472</v>
      </c>
    </row>
    <row r="12253" spans="1:2" x14ac:dyDescent="0.25">
      <c r="A12253">
        <v>1225</v>
      </c>
      <c r="B12253">
        <v>94.336462402343756</v>
      </c>
    </row>
    <row r="12254" spans="1:2" x14ac:dyDescent="0.25">
      <c r="A12254">
        <v>1225.0999999999999</v>
      </c>
      <c r="B12254">
        <v>94.342853546142592</v>
      </c>
    </row>
    <row r="12255" spans="1:2" x14ac:dyDescent="0.25">
      <c r="A12255">
        <v>1225.2</v>
      </c>
      <c r="B12255">
        <v>94.349244689941415</v>
      </c>
    </row>
    <row r="12256" spans="1:2" x14ac:dyDescent="0.25">
      <c r="A12256">
        <v>1225.3</v>
      </c>
      <c r="B12256">
        <v>94.355635833740237</v>
      </c>
    </row>
    <row r="12257" spans="1:2" x14ac:dyDescent="0.25">
      <c r="A12257">
        <v>1225.4000000000001</v>
      </c>
      <c r="B12257">
        <v>94.362026977539074</v>
      </c>
    </row>
    <row r="12258" spans="1:2" x14ac:dyDescent="0.25">
      <c r="A12258">
        <v>1225.5</v>
      </c>
      <c r="B12258">
        <v>94.368418121337896</v>
      </c>
    </row>
    <row r="12259" spans="1:2" x14ac:dyDescent="0.25">
      <c r="A12259">
        <v>1225.5999999999999</v>
      </c>
      <c r="B12259">
        <v>94.374809265136733</v>
      </c>
    </row>
    <row r="12260" spans="1:2" x14ac:dyDescent="0.25">
      <c r="A12260">
        <v>1225.7</v>
      </c>
      <c r="B12260">
        <v>94.381200408935555</v>
      </c>
    </row>
    <row r="12261" spans="1:2" x14ac:dyDescent="0.25">
      <c r="A12261">
        <v>1225.8</v>
      </c>
      <c r="B12261">
        <v>94.387591552734378</v>
      </c>
    </row>
    <row r="12262" spans="1:2" x14ac:dyDescent="0.25">
      <c r="A12262">
        <v>1225.9000000000001</v>
      </c>
      <c r="B12262">
        <v>94.393982696533214</v>
      </c>
    </row>
    <row r="12263" spans="1:2" x14ac:dyDescent="0.25">
      <c r="A12263">
        <v>1226</v>
      </c>
      <c r="B12263">
        <v>94.400373840332037</v>
      </c>
    </row>
    <row r="12264" spans="1:2" x14ac:dyDescent="0.25">
      <c r="A12264">
        <v>1226.0999999999999</v>
      </c>
      <c r="B12264">
        <v>94.415418930053733</v>
      </c>
    </row>
    <row r="12265" spans="1:2" x14ac:dyDescent="0.25">
      <c r="A12265">
        <v>1226.2</v>
      </c>
      <c r="B12265">
        <v>94.4304640197754</v>
      </c>
    </row>
    <row r="12266" spans="1:2" x14ac:dyDescent="0.25">
      <c r="A12266">
        <v>1226.3</v>
      </c>
      <c r="B12266">
        <v>94.445509109497067</v>
      </c>
    </row>
    <row r="12267" spans="1:2" x14ac:dyDescent="0.25">
      <c r="A12267">
        <v>1226.4000000000001</v>
      </c>
      <c r="B12267">
        <v>94.460554199218763</v>
      </c>
    </row>
    <row r="12268" spans="1:2" x14ac:dyDescent="0.25">
      <c r="A12268">
        <v>1226.5</v>
      </c>
      <c r="B12268">
        <v>94.47559928894043</v>
      </c>
    </row>
    <row r="12269" spans="1:2" x14ac:dyDescent="0.25">
      <c r="A12269">
        <v>1226.5999999999999</v>
      </c>
      <c r="B12269">
        <v>94.490644378662125</v>
      </c>
    </row>
    <row r="12270" spans="1:2" x14ac:dyDescent="0.25">
      <c r="A12270">
        <v>1226.7</v>
      </c>
      <c r="B12270">
        <v>94.505689468383792</v>
      </c>
    </row>
    <row r="12271" spans="1:2" x14ac:dyDescent="0.25">
      <c r="A12271">
        <v>1226.8</v>
      </c>
      <c r="B12271">
        <v>94.52073455810546</v>
      </c>
    </row>
    <row r="12272" spans="1:2" x14ac:dyDescent="0.25">
      <c r="A12272">
        <v>1226.9000000000001</v>
      </c>
      <c r="B12272">
        <v>94.535779647827155</v>
      </c>
    </row>
    <row r="12273" spans="1:2" x14ac:dyDescent="0.25">
      <c r="A12273">
        <v>1227</v>
      </c>
      <c r="B12273">
        <v>94.550824737548822</v>
      </c>
    </row>
    <row r="12274" spans="1:2" x14ac:dyDescent="0.25">
      <c r="A12274">
        <v>1227.0999999999999</v>
      </c>
      <c r="B12274">
        <v>94.565878143310556</v>
      </c>
    </row>
    <row r="12275" spans="1:2" x14ac:dyDescent="0.25">
      <c r="A12275">
        <v>1227.2</v>
      </c>
      <c r="B12275">
        <v>94.580931549072261</v>
      </c>
    </row>
    <row r="12276" spans="1:2" x14ac:dyDescent="0.25">
      <c r="A12276">
        <v>1227.3</v>
      </c>
      <c r="B12276">
        <v>94.59598495483398</v>
      </c>
    </row>
    <row r="12277" spans="1:2" x14ac:dyDescent="0.25">
      <c r="A12277">
        <v>1227.4000000000001</v>
      </c>
      <c r="B12277">
        <v>94.611038360595714</v>
      </c>
    </row>
    <row r="12278" spans="1:2" x14ac:dyDescent="0.25">
      <c r="A12278">
        <v>1227.5</v>
      </c>
      <c r="B12278">
        <v>94.626091766357419</v>
      </c>
    </row>
    <row r="12279" spans="1:2" x14ac:dyDescent="0.25">
      <c r="A12279">
        <v>1227.5999999999999</v>
      </c>
      <c r="B12279">
        <v>94.641145172119153</v>
      </c>
    </row>
    <row r="12280" spans="1:2" x14ac:dyDescent="0.25">
      <c r="A12280">
        <v>1227.7</v>
      </c>
      <c r="B12280">
        <v>94.656198577880858</v>
      </c>
    </row>
    <row r="12281" spans="1:2" x14ac:dyDescent="0.25">
      <c r="A12281">
        <v>1227.8</v>
      </c>
      <c r="B12281">
        <v>94.671251983642577</v>
      </c>
    </row>
    <row r="12282" spans="1:2" x14ac:dyDescent="0.25">
      <c r="A12282">
        <v>1227.9000000000001</v>
      </c>
      <c r="B12282">
        <v>94.686305389404311</v>
      </c>
    </row>
    <row r="12283" spans="1:2" x14ac:dyDescent="0.25">
      <c r="A12283">
        <v>1228</v>
      </c>
      <c r="B12283">
        <v>94.701358795166016</v>
      </c>
    </row>
    <row r="12284" spans="1:2" x14ac:dyDescent="0.25">
      <c r="A12284">
        <v>1228.0999999999999</v>
      </c>
      <c r="B12284">
        <v>94.717374191284208</v>
      </c>
    </row>
    <row r="12285" spans="1:2" x14ac:dyDescent="0.25">
      <c r="A12285">
        <v>1228.2</v>
      </c>
      <c r="B12285">
        <v>94.733389587402357</v>
      </c>
    </row>
    <row r="12286" spans="1:2" x14ac:dyDescent="0.25">
      <c r="A12286">
        <v>1228.3</v>
      </c>
      <c r="B12286">
        <v>94.749404983520492</v>
      </c>
    </row>
    <row r="12287" spans="1:2" x14ac:dyDescent="0.25">
      <c r="A12287">
        <v>1228.4000000000001</v>
      </c>
      <c r="B12287">
        <v>94.765420379638684</v>
      </c>
    </row>
    <row r="12288" spans="1:2" x14ac:dyDescent="0.25">
      <c r="A12288">
        <v>1228.5</v>
      </c>
      <c r="B12288">
        <v>94.781435775756833</v>
      </c>
    </row>
    <row r="12289" spans="1:2" x14ac:dyDescent="0.25">
      <c r="A12289">
        <v>1228.5999999999999</v>
      </c>
      <c r="B12289">
        <v>94.797451171875025</v>
      </c>
    </row>
    <row r="12290" spans="1:2" x14ac:dyDescent="0.25">
      <c r="A12290">
        <v>1228.7</v>
      </c>
      <c r="B12290">
        <v>94.813466567993174</v>
      </c>
    </row>
    <row r="12291" spans="1:2" x14ac:dyDescent="0.25">
      <c r="A12291">
        <v>1228.8</v>
      </c>
      <c r="B12291">
        <v>94.829481964111352</v>
      </c>
    </row>
    <row r="12292" spans="1:2" x14ac:dyDescent="0.25">
      <c r="A12292">
        <v>1228.9000000000001</v>
      </c>
      <c r="B12292">
        <v>94.845497360229501</v>
      </c>
    </row>
    <row r="12293" spans="1:2" x14ac:dyDescent="0.25">
      <c r="A12293">
        <v>1229</v>
      </c>
      <c r="B12293">
        <v>94.861512756347651</v>
      </c>
    </row>
    <row r="12294" spans="1:2" x14ac:dyDescent="0.25">
      <c r="A12294">
        <v>1229.0999999999999</v>
      </c>
      <c r="B12294">
        <v>94.87767601013185</v>
      </c>
    </row>
    <row r="12295" spans="1:2" x14ac:dyDescent="0.25">
      <c r="A12295">
        <v>1229.2</v>
      </c>
      <c r="B12295">
        <v>94.893839263916021</v>
      </c>
    </row>
    <row r="12296" spans="1:2" x14ac:dyDescent="0.25">
      <c r="A12296">
        <v>1229.3</v>
      </c>
      <c r="B12296">
        <v>94.910002517700221</v>
      </c>
    </row>
    <row r="12297" spans="1:2" x14ac:dyDescent="0.25">
      <c r="A12297">
        <v>1229.4000000000001</v>
      </c>
      <c r="B12297">
        <v>94.926165771484378</v>
      </c>
    </row>
    <row r="12298" spans="1:2" x14ac:dyDescent="0.25">
      <c r="A12298">
        <v>1229.5</v>
      </c>
      <c r="B12298">
        <v>94.942329025268549</v>
      </c>
    </row>
    <row r="12299" spans="1:2" x14ac:dyDescent="0.25">
      <c r="A12299">
        <v>1229.5999999999999</v>
      </c>
      <c r="B12299">
        <v>94.958492279052749</v>
      </c>
    </row>
    <row r="12300" spans="1:2" x14ac:dyDescent="0.25">
      <c r="A12300">
        <v>1229.7</v>
      </c>
      <c r="B12300">
        <v>94.97465553283692</v>
      </c>
    </row>
    <row r="12301" spans="1:2" x14ac:dyDescent="0.25">
      <c r="A12301">
        <v>1229.8</v>
      </c>
      <c r="B12301">
        <v>94.990818786621119</v>
      </c>
    </row>
    <row r="12302" spans="1:2" x14ac:dyDescent="0.25">
      <c r="A12302">
        <v>1229.9000000000001</v>
      </c>
      <c r="B12302">
        <v>95.006982040405276</v>
      </c>
    </row>
    <row r="12303" spans="1:2" x14ac:dyDescent="0.25">
      <c r="A12303">
        <v>1230</v>
      </c>
      <c r="B12303">
        <v>95.023145294189447</v>
      </c>
    </row>
    <row r="12304" spans="1:2" x14ac:dyDescent="0.25">
      <c r="A12304">
        <v>1230.0999999999999</v>
      </c>
      <c r="B12304">
        <v>95.038956909179703</v>
      </c>
    </row>
    <row r="12305" spans="1:2" x14ac:dyDescent="0.25">
      <c r="A12305">
        <v>1230.2</v>
      </c>
      <c r="B12305">
        <v>95.05476852416993</v>
      </c>
    </row>
    <row r="12306" spans="1:2" x14ac:dyDescent="0.25">
      <c r="A12306">
        <v>1230.3</v>
      </c>
      <c r="B12306">
        <v>95.070580139160185</v>
      </c>
    </row>
    <row r="12307" spans="1:2" x14ac:dyDescent="0.25">
      <c r="A12307">
        <v>1230.4000000000001</v>
      </c>
      <c r="B12307">
        <v>95.086391754150398</v>
      </c>
    </row>
    <row r="12308" spans="1:2" x14ac:dyDescent="0.25">
      <c r="A12308">
        <v>1230.5</v>
      </c>
      <c r="B12308">
        <v>95.102203369140625</v>
      </c>
    </row>
    <row r="12309" spans="1:2" x14ac:dyDescent="0.25">
      <c r="A12309">
        <v>1230.5999999999999</v>
      </c>
      <c r="B12309">
        <v>95.11801498413088</v>
      </c>
    </row>
    <row r="12310" spans="1:2" x14ac:dyDescent="0.25">
      <c r="A12310">
        <v>1230.7</v>
      </c>
      <c r="B12310">
        <v>95.133826599121107</v>
      </c>
    </row>
    <row r="12311" spans="1:2" x14ac:dyDescent="0.25">
      <c r="A12311">
        <v>1230.8</v>
      </c>
      <c r="B12311">
        <v>95.149638214111363</v>
      </c>
    </row>
    <row r="12312" spans="1:2" x14ac:dyDescent="0.25">
      <c r="A12312">
        <v>1230.9000000000001</v>
      </c>
      <c r="B12312">
        <v>95.165449829101576</v>
      </c>
    </row>
    <row r="12313" spans="1:2" x14ac:dyDescent="0.25">
      <c r="A12313">
        <v>1231</v>
      </c>
      <c r="B12313">
        <v>95.181261444091803</v>
      </c>
    </row>
    <row r="12314" spans="1:2" x14ac:dyDescent="0.25">
      <c r="A12314">
        <v>1231.0999999999999</v>
      </c>
      <c r="B12314">
        <v>95.196934127807651</v>
      </c>
    </row>
    <row r="12315" spans="1:2" x14ac:dyDescent="0.25">
      <c r="A12315">
        <v>1231.2</v>
      </c>
      <c r="B12315">
        <v>95.212606811523457</v>
      </c>
    </row>
    <row r="12316" spans="1:2" x14ac:dyDescent="0.25">
      <c r="A12316">
        <v>1231.3</v>
      </c>
      <c r="B12316">
        <v>95.228279495239292</v>
      </c>
    </row>
    <row r="12317" spans="1:2" x14ac:dyDescent="0.25">
      <c r="A12317">
        <v>1231.4000000000001</v>
      </c>
      <c r="B12317">
        <v>95.243952178955098</v>
      </c>
    </row>
    <row r="12318" spans="1:2" x14ac:dyDescent="0.25">
      <c r="A12318">
        <v>1231.5</v>
      </c>
      <c r="B12318">
        <v>95.259624862670904</v>
      </c>
    </row>
    <row r="12319" spans="1:2" x14ac:dyDescent="0.25">
      <c r="A12319">
        <v>1231.5999999999999</v>
      </c>
      <c r="B12319">
        <v>95.275297546386753</v>
      </c>
    </row>
    <row r="12320" spans="1:2" x14ac:dyDescent="0.25">
      <c r="A12320">
        <v>1231.7</v>
      </c>
      <c r="B12320">
        <v>95.290970230102559</v>
      </c>
    </row>
    <row r="12321" spans="1:2" x14ac:dyDescent="0.25">
      <c r="A12321">
        <v>1231.8</v>
      </c>
      <c r="B12321">
        <v>95.306642913818393</v>
      </c>
    </row>
    <row r="12322" spans="1:2" x14ac:dyDescent="0.25">
      <c r="A12322">
        <v>1231.9000000000001</v>
      </c>
      <c r="B12322">
        <v>95.3223155975342</v>
      </c>
    </row>
    <row r="12323" spans="1:2" x14ac:dyDescent="0.25">
      <c r="A12323">
        <v>1232</v>
      </c>
      <c r="B12323">
        <v>95.337988281250006</v>
      </c>
    </row>
    <row r="12324" spans="1:2" x14ac:dyDescent="0.25">
      <c r="A12324">
        <v>1232.0999999999999</v>
      </c>
      <c r="B12324">
        <v>95.350564041137716</v>
      </c>
    </row>
    <row r="12325" spans="1:2" x14ac:dyDescent="0.25">
      <c r="A12325">
        <v>1232.2</v>
      </c>
      <c r="B12325">
        <v>95.363139801025397</v>
      </c>
    </row>
    <row r="12326" spans="1:2" x14ac:dyDescent="0.25">
      <c r="A12326">
        <v>1232.3</v>
      </c>
      <c r="B12326">
        <v>95.375715560913108</v>
      </c>
    </row>
    <row r="12327" spans="1:2" x14ac:dyDescent="0.25">
      <c r="A12327">
        <v>1232.4000000000001</v>
      </c>
      <c r="B12327">
        <v>95.388291320800789</v>
      </c>
    </row>
    <row r="12328" spans="1:2" x14ac:dyDescent="0.25">
      <c r="A12328">
        <v>1232.5</v>
      </c>
      <c r="B12328">
        <v>95.400867080688471</v>
      </c>
    </row>
    <row r="12329" spans="1:2" x14ac:dyDescent="0.25">
      <c r="A12329">
        <v>1232.5999999999999</v>
      </c>
      <c r="B12329">
        <v>95.413442840576195</v>
      </c>
    </row>
    <row r="12330" spans="1:2" x14ac:dyDescent="0.25">
      <c r="A12330">
        <v>1232.7</v>
      </c>
      <c r="B12330">
        <v>95.426018600463877</v>
      </c>
    </row>
    <row r="12331" spans="1:2" x14ac:dyDescent="0.25">
      <c r="A12331">
        <v>1232.8</v>
      </c>
      <c r="B12331">
        <v>95.438594360351587</v>
      </c>
    </row>
    <row r="12332" spans="1:2" x14ac:dyDescent="0.25">
      <c r="A12332">
        <v>1232.9000000000001</v>
      </c>
      <c r="B12332">
        <v>95.451170120239269</v>
      </c>
    </row>
    <row r="12333" spans="1:2" x14ac:dyDescent="0.25">
      <c r="A12333">
        <v>1233</v>
      </c>
      <c r="B12333">
        <v>95.46374588012695</v>
      </c>
    </row>
    <row r="12334" spans="1:2" x14ac:dyDescent="0.25">
      <c r="A12334">
        <v>1233.0999999999999</v>
      </c>
      <c r="B12334">
        <v>95.466363601684577</v>
      </c>
    </row>
    <row r="12335" spans="1:2" x14ac:dyDescent="0.25">
      <c r="A12335">
        <v>1233.2</v>
      </c>
      <c r="B12335">
        <v>95.46898132324219</v>
      </c>
    </row>
    <row r="12336" spans="1:2" x14ac:dyDescent="0.25">
      <c r="A12336">
        <v>1233.3</v>
      </c>
      <c r="B12336">
        <v>95.471599044799802</v>
      </c>
    </row>
    <row r="12337" spans="1:2" x14ac:dyDescent="0.25">
      <c r="A12337">
        <v>1233.4000000000001</v>
      </c>
      <c r="B12337">
        <v>95.474216766357415</v>
      </c>
    </row>
    <row r="12338" spans="1:2" x14ac:dyDescent="0.25">
      <c r="A12338">
        <v>1233.5</v>
      </c>
      <c r="B12338">
        <v>95.476834487915028</v>
      </c>
    </row>
    <row r="12339" spans="1:2" x14ac:dyDescent="0.25">
      <c r="A12339">
        <v>1233.5999999999999</v>
      </c>
      <c r="B12339">
        <v>95.479452209472655</v>
      </c>
    </row>
    <row r="12340" spans="1:2" x14ac:dyDescent="0.25">
      <c r="A12340">
        <v>1233.7</v>
      </c>
      <c r="B12340">
        <v>95.482069931030267</v>
      </c>
    </row>
    <row r="12341" spans="1:2" x14ac:dyDescent="0.25">
      <c r="A12341">
        <v>1233.8</v>
      </c>
      <c r="B12341">
        <v>95.484687652587894</v>
      </c>
    </row>
    <row r="12342" spans="1:2" x14ac:dyDescent="0.25">
      <c r="A12342">
        <v>1233.9000000000001</v>
      </c>
      <c r="B12342">
        <v>95.487305374145507</v>
      </c>
    </row>
    <row r="12343" spans="1:2" x14ac:dyDescent="0.25">
      <c r="A12343">
        <v>1234</v>
      </c>
      <c r="B12343">
        <v>95.489923095703119</v>
      </c>
    </row>
    <row r="12344" spans="1:2" x14ac:dyDescent="0.25">
      <c r="A12344">
        <v>1234.0999999999999</v>
      </c>
      <c r="B12344">
        <v>95.50131118774415</v>
      </c>
    </row>
    <row r="12345" spans="1:2" x14ac:dyDescent="0.25">
      <c r="A12345">
        <v>1234.2</v>
      </c>
      <c r="B12345">
        <v>95.512699279785153</v>
      </c>
    </row>
    <row r="12346" spans="1:2" x14ac:dyDescent="0.25">
      <c r="A12346">
        <v>1234.3</v>
      </c>
      <c r="B12346">
        <v>95.524087371826184</v>
      </c>
    </row>
    <row r="12347" spans="1:2" x14ac:dyDescent="0.25">
      <c r="A12347">
        <v>1234.4000000000001</v>
      </c>
      <c r="B12347">
        <v>95.535475463867201</v>
      </c>
    </row>
    <row r="12348" spans="1:2" x14ac:dyDescent="0.25">
      <c r="A12348">
        <v>1234.5</v>
      </c>
      <c r="B12348">
        <v>95.546863555908203</v>
      </c>
    </row>
    <row r="12349" spans="1:2" x14ac:dyDescent="0.25">
      <c r="A12349">
        <v>1234.5999999999999</v>
      </c>
      <c r="B12349">
        <v>95.558251647949234</v>
      </c>
    </row>
    <row r="12350" spans="1:2" x14ac:dyDescent="0.25">
      <c r="A12350">
        <v>1234.7</v>
      </c>
      <c r="B12350">
        <v>95.569639739990237</v>
      </c>
    </row>
    <row r="12351" spans="1:2" x14ac:dyDescent="0.25">
      <c r="A12351">
        <v>1234.8</v>
      </c>
      <c r="B12351">
        <v>95.581027832031268</v>
      </c>
    </row>
    <row r="12352" spans="1:2" x14ac:dyDescent="0.25">
      <c r="A12352">
        <v>1234.9000000000001</v>
      </c>
      <c r="B12352">
        <v>95.592415924072284</v>
      </c>
    </row>
    <row r="12353" spans="1:2" x14ac:dyDescent="0.25">
      <c r="A12353">
        <v>1235</v>
      </c>
      <c r="B12353">
        <v>95.603804016113287</v>
      </c>
    </row>
    <row r="12354" spans="1:2" x14ac:dyDescent="0.25">
      <c r="A12354">
        <v>1235.0999999999999</v>
      </c>
      <c r="B12354">
        <v>95.624330673217813</v>
      </c>
    </row>
    <row r="12355" spans="1:2" x14ac:dyDescent="0.25">
      <c r="A12355">
        <v>1235.2</v>
      </c>
      <c r="B12355">
        <v>95.644857330322282</v>
      </c>
    </row>
    <row r="12356" spans="1:2" x14ac:dyDescent="0.25">
      <c r="A12356">
        <v>1235.3</v>
      </c>
      <c r="B12356">
        <v>95.665383987426793</v>
      </c>
    </row>
    <row r="12357" spans="1:2" x14ac:dyDescent="0.25">
      <c r="A12357">
        <v>1235.4000000000001</v>
      </c>
      <c r="B12357">
        <v>95.685910644531276</v>
      </c>
    </row>
    <row r="12358" spans="1:2" x14ac:dyDescent="0.25">
      <c r="A12358">
        <v>1235.5</v>
      </c>
      <c r="B12358">
        <v>95.706437301635745</v>
      </c>
    </row>
    <row r="12359" spans="1:2" x14ac:dyDescent="0.25">
      <c r="A12359">
        <v>1235.5999999999999</v>
      </c>
      <c r="B12359">
        <v>95.726963958740271</v>
      </c>
    </row>
    <row r="12360" spans="1:2" x14ac:dyDescent="0.25">
      <c r="A12360">
        <v>1235.7</v>
      </c>
      <c r="B12360">
        <v>95.74749061584474</v>
      </c>
    </row>
    <row r="12361" spans="1:2" x14ac:dyDescent="0.25">
      <c r="A12361">
        <v>1235.8</v>
      </c>
      <c r="B12361">
        <v>95.768017272949251</v>
      </c>
    </row>
    <row r="12362" spans="1:2" x14ac:dyDescent="0.25">
      <c r="A12362">
        <v>1235.9000000000001</v>
      </c>
      <c r="B12362">
        <v>95.788543930053734</v>
      </c>
    </row>
    <row r="12363" spans="1:2" x14ac:dyDescent="0.25">
      <c r="A12363">
        <v>1236</v>
      </c>
      <c r="B12363">
        <v>95.809070587158203</v>
      </c>
    </row>
    <row r="12364" spans="1:2" x14ac:dyDescent="0.25">
      <c r="A12364">
        <v>1236.0999999999999</v>
      </c>
      <c r="B12364">
        <v>95.829629135131867</v>
      </c>
    </row>
    <row r="12365" spans="1:2" x14ac:dyDescent="0.25">
      <c r="A12365">
        <v>1236.2</v>
      </c>
      <c r="B12365">
        <v>95.850187683105474</v>
      </c>
    </row>
    <row r="12366" spans="1:2" x14ac:dyDescent="0.25">
      <c r="A12366">
        <v>1236.3</v>
      </c>
      <c r="B12366">
        <v>95.870746231079139</v>
      </c>
    </row>
    <row r="12367" spans="1:2" x14ac:dyDescent="0.25">
      <c r="A12367">
        <v>1236.4000000000001</v>
      </c>
      <c r="B12367">
        <v>95.89130477905276</v>
      </c>
    </row>
    <row r="12368" spans="1:2" x14ac:dyDescent="0.25">
      <c r="A12368">
        <v>1236.5</v>
      </c>
      <c r="B12368">
        <v>95.911863327026367</v>
      </c>
    </row>
    <row r="12369" spans="1:2" x14ac:dyDescent="0.25">
      <c r="A12369">
        <v>1236.5999999999999</v>
      </c>
      <c r="B12369">
        <v>95.932421875000031</v>
      </c>
    </row>
    <row r="12370" spans="1:2" x14ac:dyDescent="0.25">
      <c r="A12370">
        <v>1236.7</v>
      </c>
      <c r="B12370">
        <v>95.952980422973638</v>
      </c>
    </row>
    <row r="12371" spans="1:2" x14ac:dyDescent="0.25">
      <c r="A12371">
        <v>1236.8</v>
      </c>
      <c r="B12371">
        <v>95.973538970947303</v>
      </c>
    </row>
    <row r="12372" spans="1:2" x14ac:dyDescent="0.25">
      <c r="A12372">
        <v>1236.9000000000001</v>
      </c>
      <c r="B12372">
        <v>95.994097518920924</v>
      </c>
    </row>
    <row r="12373" spans="1:2" x14ac:dyDescent="0.25">
      <c r="A12373">
        <v>1237</v>
      </c>
      <c r="B12373">
        <v>96.014656066894531</v>
      </c>
    </row>
    <row r="12374" spans="1:2" x14ac:dyDescent="0.25">
      <c r="A12374">
        <v>1237.0999999999999</v>
      </c>
      <c r="B12374">
        <v>96.034868392944361</v>
      </c>
    </row>
    <row r="12375" spans="1:2" x14ac:dyDescent="0.25">
      <c r="A12375">
        <v>1237.2</v>
      </c>
      <c r="B12375">
        <v>96.055080718994148</v>
      </c>
    </row>
    <row r="12376" spans="1:2" x14ac:dyDescent="0.25">
      <c r="A12376">
        <v>1237.3</v>
      </c>
      <c r="B12376">
        <v>96.075293045043978</v>
      </c>
    </row>
    <row r="12377" spans="1:2" x14ac:dyDescent="0.25">
      <c r="A12377">
        <v>1237.4000000000001</v>
      </c>
      <c r="B12377">
        <v>96.095505371093765</v>
      </c>
    </row>
    <row r="12378" spans="1:2" x14ac:dyDescent="0.25">
      <c r="A12378">
        <v>1237.5</v>
      </c>
      <c r="B12378">
        <v>96.115717697143552</v>
      </c>
    </row>
    <row r="12379" spans="1:2" x14ac:dyDescent="0.25">
      <c r="A12379">
        <v>1237.5999999999999</v>
      </c>
      <c r="B12379">
        <v>96.135930023193382</v>
      </c>
    </row>
    <row r="12380" spans="1:2" x14ac:dyDescent="0.25">
      <c r="A12380">
        <v>1237.7</v>
      </c>
      <c r="B12380">
        <v>96.156142349243169</v>
      </c>
    </row>
    <row r="12381" spans="1:2" x14ac:dyDescent="0.25">
      <c r="A12381">
        <v>1237.8</v>
      </c>
      <c r="B12381">
        <v>96.176354675292998</v>
      </c>
    </row>
    <row r="12382" spans="1:2" x14ac:dyDescent="0.25">
      <c r="A12382">
        <v>1237.9000000000001</v>
      </c>
      <c r="B12382">
        <v>96.196567001342785</v>
      </c>
    </row>
    <row r="12383" spans="1:2" x14ac:dyDescent="0.25">
      <c r="A12383">
        <v>1238</v>
      </c>
      <c r="B12383">
        <v>96.216779327392572</v>
      </c>
    </row>
    <row r="12384" spans="1:2" x14ac:dyDescent="0.25">
      <c r="A12384">
        <v>1238.0999999999999</v>
      </c>
      <c r="B12384">
        <v>96.236495132446308</v>
      </c>
    </row>
    <row r="12385" spans="1:2" x14ac:dyDescent="0.25">
      <c r="A12385">
        <v>1238.2</v>
      </c>
      <c r="B12385">
        <v>96.256210937500001</v>
      </c>
    </row>
    <row r="12386" spans="1:2" x14ac:dyDescent="0.25">
      <c r="A12386">
        <v>1238.3</v>
      </c>
      <c r="B12386">
        <v>96.275926742553736</v>
      </c>
    </row>
    <row r="12387" spans="1:2" x14ac:dyDescent="0.25">
      <c r="A12387">
        <v>1238.4000000000001</v>
      </c>
      <c r="B12387">
        <v>96.295642547607429</v>
      </c>
    </row>
    <row r="12388" spans="1:2" x14ac:dyDescent="0.25">
      <c r="A12388">
        <v>1238.5</v>
      </c>
      <c r="B12388">
        <v>96.315358352661121</v>
      </c>
    </row>
    <row r="12389" spans="1:2" x14ac:dyDescent="0.25">
      <c r="A12389">
        <v>1238.5999999999999</v>
      </c>
      <c r="B12389">
        <v>96.335074157714871</v>
      </c>
    </row>
    <row r="12390" spans="1:2" x14ac:dyDescent="0.25">
      <c r="A12390">
        <v>1238.7</v>
      </c>
      <c r="B12390">
        <v>96.354789962768564</v>
      </c>
    </row>
    <row r="12391" spans="1:2" x14ac:dyDescent="0.25">
      <c r="A12391">
        <v>1238.8</v>
      </c>
      <c r="B12391">
        <v>96.374505767822299</v>
      </c>
    </row>
    <row r="12392" spans="1:2" x14ac:dyDescent="0.25">
      <c r="A12392">
        <v>1238.9000000000001</v>
      </c>
      <c r="B12392">
        <v>96.394221572875992</v>
      </c>
    </row>
    <row r="12393" spans="1:2" x14ac:dyDescent="0.25">
      <c r="A12393">
        <v>1239</v>
      </c>
      <c r="B12393">
        <v>96.413937377929685</v>
      </c>
    </row>
    <row r="12394" spans="1:2" x14ac:dyDescent="0.25">
      <c r="A12394">
        <v>1239.0999999999999</v>
      </c>
      <c r="B12394">
        <v>96.435668487548853</v>
      </c>
    </row>
    <row r="12395" spans="1:2" x14ac:dyDescent="0.25">
      <c r="A12395">
        <v>1239.2</v>
      </c>
      <c r="B12395">
        <v>96.457399597167978</v>
      </c>
    </row>
    <row r="12396" spans="1:2" x14ac:dyDescent="0.25">
      <c r="A12396">
        <v>1239.3</v>
      </c>
      <c r="B12396">
        <v>96.479130706787146</v>
      </c>
    </row>
    <row r="12397" spans="1:2" x14ac:dyDescent="0.25">
      <c r="A12397">
        <v>1239.4000000000001</v>
      </c>
      <c r="B12397">
        <v>96.500861816406271</v>
      </c>
    </row>
    <row r="12398" spans="1:2" x14ac:dyDescent="0.25">
      <c r="A12398">
        <v>1239.5</v>
      </c>
      <c r="B12398">
        <v>96.522592926025396</v>
      </c>
    </row>
    <row r="12399" spans="1:2" x14ac:dyDescent="0.25">
      <c r="A12399">
        <v>1239.5999999999999</v>
      </c>
      <c r="B12399">
        <v>96.544324035644564</v>
      </c>
    </row>
    <row r="12400" spans="1:2" x14ac:dyDescent="0.25">
      <c r="A12400">
        <v>1239.7</v>
      </c>
      <c r="B12400">
        <v>96.566055145263675</v>
      </c>
    </row>
    <row r="12401" spans="1:2" x14ac:dyDescent="0.25">
      <c r="A12401">
        <v>1239.8</v>
      </c>
      <c r="B12401">
        <v>96.587786254882857</v>
      </c>
    </row>
    <row r="12402" spans="1:2" x14ac:dyDescent="0.25">
      <c r="A12402">
        <v>1239.9000000000001</v>
      </c>
      <c r="B12402">
        <v>96.609517364501968</v>
      </c>
    </row>
    <row r="12403" spans="1:2" x14ac:dyDescent="0.25">
      <c r="A12403">
        <v>1240</v>
      </c>
      <c r="B12403">
        <v>96.631248474121094</v>
      </c>
    </row>
    <row r="12404" spans="1:2" x14ac:dyDescent="0.25">
      <c r="A12404">
        <v>1240.0999999999999</v>
      </c>
      <c r="B12404">
        <v>96.656453933715852</v>
      </c>
    </row>
    <row r="12405" spans="1:2" x14ac:dyDescent="0.25">
      <c r="A12405">
        <v>1240.2</v>
      </c>
      <c r="B12405">
        <v>96.681659393310554</v>
      </c>
    </row>
    <row r="12406" spans="1:2" x14ac:dyDescent="0.25">
      <c r="A12406">
        <v>1240.3</v>
      </c>
      <c r="B12406">
        <v>96.706864852905326</v>
      </c>
    </row>
    <row r="12407" spans="1:2" x14ac:dyDescent="0.25">
      <c r="A12407">
        <v>1240.4000000000001</v>
      </c>
      <c r="B12407">
        <v>96.732070312500028</v>
      </c>
    </row>
    <row r="12408" spans="1:2" x14ac:dyDescent="0.25">
      <c r="A12408">
        <v>1240.5</v>
      </c>
      <c r="B12408">
        <v>96.757275772094729</v>
      </c>
    </row>
    <row r="12409" spans="1:2" x14ac:dyDescent="0.25">
      <c r="A12409">
        <v>1240.5999999999999</v>
      </c>
      <c r="B12409">
        <v>96.782481231689488</v>
      </c>
    </row>
    <row r="12410" spans="1:2" x14ac:dyDescent="0.25">
      <c r="A12410">
        <v>1240.7</v>
      </c>
      <c r="B12410">
        <v>96.807686691284189</v>
      </c>
    </row>
    <row r="12411" spans="1:2" x14ac:dyDescent="0.25">
      <c r="A12411">
        <v>1240.8</v>
      </c>
      <c r="B12411">
        <v>96.832892150878962</v>
      </c>
    </row>
    <row r="12412" spans="1:2" x14ac:dyDescent="0.25">
      <c r="A12412">
        <v>1240.9000000000001</v>
      </c>
      <c r="B12412">
        <v>96.858097610473664</v>
      </c>
    </row>
    <row r="12413" spans="1:2" x14ac:dyDescent="0.25">
      <c r="A12413">
        <v>1241</v>
      </c>
      <c r="B12413">
        <v>96.883303070068365</v>
      </c>
    </row>
    <row r="12414" spans="1:2" x14ac:dyDescent="0.25">
      <c r="A12414">
        <v>1241.0999999999999</v>
      </c>
      <c r="B12414">
        <v>96.901842727661162</v>
      </c>
    </row>
    <row r="12415" spans="1:2" x14ac:dyDescent="0.25">
      <c r="A12415">
        <v>1241.2</v>
      </c>
      <c r="B12415">
        <v>96.920382385253916</v>
      </c>
    </row>
    <row r="12416" spans="1:2" x14ac:dyDescent="0.25">
      <c r="A12416">
        <v>1241.3</v>
      </c>
      <c r="B12416">
        <v>96.938922042846713</v>
      </c>
    </row>
    <row r="12417" spans="1:2" x14ac:dyDescent="0.25">
      <c r="A12417">
        <v>1241.4000000000001</v>
      </c>
      <c r="B12417">
        <v>96.957461700439467</v>
      </c>
    </row>
    <row r="12418" spans="1:2" x14ac:dyDescent="0.25">
      <c r="A12418">
        <v>1241.5</v>
      </c>
      <c r="B12418">
        <v>96.976001358032221</v>
      </c>
    </row>
    <row r="12419" spans="1:2" x14ac:dyDescent="0.25">
      <c r="A12419">
        <v>1241.5999999999999</v>
      </c>
      <c r="B12419">
        <v>96.994541015625032</v>
      </c>
    </row>
    <row r="12420" spans="1:2" x14ac:dyDescent="0.25">
      <c r="A12420">
        <v>1241.7</v>
      </c>
      <c r="B12420">
        <v>97.013080673217786</v>
      </c>
    </row>
    <row r="12421" spans="1:2" x14ac:dyDescent="0.25">
      <c r="A12421">
        <v>1241.8</v>
      </c>
      <c r="B12421">
        <v>97.031620330810583</v>
      </c>
    </row>
    <row r="12422" spans="1:2" x14ac:dyDescent="0.25">
      <c r="A12422">
        <v>1241.9000000000001</v>
      </c>
      <c r="B12422">
        <v>97.050159988403337</v>
      </c>
    </row>
    <row r="12423" spans="1:2" x14ac:dyDescent="0.25">
      <c r="A12423">
        <v>1242</v>
      </c>
      <c r="B12423">
        <v>97.068699645996091</v>
      </c>
    </row>
    <row r="12424" spans="1:2" x14ac:dyDescent="0.25">
      <c r="A12424">
        <v>1242.0999999999999</v>
      </c>
      <c r="B12424">
        <v>97.082999877929709</v>
      </c>
    </row>
    <row r="12425" spans="1:2" x14ac:dyDescent="0.25">
      <c r="A12425">
        <v>1242.2</v>
      </c>
      <c r="B12425">
        <v>97.097300109863284</v>
      </c>
    </row>
    <row r="12426" spans="1:2" x14ac:dyDescent="0.25">
      <c r="A12426">
        <v>1242.3</v>
      </c>
      <c r="B12426">
        <v>97.111600341796901</v>
      </c>
    </row>
    <row r="12427" spans="1:2" x14ac:dyDescent="0.25">
      <c r="A12427">
        <v>1242.4000000000001</v>
      </c>
      <c r="B12427">
        <v>97.125900573730476</v>
      </c>
    </row>
    <row r="12428" spans="1:2" x14ac:dyDescent="0.25">
      <c r="A12428">
        <v>1242.5</v>
      </c>
      <c r="B12428">
        <v>97.140200805664051</v>
      </c>
    </row>
    <row r="12429" spans="1:2" x14ac:dyDescent="0.25">
      <c r="A12429">
        <v>1242.5999999999999</v>
      </c>
      <c r="B12429">
        <v>97.154501037597669</v>
      </c>
    </row>
    <row r="12430" spans="1:2" x14ac:dyDescent="0.25">
      <c r="A12430">
        <v>1242.7</v>
      </c>
      <c r="B12430">
        <v>97.168801269531258</v>
      </c>
    </row>
    <row r="12431" spans="1:2" x14ac:dyDescent="0.25">
      <c r="A12431">
        <v>1242.8</v>
      </c>
      <c r="B12431">
        <v>97.183101501464861</v>
      </c>
    </row>
    <row r="12432" spans="1:2" x14ac:dyDescent="0.25">
      <c r="A12432">
        <v>1242.9000000000001</v>
      </c>
      <c r="B12432">
        <v>97.197401733398451</v>
      </c>
    </row>
    <row r="12433" spans="1:2" x14ac:dyDescent="0.25">
      <c r="A12433">
        <v>1243</v>
      </c>
      <c r="B12433">
        <v>97.211701965332026</v>
      </c>
    </row>
    <row r="12434" spans="1:2" x14ac:dyDescent="0.25">
      <c r="A12434">
        <v>1243.0999999999999</v>
      </c>
      <c r="B12434">
        <v>97.224348144531263</v>
      </c>
    </row>
    <row r="12435" spans="1:2" x14ac:dyDescent="0.25">
      <c r="A12435">
        <v>1243.2</v>
      </c>
      <c r="B12435">
        <v>97.236994323730471</v>
      </c>
    </row>
    <row r="12436" spans="1:2" x14ac:dyDescent="0.25">
      <c r="A12436">
        <v>1243.3</v>
      </c>
      <c r="B12436">
        <v>97.249640502929708</v>
      </c>
    </row>
    <row r="12437" spans="1:2" x14ac:dyDescent="0.25">
      <c r="A12437">
        <v>1243.4000000000001</v>
      </c>
      <c r="B12437">
        <v>97.262286682128916</v>
      </c>
    </row>
    <row r="12438" spans="1:2" x14ac:dyDescent="0.25">
      <c r="A12438">
        <v>1243.5</v>
      </c>
      <c r="B12438">
        <v>97.274932861328125</v>
      </c>
    </row>
    <row r="12439" spans="1:2" x14ac:dyDescent="0.25">
      <c r="A12439">
        <v>1243.5999999999999</v>
      </c>
      <c r="B12439">
        <v>97.287579040527362</v>
      </c>
    </row>
    <row r="12440" spans="1:2" x14ac:dyDescent="0.25">
      <c r="A12440">
        <v>1243.7</v>
      </c>
      <c r="B12440">
        <v>97.30022521972657</v>
      </c>
    </row>
    <row r="12441" spans="1:2" x14ac:dyDescent="0.25">
      <c r="A12441">
        <v>1243.8</v>
      </c>
      <c r="B12441">
        <v>97.312871398925807</v>
      </c>
    </row>
    <row r="12442" spans="1:2" x14ac:dyDescent="0.25">
      <c r="A12442">
        <v>1243.9000000000001</v>
      </c>
      <c r="B12442">
        <v>97.325517578125016</v>
      </c>
    </row>
    <row r="12443" spans="1:2" x14ac:dyDescent="0.25">
      <c r="A12443">
        <v>1244</v>
      </c>
      <c r="B12443">
        <v>97.338163757324224</v>
      </c>
    </row>
    <row r="12444" spans="1:2" x14ac:dyDescent="0.25">
      <c r="A12444">
        <v>1244.0999999999999</v>
      </c>
      <c r="B12444">
        <v>97.35069305419924</v>
      </c>
    </row>
    <row r="12445" spans="1:2" x14ac:dyDescent="0.25">
      <c r="A12445">
        <v>1244.2</v>
      </c>
      <c r="B12445">
        <v>97.363222351074228</v>
      </c>
    </row>
    <row r="12446" spans="1:2" x14ac:dyDescent="0.25">
      <c r="A12446">
        <v>1244.3</v>
      </c>
      <c r="B12446">
        <v>97.375751647949244</v>
      </c>
    </row>
    <row r="12447" spans="1:2" x14ac:dyDescent="0.25">
      <c r="A12447">
        <v>1244.4000000000001</v>
      </c>
      <c r="B12447">
        <v>97.388280944824231</v>
      </c>
    </row>
    <row r="12448" spans="1:2" x14ac:dyDescent="0.25">
      <c r="A12448">
        <v>1244.5</v>
      </c>
      <c r="B12448">
        <v>97.400810241699219</v>
      </c>
    </row>
    <row r="12449" spans="1:2" x14ac:dyDescent="0.25">
      <c r="A12449">
        <v>1244.5999999999999</v>
      </c>
      <c r="B12449">
        <v>97.413339538574235</v>
      </c>
    </row>
    <row r="12450" spans="1:2" x14ac:dyDescent="0.25">
      <c r="A12450">
        <v>1244.7</v>
      </c>
      <c r="B12450">
        <v>97.425868835449222</v>
      </c>
    </row>
    <row r="12451" spans="1:2" x14ac:dyDescent="0.25">
      <c r="A12451">
        <v>1244.8</v>
      </c>
      <c r="B12451">
        <v>97.438398132324238</v>
      </c>
    </row>
    <row r="12452" spans="1:2" x14ac:dyDescent="0.25">
      <c r="A12452">
        <v>1244.9000000000001</v>
      </c>
      <c r="B12452">
        <v>97.450927429199226</v>
      </c>
    </row>
    <row r="12453" spans="1:2" x14ac:dyDescent="0.25">
      <c r="A12453">
        <v>1245</v>
      </c>
      <c r="B12453">
        <v>97.463456726074213</v>
      </c>
    </row>
    <row r="12454" spans="1:2" x14ac:dyDescent="0.25">
      <c r="A12454">
        <v>1245.0999999999999</v>
      </c>
      <c r="B12454">
        <v>97.476498336792005</v>
      </c>
    </row>
    <row r="12455" spans="1:2" x14ac:dyDescent="0.25">
      <c r="A12455">
        <v>1245.2</v>
      </c>
      <c r="B12455">
        <v>97.489539947509769</v>
      </c>
    </row>
    <row r="12456" spans="1:2" x14ac:dyDescent="0.25">
      <c r="A12456">
        <v>1245.3</v>
      </c>
      <c r="B12456">
        <v>97.502581558227561</v>
      </c>
    </row>
    <row r="12457" spans="1:2" x14ac:dyDescent="0.25">
      <c r="A12457">
        <v>1245.4000000000001</v>
      </c>
      <c r="B12457">
        <v>97.515623168945325</v>
      </c>
    </row>
    <row r="12458" spans="1:2" x14ac:dyDescent="0.25">
      <c r="A12458">
        <v>1245.5</v>
      </c>
      <c r="B12458">
        <v>97.528664779663075</v>
      </c>
    </row>
    <row r="12459" spans="1:2" x14ac:dyDescent="0.25">
      <c r="A12459">
        <v>1245.5999999999999</v>
      </c>
      <c r="B12459">
        <v>97.541706390380867</v>
      </c>
    </row>
    <row r="12460" spans="1:2" x14ac:dyDescent="0.25">
      <c r="A12460">
        <v>1245.7</v>
      </c>
      <c r="B12460">
        <v>97.554748001098631</v>
      </c>
    </row>
    <row r="12461" spans="1:2" x14ac:dyDescent="0.25">
      <c r="A12461">
        <v>1245.8</v>
      </c>
      <c r="B12461">
        <v>97.567789611816423</v>
      </c>
    </row>
    <row r="12462" spans="1:2" x14ac:dyDescent="0.25">
      <c r="A12462">
        <v>1245.9000000000001</v>
      </c>
      <c r="B12462">
        <v>97.580831222534187</v>
      </c>
    </row>
    <row r="12463" spans="1:2" x14ac:dyDescent="0.25">
      <c r="A12463">
        <v>1246</v>
      </c>
      <c r="B12463">
        <v>97.59387283325195</v>
      </c>
    </row>
    <row r="12464" spans="1:2" x14ac:dyDescent="0.25">
      <c r="A12464">
        <v>1246.0999999999999</v>
      </c>
      <c r="B12464">
        <v>97.601108627319348</v>
      </c>
    </row>
    <row r="12465" spans="1:2" x14ac:dyDescent="0.25">
      <c r="A12465">
        <v>1246.2</v>
      </c>
      <c r="B12465">
        <v>97.608344421386718</v>
      </c>
    </row>
    <row r="12466" spans="1:2" x14ac:dyDescent="0.25">
      <c r="A12466">
        <v>1246.3</v>
      </c>
      <c r="B12466">
        <v>97.615580215454116</v>
      </c>
    </row>
    <row r="12467" spans="1:2" x14ac:dyDescent="0.25">
      <c r="A12467">
        <v>1246.4000000000001</v>
      </c>
      <c r="B12467">
        <v>97.622816009521486</v>
      </c>
    </row>
    <row r="12468" spans="1:2" x14ac:dyDescent="0.25">
      <c r="A12468">
        <v>1246.5</v>
      </c>
      <c r="B12468">
        <v>97.630051803588856</v>
      </c>
    </row>
    <row r="12469" spans="1:2" x14ac:dyDescent="0.25">
      <c r="A12469">
        <v>1246.5999999999999</v>
      </c>
      <c r="B12469">
        <v>97.637287597656254</v>
      </c>
    </row>
    <row r="12470" spans="1:2" x14ac:dyDescent="0.25">
      <c r="A12470">
        <v>1246.7</v>
      </c>
      <c r="B12470">
        <v>97.644523391723638</v>
      </c>
    </row>
    <row r="12471" spans="1:2" x14ac:dyDescent="0.25">
      <c r="A12471">
        <v>1246.8</v>
      </c>
      <c r="B12471">
        <v>97.651759185791022</v>
      </c>
    </row>
    <row r="12472" spans="1:2" x14ac:dyDescent="0.25">
      <c r="A12472">
        <v>1246.9000000000001</v>
      </c>
      <c r="B12472">
        <v>97.658994979858406</v>
      </c>
    </row>
    <row r="12473" spans="1:2" x14ac:dyDescent="0.25">
      <c r="A12473">
        <v>1247</v>
      </c>
      <c r="B12473">
        <v>97.666230773925776</v>
      </c>
    </row>
    <row r="12474" spans="1:2" x14ac:dyDescent="0.25">
      <c r="A12474">
        <v>1247.0999999999999</v>
      </c>
      <c r="B12474">
        <v>97.660286788940411</v>
      </c>
    </row>
    <row r="12475" spans="1:2" x14ac:dyDescent="0.25">
      <c r="A12475">
        <v>1247.2</v>
      </c>
      <c r="B12475">
        <v>97.654342803955075</v>
      </c>
    </row>
    <row r="12476" spans="1:2" x14ac:dyDescent="0.25">
      <c r="A12476">
        <v>1247.3</v>
      </c>
      <c r="B12476">
        <v>97.64839881896971</v>
      </c>
    </row>
    <row r="12477" spans="1:2" x14ac:dyDescent="0.25">
      <c r="A12477">
        <v>1247.4000000000001</v>
      </c>
      <c r="B12477">
        <v>97.642454833984374</v>
      </c>
    </row>
    <row r="12478" spans="1:2" x14ac:dyDescent="0.25">
      <c r="A12478">
        <v>1247.5</v>
      </c>
      <c r="B12478">
        <v>97.636510848999023</v>
      </c>
    </row>
    <row r="12479" spans="1:2" x14ac:dyDescent="0.25">
      <c r="A12479">
        <v>1247.5999999999999</v>
      </c>
      <c r="B12479">
        <v>97.630566864013659</v>
      </c>
    </row>
    <row r="12480" spans="1:2" x14ac:dyDescent="0.25">
      <c r="A12480">
        <v>1247.7</v>
      </c>
      <c r="B12480">
        <v>97.624622879028323</v>
      </c>
    </row>
    <row r="12481" spans="1:2" x14ac:dyDescent="0.25">
      <c r="A12481">
        <v>1247.8</v>
      </c>
      <c r="B12481">
        <v>97.618678894042958</v>
      </c>
    </row>
    <row r="12482" spans="1:2" x14ac:dyDescent="0.25">
      <c r="A12482">
        <v>1247.9000000000001</v>
      </c>
      <c r="B12482">
        <v>97.612734909057622</v>
      </c>
    </row>
    <row r="12483" spans="1:2" x14ac:dyDescent="0.25">
      <c r="A12483">
        <v>1248</v>
      </c>
      <c r="B12483">
        <v>97.606790924072271</v>
      </c>
    </row>
    <row r="12484" spans="1:2" x14ac:dyDescent="0.25">
      <c r="A12484">
        <v>1248.0999999999999</v>
      </c>
      <c r="B12484">
        <v>97.596956863403307</v>
      </c>
    </row>
    <row r="12485" spans="1:2" x14ac:dyDescent="0.25">
      <c r="A12485">
        <v>1248.2</v>
      </c>
      <c r="B12485">
        <v>97.58712280273437</v>
      </c>
    </row>
    <row r="12486" spans="1:2" x14ac:dyDescent="0.25">
      <c r="A12486">
        <v>1248.3</v>
      </c>
      <c r="B12486">
        <v>97.57728874206542</v>
      </c>
    </row>
    <row r="12487" spans="1:2" x14ac:dyDescent="0.25">
      <c r="A12487">
        <v>1248.4000000000001</v>
      </c>
      <c r="B12487">
        <v>97.567454681396484</v>
      </c>
    </row>
    <row r="12488" spans="1:2" x14ac:dyDescent="0.25">
      <c r="A12488">
        <v>1248.5</v>
      </c>
      <c r="B12488">
        <v>97.557620620727533</v>
      </c>
    </row>
    <row r="12489" spans="1:2" x14ac:dyDescent="0.25">
      <c r="A12489">
        <v>1248.5999999999999</v>
      </c>
      <c r="B12489">
        <v>97.547786560058583</v>
      </c>
    </row>
    <row r="12490" spans="1:2" x14ac:dyDescent="0.25">
      <c r="A12490">
        <v>1248.7</v>
      </c>
      <c r="B12490">
        <v>97.537952499389647</v>
      </c>
    </row>
    <row r="12491" spans="1:2" x14ac:dyDescent="0.25">
      <c r="A12491">
        <v>1248.8</v>
      </c>
      <c r="B12491">
        <v>97.528118438720682</v>
      </c>
    </row>
    <row r="12492" spans="1:2" x14ac:dyDescent="0.25">
      <c r="A12492">
        <v>1248.9000000000001</v>
      </c>
      <c r="B12492">
        <v>97.518284378051746</v>
      </c>
    </row>
    <row r="12493" spans="1:2" x14ac:dyDescent="0.25">
      <c r="A12493">
        <v>1249</v>
      </c>
      <c r="B12493">
        <v>97.50845031738281</v>
      </c>
    </row>
    <row r="12494" spans="1:2" x14ac:dyDescent="0.25">
      <c r="A12494">
        <v>1249.0999999999999</v>
      </c>
      <c r="B12494">
        <v>97.4994999694824</v>
      </c>
    </row>
    <row r="12495" spans="1:2" x14ac:dyDescent="0.25">
      <c r="A12495">
        <v>1249.2</v>
      </c>
      <c r="B12495">
        <v>97.490549621582019</v>
      </c>
    </row>
    <row r="12496" spans="1:2" x14ac:dyDescent="0.25">
      <c r="A12496">
        <v>1249.3</v>
      </c>
      <c r="B12496">
        <v>97.481599273681624</v>
      </c>
    </row>
    <row r="12497" spans="1:2" x14ac:dyDescent="0.25">
      <c r="A12497">
        <v>1249.4000000000001</v>
      </c>
      <c r="B12497">
        <v>97.472648925781243</v>
      </c>
    </row>
    <row r="12498" spans="1:2" x14ac:dyDescent="0.25">
      <c r="A12498">
        <v>1249.5</v>
      </c>
      <c r="B12498">
        <v>97.463698577880848</v>
      </c>
    </row>
    <row r="12499" spans="1:2" x14ac:dyDescent="0.25">
      <c r="A12499">
        <v>1249.5999999999999</v>
      </c>
      <c r="B12499">
        <v>97.454748229980453</v>
      </c>
    </row>
    <row r="12500" spans="1:2" x14ac:dyDescent="0.25">
      <c r="A12500">
        <v>1249.7</v>
      </c>
      <c r="B12500">
        <v>97.445797882080072</v>
      </c>
    </row>
    <row r="12501" spans="1:2" x14ac:dyDescent="0.25">
      <c r="A12501">
        <v>1249.8</v>
      </c>
      <c r="B12501">
        <v>97.436847534179662</v>
      </c>
    </row>
    <row r="12502" spans="1:2" x14ac:dyDescent="0.25">
      <c r="A12502">
        <v>1249.9000000000001</v>
      </c>
      <c r="B12502">
        <v>97.427897186279282</v>
      </c>
    </row>
    <row r="12503" spans="1:2" x14ac:dyDescent="0.25">
      <c r="A12503">
        <v>1250</v>
      </c>
      <c r="B12503">
        <v>97.418946838378901</v>
      </c>
    </row>
    <row r="12504" spans="1:2" x14ac:dyDescent="0.25">
      <c r="A12504">
        <v>1250.0999999999999</v>
      </c>
      <c r="B12504">
        <v>97.410748977661115</v>
      </c>
    </row>
    <row r="12505" spans="1:2" x14ac:dyDescent="0.25">
      <c r="A12505">
        <v>1250.2</v>
      </c>
      <c r="B12505">
        <v>97.402551116943357</v>
      </c>
    </row>
    <row r="12506" spans="1:2" x14ac:dyDescent="0.25">
      <c r="A12506">
        <v>1250.3</v>
      </c>
      <c r="B12506">
        <v>97.394353256225571</v>
      </c>
    </row>
    <row r="12507" spans="1:2" x14ac:dyDescent="0.25">
      <c r="A12507">
        <v>1250.4000000000001</v>
      </c>
      <c r="B12507">
        <v>97.386155395507799</v>
      </c>
    </row>
    <row r="12508" spans="1:2" x14ac:dyDescent="0.25">
      <c r="A12508">
        <v>1250.5</v>
      </c>
      <c r="B12508">
        <v>97.377957534790028</v>
      </c>
    </row>
    <row r="12509" spans="1:2" x14ac:dyDescent="0.25">
      <c r="A12509">
        <v>1250.5999999999999</v>
      </c>
      <c r="B12509">
        <v>97.369759674072256</v>
      </c>
    </row>
    <row r="12510" spans="1:2" x14ac:dyDescent="0.25">
      <c r="A12510">
        <v>1250.7</v>
      </c>
      <c r="B12510">
        <v>97.361561813354484</v>
      </c>
    </row>
    <row r="12511" spans="1:2" x14ac:dyDescent="0.25">
      <c r="A12511">
        <v>1250.8</v>
      </c>
      <c r="B12511">
        <v>97.353363952636698</v>
      </c>
    </row>
    <row r="12512" spans="1:2" x14ac:dyDescent="0.25">
      <c r="A12512">
        <v>1250.9000000000001</v>
      </c>
      <c r="B12512">
        <v>97.345166091918941</v>
      </c>
    </row>
    <row r="12513" spans="1:2" x14ac:dyDescent="0.25">
      <c r="A12513">
        <v>1251</v>
      </c>
      <c r="B12513">
        <v>97.336968231201169</v>
      </c>
    </row>
    <row r="12514" spans="1:2" x14ac:dyDescent="0.25">
      <c r="A12514">
        <v>1251.0999999999999</v>
      </c>
      <c r="B12514">
        <v>97.329248352050769</v>
      </c>
    </row>
    <row r="12515" spans="1:2" x14ac:dyDescent="0.25">
      <c r="A12515">
        <v>1251.2</v>
      </c>
      <c r="B12515">
        <v>97.321528472900383</v>
      </c>
    </row>
    <row r="12516" spans="1:2" x14ac:dyDescent="0.25">
      <c r="A12516">
        <v>1251.3</v>
      </c>
      <c r="B12516">
        <v>97.313808593749982</v>
      </c>
    </row>
    <row r="12517" spans="1:2" x14ac:dyDescent="0.25">
      <c r="A12517">
        <v>1251.4000000000001</v>
      </c>
      <c r="B12517">
        <v>97.306088714599596</v>
      </c>
    </row>
    <row r="12518" spans="1:2" x14ac:dyDescent="0.25">
      <c r="A12518">
        <v>1251.5</v>
      </c>
      <c r="B12518">
        <v>97.298368835449224</v>
      </c>
    </row>
    <row r="12519" spans="1:2" x14ac:dyDescent="0.25">
      <c r="A12519">
        <v>1251.5999999999999</v>
      </c>
      <c r="B12519">
        <v>97.29064895629881</v>
      </c>
    </row>
    <row r="12520" spans="1:2" x14ac:dyDescent="0.25">
      <c r="A12520">
        <v>1251.7</v>
      </c>
      <c r="B12520">
        <v>97.282929077148438</v>
      </c>
    </row>
    <row r="12521" spans="1:2" x14ac:dyDescent="0.25">
      <c r="A12521">
        <v>1251.8</v>
      </c>
      <c r="B12521">
        <v>97.275209197998038</v>
      </c>
    </row>
    <row r="12522" spans="1:2" x14ac:dyDescent="0.25">
      <c r="A12522">
        <v>1251.9000000000001</v>
      </c>
      <c r="B12522">
        <v>97.267489318847652</v>
      </c>
    </row>
    <row r="12523" spans="1:2" x14ac:dyDescent="0.25">
      <c r="A12523">
        <v>1252</v>
      </c>
      <c r="B12523">
        <v>97.259769439697266</v>
      </c>
    </row>
    <row r="12524" spans="1:2" x14ac:dyDescent="0.25">
      <c r="A12524">
        <v>1252.0999999999999</v>
      </c>
      <c r="B12524">
        <v>97.25629150390624</v>
      </c>
    </row>
    <row r="12525" spans="1:2" x14ac:dyDescent="0.25">
      <c r="A12525">
        <v>1252.2</v>
      </c>
      <c r="B12525">
        <v>97.252813568115229</v>
      </c>
    </row>
    <row r="12526" spans="1:2" x14ac:dyDescent="0.25">
      <c r="A12526">
        <v>1252.3</v>
      </c>
      <c r="B12526">
        <v>97.249335632324218</v>
      </c>
    </row>
    <row r="12527" spans="1:2" x14ac:dyDescent="0.25">
      <c r="A12527">
        <v>1252.4000000000001</v>
      </c>
      <c r="B12527">
        <v>97.245857696533207</v>
      </c>
    </row>
    <row r="12528" spans="1:2" x14ac:dyDescent="0.25">
      <c r="A12528">
        <v>1252.5</v>
      </c>
      <c r="B12528">
        <v>97.242379760742182</v>
      </c>
    </row>
    <row r="12529" spans="1:2" x14ac:dyDescent="0.25">
      <c r="A12529">
        <v>1252.5999999999999</v>
      </c>
      <c r="B12529">
        <v>97.238901824951171</v>
      </c>
    </row>
    <row r="12530" spans="1:2" x14ac:dyDescent="0.25">
      <c r="A12530">
        <v>1252.7</v>
      </c>
      <c r="B12530">
        <v>97.23542388916016</v>
      </c>
    </row>
    <row r="12531" spans="1:2" x14ac:dyDescent="0.25">
      <c r="A12531">
        <v>1252.8</v>
      </c>
      <c r="B12531">
        <v>97.231945953369134</v>
      </c>
    </row>
    <row r="12532" spans="1:2" x14ac:dyDescent="0.25">
      <c r="A12532">
        <v>1252.9000000000001</v>
      </c>
      <c r="B12532">
        <v>97.228468017578123</v>
      </c>
    </row>
    <row r="12533" spans="1:2" x14ac:dyDescent="0.25">
      <c r="A12533">
        <v>1253</v>
      </c>
      <c r="B12533">
        <v>97.224990081787112</v>
      </c>
    </row>
    <row r="12534" spans="1:2" x14ac:dyDescent="0.25">
      <c r="A12534">
        <v>1253.0999999999999</v>
      </c>
      <c r="B12534">
        <v>97.228765182495124</v>
      </c>
    </row>
    <row r="12535" spans="1:2" x14ac:dyDescent="0.25">
      <c r="A12535">
        <v>1253.2</v>
      </c>
      <c r="B12535">
        <v>97.232540283203136</v>
      </c>
    </row>
    <row r="12536" spans="1:2" x14ac:dyDescent="0.25">
      <c r="A12536">
        <v>1253.3</v>
      </c>
      <c r="B12536">
        <v>97.236315383911148</v>
      </c>
    </row>
    <row r="12537" spans="1:2" x14ac:dyDescent="0.25">
      <c r="A12537">
        <v>1253.4000000000001</v>
      </c>
      <c r="B12537">
        <v>97.240090484619145</v>
      </c>
    </row>
    <row r="12538" spans="1:2" x14ac:dyDescent="0.25">
      <c r="A12538">
        <v>1253.5</v>
      </c>
      <c r="B12538">
        <v>97.243865585327143</v>
      </c>
    </row>
    <row r="12539" spans="1:2" x14ac:dyDescent="0.25">
      <c r="A12539">
        <v>1253.5999999999999</v>
      </c>
      <c r="B12539">
        <v>97.247640686035169</v>
      </c>
    </row>
    <row r="12540" spans="1:2" x14ac:dyDescent="0.25">
      <c r="A12540">
        <v>1253.7</v>
      </c>
      <c r="B12540">
        <v>97.251415786743166</v>
      </c>
    </row>
    <row r="12541" spans="1:2" x14ac:dyDescent="0.25">
      <c r="A12541">
        <v>1253.8</v>
      </c>
      <c r="B12541">
        <v>97.255190887451178</v>
      </c>
    </row>
    <row r="12542" spans="1:2" x14ac:dyDescent="0.25">
      <c r="A12542">
        <v>1253.9000000000001</v>
      </c>
      <c r="B12542">
        <v>97.25896598815919</v>
      </c>
    </row>
    <row r="12543" spans="1:2" x14ac:dyDescent="0.25">
      <c r="A12543">
        <v>1254</v>
      </c>
      <c r="B12543">
        <v>97.262741088867188</v>
      </c>
    </row>
    <row r="12544" spans="1:2" x14ac:dyDescent="0.25">
      <c r="A12544">
        <v>1254.0999999999999</v>
      </c>
      <c r="B12544">
        <v>97.267475433349617</v>
      </c>
    </row>
    <row r="12545" spans="1:2" x14ac:dyDescent="0.25">
      <c r="A12545">
        <v>1254.2</v>
      </c>
      <c r="B12545">
        <v>97.272209777832032</v>
      </c>
    </row>
    <row r="12546" spans="1:2" x14ac:dyDescent="0.25">
      <c r="A12546">
        <v>1254.3</v>
      </c>
      <c r="B12546">
        <v>97.276944122314461</v>
      </c>
    </row>
    <row r="12547" spans="1:2" x14ac:dyDescent="0.25">
      <c r="A12547">
        <v>1254.4000000000001</v>
      </c>
      <c r="B12547">
        <v>97.281678466796876</v>
      </c>
    </row>
    <row r="12548" spans="1:2" x14ac:dyDescent="0.25">
      <c r="A12548">
        <v>1254.5</v>
      </c>
      <c r="B12548">
        <v>97.286412811279291</v>
      </c>
    </row>
    <row r="12549" spans="1:2" x14ac:dyDescent="0.25">
      <c r="A12549">
        <v>1254.5999999999999</v>
      </c>
      <c r="B12549">
        <v>97.29114715576172</v>
      </c>
    </row>
    <row r="12550" spans="1:2" x14ac:dyDescent="0.25">
      <c r="A12550">
        <v>1254.7</v>
      </c>
      <c r="B12550">
        <v>97.29588150024415</v>
      </c>
    </row>
    <row r="12551" spans="1:2" x14ac:dyDescent="0.25">
      <c r="A12551">
        <v>1254.8</v>
      </c>
      <c r="B12551">
        <v>97.300615844726579</v>
      </c>
    </row>
    <row r="12552" spans="1:2" x14ac:dyDescent="0.25">
      <c r="A12552">
        <v>1254.9000000000001</v>
      </c>
      <c r="B12552">
        <v>97.305350189208994</v>
      </c>
    </row>
    <row r="12553" spans="1:2" x14ac:dyDescent="0.25">
      <c r="A12553">
        <v>1255</v>
      </c>
      <c r="B12553">
        <v>97.310084533691409</v>
      </c>
    </row>
    <row r="12554" spans="1:2" x14ac:dyDescent="0.25">
      <c r="A12554">
        <v>1255.0999999999999</v>
      </c>
      <c r="B12554">
        <v>97.308336334228514</v>
      </c>
    </row>
    <row r="12555" spans="1:2" x14ac:dyDescent="0.25">
      <c r="A12555">
        <v>1255.2</v>
      </c>
      <c r="B12555">
        <v>97.306588134765633</v>
      </c>
    </row>
    <row r="12556" spans="1:2" x14ac:dyDescent="0.25">
      <c r="A12556">
        <v>1255.3</v>
      </c>
      <c r="B12556">
        <v>97.304839935302738</v>
      </c>
    </row>
    <row r="12557" spans="1:2" x14ac:dyDescent="0.25">
      <c r="A12557">
        <v>1255.4000000000001</v>
      </c>
      <c r="B12557">
        <v>97.303091735839843</v>
      </c>
    </row>
    <row r="12558" spans="1:2" x14ac:dyDescent="0.25">
      <c r="A12558">
        <v>1255.5</v>
      </c>
      <c r="B12558">
        <v>97.301343536376947</v>
      </c>
    </row>
    <row r="12559" spans="1:2" x14ac:dyDescent="0.25">
      <c r="A12559">
        <v>1255.5999999999999</v>
      </c>
      <c r="B12559">
        <v>97.299595336914066</v>
      </c>
    </row>
    <row r="12560" spans="1:2" x14ac:dyDescent="0.25">
      <c r="A12560">
        <v>1255.7</v>
      </c>
      <c r="B12560">
        <v>97.297847137451171</v>
      </c>
    </row>
    <row r="12561" spans="1:2" x14ac:dyDescent="0.25">
      <c r="A12561">
        <v>1255.8</v>
      </c>
      <c r="B12561">
        <v>97.296098937988276</v>
      </c>
    </row>
    <row r="12562" spans="1:2" x14ac:dyDescent="0.25">
      <c r="A12562">
        <v>1255.9000000000001</v>
      </c>
      <c r="B12562">
        <v>97.294350738525395</v>
      </c>
    </row>
    <row r="12563" spans="1:2" x14ac:dyDescent="0.25">
      <c r="A12563">
        <v>1256</v>
      </c>
      <c r="B12563">
        <v>97.2926025390625</v>
      </c>
    </row>
    <row r="12564" spans="1:2" x14ac:dyDescent="0.25">
      <c r="A12564">
        <v>1256.0999999999999</v>
      </c>
      <c r="B12564">
        <v>97.294131698608396</v>
      </c>
    </row>
    <row r="12565" spans="1:2" x14ac:dyDescent="0.25">
      <c r="A12565">
        <v>1256.2</v>
      </c>
      <c r="B12565">
        <v>97.295660858154292</v>
      </c>
    </row>
    <row r="12566" spans="1:2" x14ac:dyDescent="0.25">
      <c r="A12566">
        <v>1256.3</v>
      </c>
      <c r="B12566">
        <v>97.297190017700203</v>
      </c>
    </row>
    <row r="12567" spans="1:2" x14ac:dyDescent="0.25">
      <c r="A12567">
        <v>1256.4000000000001</v>
      </c>
      <c r="B12567">
        <v>97.298719177246099</v>
      </c>
    </row>
    <row r="12568" spans="1:2" x14ac:dyDescent="0.25">
      <c r="A12568">
        <v>1256.5</v>
      </c>
      <c r="B12568">
        <v>97.300248336791995</v>
      </c>
    </row>
    <row r="12569" spans="1:2" x14ac:dyDescent="0.25">
      <c r="A12569">
        <v>1256.5999999999999</v>
      </c>
      <c r="B12569">
        <v>97.301777496337891</v>
      </c>
    </row>
    <row r="12570" spans="1:2" x14ac:dyDescent="0.25">
      <c r="A12570">
        <v>1256.7</v>
      </c>
      <c r="B12570">
        <v>97.303306655883787</v>
      </c>
    </row>
    <row r="12571" spans="1:2" x14ac:dyDescent="0.25">
      <c r="A12571">
        <v>1256.8</v>
      </c>
      <c r="B12571">
        <v>97.304835815429698</v>
      </c>
    </row>
    <row r="12572" spans="1:2" x14ac:dyDescent="0.25">
      <c r="A12572">
        <v>1256.9000000000001</v>
      </c>
      <c r="B12572">
        <v>97.306364974975594</v>
      </c>
    </row>
    <row r="12573" spans="1:2" x14ac:dyDescent="0.25">
      <c r="A12573">
        <v>1257</v>
      </c>
      <c r="B12573">
        <v>97.30789413452149</v>
      </c>
    </row>
    <row r="12574" spans="1:2" x14ac:dyDescent="0.25">
      <c r="A12574">
        <v>1257.0999999999999</v>
      </c>
      <c r="B12574">
        <v>97.292451400756818</v>
      </c>
    </row>
    <row r="12575" spans="1:2" x14ac:dyDescent="0.25">
      <c r="A12575">
        <v>1257.2</v>
      </c>
      <c r="B12575">
        <v>97.277008666992188</v>
      </c>
    </row>
    <row r="12576" spans="1:2" x14ac:dyDescent="0.25">
      <c r="A12576">
        <v>1257.3</v>
      </c>
      <c r="B12576">
        <v>97.261565933227516</v>
      </c>
    </row>
    <row r="12577" spans="1:2" x14ac:dyDescent="0.25">
      <c r="A12577">
        <v>1257.4000000000001</v>
      </c>
      <c r="B12577">
        <v>97.246123199462872</v>
      </c>
    </row>
    <row r="12578" spans="1:2" x14ac:dyDescent="0.25">
      <c r="A12578">
        <v>1257.5</v>
      </c>
      <c r="B12578">
        <v>97.230680465698242</v>
      </c>
    </row>
    <row r="12579" spans="1:2" x14ac:dyDescent="0.25">
      <c r="A12579">
        <v>1257.5999999999999</v>
      </c>
      <c r="B12579">
        <v>97.21523773193357</v>
      </c>
    </row>
    <row r="12580" spans="1:2" x14ac:dyDescent="0.25">
      <c r="A12580">
        <v>1257.7</v>
      </c>
      <c r="B12580">
        <v>97.19979499816894</v>
      </c>
    </row>
    <row r="12581" spans="1:2" x14ac:dyDescent="0.25">
      <c r="A12581">
        <v>1257.8</v>
      </c>
      <c r="B12581">
        <v>97.184352264404268</v>
      </c>
    </row>
    <row r="12582" spans="1:2" x14ac:dyDescent="0.25">
      <c r="A12582">
        <v>1257.9000000000001</v>
      </c>
      <c r="B12582">
        <v>97.168909530639624</v>
      </c>
    </row>
    <row r="12583" spans="1:2" x14ac:dyDescent="0.25">
      <c r="A12583">
        <v>1258</v>
      </c>
      <c r="B12583">
        <v>97.153466796874994</v>
      </c>
    </row>
    <row r="12584" spans="1:2" x14ac:dyDescent="0.25">
      <c r="A12584">
        <v>1258.0999999999999</v>
      </c>
      <c r="B12584">
        <v>97.09677124023429</v>
      </c>
    </row>
    <row r="12585" spans="1:2" x14ac:dyDescent="0.25">
      <c r="A12585">
        <v>1258.2</v>
      </c>
      <c r="B12585">
        <v>97.040075683593713</v>
      </c>
    </row>
    <row r="12586" spans="1:2" x14ac:dyDescent="0.25">
      <c r="A12586">
        <v>1258.3</v>
      </c>
      <c r="B12586">
        <v>96.983380126953023</v>
      </c>
    </row>
    <row r="12587" spans="1:2" x14ac:dyDescent="0.25">
      <c r="A12587">
        <v>1258.4000000000001</v>
      </c>
      <c r="B12587">
        <v>96.926684570312446</v>
      </c>
    </row>
    <row r="12588" spans="1:2" x14ac:dyDescent="0.25">
      <c r="A12588">
        <v>1258.5</v>
      </c>
      <c r="B12588">
        <v>96.869989013671869</v>
      </c>
    </row>
    <row r="12589" spans="1:2" x14ac:dyDescent="0.25">
      <c r="A12589">
        <v>1258.5999999999999</v>
      </c>
      <c r="B12589">
        <v>96.813293457031165</v>
      </c>
    </row>
    <row r="12590" spans="1:2" x14ac:dyDescent="0.25">
      <c r="A12590">
        <v>1258.7</v>
      </c>
      <c r="B12590">
        <v>96.756597900390588</v>
      </c>
    </row>
    <row r="12591" spans="1:2" x14ac:dyDescent="0.25">
      <c r="A12591">
        <v>1258.8</v>
      </c>
      <c r="B12591">
        <v>96.699902343749898</v>
      </c>
    </row>
    <row r="12592" spans="1:2" x14ac:dyDescent="0.25">
      <c r="A12592">
        <v>1258.9000000000001</v>
      </c>
      <c r="B12592">
        <v>96.643206787109321</v>
      </c>
    </row>
    <row r="12593" spans="1:2" x14ac:dyDescent="0.25">
      <c r="A12593">
        <v>1259</v>
      </c>
      <c r="B12593">
        <v>96.586511230468744</v>
      </c>
    </row>
    <row r="12594" spans="1:2" x14ac:dyDescent="0.25">
      <c r="A12594">
        <v>1259.0999999999999</v>
      </c>
      <c r="B12594">
        <v>96.515536956787003</v>
      </c>
    </row>
    <row r="12595" spans="1:2" x14ac:dyDescent="0.25">
      <c r="A12595">
        <v>1259.2</v>
      </c>
      <c r="B12595">
        <v>96.444562683105431</v>
      </c>
    </row>
    <row r="12596" spans="1:2" x14ac:dyDescent="0.25">
      <c r="A12596">
        <v>1259.3</v>
      </c>
      <c r="B12596">
        <v>96.373588409423704</v>
      </c>
    </row>
    <row r="12597" spans="1:2" x14ac:dyDescent="0.25">
      <c r="A12597">
        <v>1259.4000000000001</v>
      </c>
      <c r="B12597">
        <v>96.302614135742118</v>
      </c>
    </row>
    <row r="12598" spans="1:2" x14ac:dyDescent="0.25">
      <c r="A12598">
        <v>1259.5</v>
      </c>
      <c r="B12598">
        <v>96.231639862060547</v>
      </c>
    </row>
    <row r="12599" spans="1:2" x14ac:dyDescent="0.25">
      <c r="A12599">
        <v>1259.5999999999999</v>
      </c>
      <c r="B12599">
        <v>96.160665588378805</v>
      </c>
    </row>
    <row r="12600" spans="1:2" x14ac:dyDescent="0.25">
      <c r="A12600">
        <v>1259.7</v>
      </c>
      <c r="B12600">
        <v>96.089691314697234</v>
      </c>
    </row>
    <row r="12601" spans="1:2" x14ac:dyDescent="0.25">
      <c r="A12601">
        <v>1259.8</v>
      </c>
      <c r="B12601">
        <v>96.018717041015506</v>
      </c>
    </row>
    <row r="12602" spans="1:2" x14ac:dyDescent="0.25">
      <c r="A12602">
        <v>1259.9000000000001</v>
      </c>
      <c r="B12602">
        <v>95.947742767333921</v>
      </c>
    </row>
    <row r="12603" spans="1:2" x14ac:dyDescent="0.25">
      <c r="A12603">
        <v>1260</v>
      </c>
      <c r="B12603">
        <v>95.876768493652349</v>
      </c>
    </row>
    <row r="12604" spans="1:2" x14ac:dyDescent="0.25">
      <c r="A12604">
        <v>1260.0999999999999</v>
      </c>
      <c r="B12604">
        <v>95.814398345947183</v>
      </c>
    </row>
    <row r="12605" spans="1:2" x14ac:dyDescent="0.25">
      <c r="A12605">
        <v>1260.2</v>
      </c>
      <c r="B12605">
        <v>95.752028198242158</v>
      </c>
    </row>
    <row r="12606" spans="1:2" x14ac:dyDescent="0.25">
      <c r="A12606">
        <v>1260.3</v>
      </c>
      <c r="B12606">
        <v>95.689658050537005</v>
      </c>
    </row>
    <row r="12607" spans="1:2" x14ac:dyDescent="0.25">
      <c r="A12607">
        <v>1260.4000000000001</v>
      </c>
      <c r="B12607">
        <v>95.627287902831981</v>
      </c>
    </row>
    <row r="12608" spans="1:2" x14ac:dyDescent="0.25">
      <c r="A12608">
        <v>1260.5</v>
      </c>
      <c r="B12608">
        <v>95.564917755126956</v>
      </c>
    </row>
    <row r="12609" spans="1:2" x14ac:dyDescent="0.25">
      <c r="A12609">
        <v>1260.5999999999999</v>
      </c>
      <c r="B12609">
        <v>95.502547607421789</v>
      </c>
    </row>
    <row r="12610" spans="1:2" x14ac:dyDescent="0.25">
      <c r="A12610">
        <v>1260.7</v>
      </c>
      <c r="B12610">
        <v>95.440177459716764</v>
      </c>
    </row>
    <row r="12611" spans="1:2" x14ac:dyDescent="0.25">
      <c r="A12611">
        <v>1260.8</v>
      </c>
      <c r="B12611">
        <v>95.377807312011612</v>
      </c>
    </row>
    <row r="12612" spans="1:2" x14ac:dyDescent="0.25">
      <c r="A12612">
        <v>1260.9000000000001</v>
      </c>
      <c r="B12612">
        <v>95.315437164306587</v>
      </c>
    </row>
    <row r="12613" spans="1:2" x14ac:dyDescent="0.25">
      <c r="A12613">
        <v>1261</v>
      </c>
      <c r="B12613">
        <v>95.253067016601563</v>
      </c>
    </row>
    <row r="12614" spans="1:2" x14ac:dyDescent="0.25">
      <c r="A12614">
        <v>1261.0999999999999</v>
      </c>
      <c r="B12614">
        <v>95.220692291259724</v>
      </c>
    </row>
    <row r="12615" spans="1:2" x14ac:dyDescent="0.25">
      <c r="A12615">
        <v>1261.2</v>
      </c>
      <c r="B12615">
        <v>95.188317565917956</v>
      </c>
    </row>
    <row r="12616" spans="1:2" x14ac:dyDescent="0.25">
      <c r="A12616">
        <v>1261.3</v>
      </c>
      <c r="B12616">
        <v>95.155942840576117</v>
      </c>
    </row>
    <row r="12617" spans="1:2" x14ac:dyDescent="0.25">
      <c r="A12617">
        <v>1261.4000000000001</v>
      </c>
      <c r="B12617">
        <v>95.123568115234349</v>
      </c>
    </row>
    <row r="12618" spans="1:2" x14ac:dyDescent="0.25">
      <c r="A12618">
        <v>1261.5</v>
      </c>
      <c r="B12618">
        <v>95.091193389892581</v>
      </c>
    </row>
    <row r="12619" spans="1:2" x14ac:dyDescent="0.25">
      <c r="A12619">
        <v>1261.5999999999999</v>
      </c>
      <c r="B12619">
        <v>95.058818664550742</v>
      </c>
    </row>
    <row r="12620" spans="1:2" x14ac:dyDescent="0.25">
      <c r="A12620">
        <v>1261.7</v>
      </c>
      <c r="B12620">
        <v>95.026443939208974</v>
      </c>
    </row>
    <row r="12621" spans="1:2" x14ac:dyDescent="0.25">
      <c r="A12621">
        <v>1261.8</v>
      </c>
      <c r="B12621">
        <v>94.994069213867135</v>
      </c>
    </row>
    <row r="12622" spans="1:2" x14ac:dyDescent="0.25">
      <c r="A12622">
        <v>1261.9000000000001</v>
      </c>
      <c r="B12622">
        <v>94.961694488525367</v>
      </c>
    </row>
    <row r="12623" spans="1:2" x14ac:dyDescent="0.25">
      <c r="A12623">
        <v>1262</v>
      </c>
      <c r="B12623">
        <v>94.929319763183599</v>
      </c>
    </row>
    <row r="12624" spans="1:2" x14ac:dyDescent="0.25">
      <c r="A12624">
        <v>1262.0999999999999</v>
      </c>
      <c r="B12624">
        <v>94.942890014648455</v>
      </c>
    </row>
    <row r="12625" spans="1:2" x14ac:dyDescent="0.25">
      <c r="A12625">
        <v>1262.2</v>
      </c>
      <c r="B12625">
        <v>94.956460266113297</v>
      </c>
    </row>
    <row r="12626" spans="1:2" x14ac:dyDescent="0.25">
      <c r="A12626">
        <v>1262.3</v>
      </c>
      <c r="B12626">
        <v>94.970030517578152</v>
      </c>
    </row>
    <row r="12627" spans="1:2" x14ac:dyDescent="0.25">
      <c r="A12627">
        <v>1262.4000000000001</v>
      </c>
      <c r="B12627">
        <v>94.98360076904298</v>
      </c>
    </row>
    <row r="12628" spans="1:2" x14ac:dyDescent="0.25">
      <c r="A12628">
        <v>1262.5</v>
      </c>
      <c r="B12628">
        <v>94.997171020507807</v>
      </c>
    </row>
    <row r="12629" spans="1:2" x14ac:dyDescent="0.25">
      <c r="A12629">
        <v>1262.5999999999999</v>
      </c>
      <c r="B12629">
        <v>95.010741271972677</v>
      </c>
    </row>
    <row r="12630" spans="1:2" x14ac:dyDescent="0.25">
      <c r="A12630">
        <v>1262.7</v>
      </c>
      <c r="B12630">
        <v>95.024311523437504</v>
      </c>
    </row>
    <row r="12631" spans="1:2" x14ac:dyDescent="0.25">
      <c r="A12631">
        <v>1262.8</v>
      </c>
      <c r="B12631">
        <v>95.037881774902374</v>
      </c>
    </row>
    <row r="12632" spans="1:2" x14ac:dyDescent="0.25">
      <c r="A12632">
        <v>1262.9000000000001</v>
      </c>
      <c r="B12632">
        <v>95.051452026367201</v>
      </c>
    </row>
    <row r="12633" spans="1:2" x14ac:dyDescent="0.25">
      <c r="A12633">
        <v>1263</v>
      </c>
      <c r="B12633">
        <v>95.065022277832028</v>
      </c>
    </row>
    <row r="12634" spans="1:2" x14ac:dyDescent="0.25">
      <c r="A12634">
        <v>1263.0999999999999</v>
      </c>
      <c r="B12634">
        <v>95.076778564453136</v>
      </c>
    </row>
    <row r="12635" spans="1:2" x14ac:dyDescent="0.25">
      <c r="A12635">
        <v>1263.2</v>
      </c>
      <c r="B12635">
        <v>95.088534851074229</v>
      </c>
    </row>
    <row r="12636" spans="1:2" x14ac:dyDescent="0.25">
      <c r="A12636">
        <v>1263.3</v>
      </c>
      <c r="B12636">
        <v>95.100291137695336</v>
      </c>
    </row>
    <row r="12637" spans="1:2" x14ac:dyDescent="0.25">
      <c r="A12637">
        <v>1263.4000000000001</v>
      </c>
      <c r="B12637">
        <v>95.112047424316415</v>
      </c>
    </row>
    <row r="12638" spans="1:2" x14ac:dyDescent="0.25">
      <c r="A12638">
        <v>1263.5</v>
      </c>
      <c r="B12638">
        <v>95.123803710937494</v>
      </c>
    </row>
    <row r="12639" spans="1:2" x14ac:dyDescent="0.25">
      <c r="A12639">
        <v>1263.5999999999999</v>
      </c>
      <c r="B12639">
        <v>95.135559997558616</v>
      </c>
    </row>
    <row r="12640" spans="1:2" x14ac:dyDescent="0.25">
      <c r="A12640">
        <v>1263.7</v>
      </c>
      <c r="B12640">
        <v>95.147316284179695</v>
      </c>
    </row>
    <row r="12641" spans="1:2" x14ac:dyDescent="0.25">
      <c r="A12641">
        <v>1263.8</v>
      </c>
      <c r="B12641">
        <v>95.159072570800802</v>
      </c>
    </row>
    <row r="12642" spans="1:2" x14ac:dyDescent="0.25">
      <c r="A12642">
        <v>1263.9000000000001</v>
      </c>
      <c r="B12642">
        <v>95.170828857421895</v>
      </c>
    </row>
    <row r="12643" spans="1:2" x14ac:dyDescent="0.25">
      <c r="A12643">
        <v>1264</v>
      </c>
      <c r="B12643">
        <v>95.182585144042974</v>
      </c>
    </row>
    <row r="12644" spans="1:2" x14ac:dyDescent="0.25">
      <c r="A12644">
        <v>1264.0999999999999</v>
      </c>
      <c r="B12644">
        <v>95.193544845581073</v>
      </c>
    </row>
    <row r="12645" spans="1:2" x14ac:dyDescent="0.25">
      <c r="A12645">
        <v>1264.2</v>
      </c>
      <c r="B12645">
        <v>95.204504547119157</v>
      </c>
    </row>
    <row r="12646" spans="1:2" x14ac:dyDescent="0.25">
      <c r="A12646">
        <v>1264.3</v>
      </c>
      <c r="B12646">
        <v>95.215464248657256</v>
      </c>
    </row>
    <row r="12647" spans="1:2" x14ac:dyDescent="0.25">
      <c r="A12647">
        <v>1264.4000000000001</v>
      </c>
      <c r="B12647">
        <v>95.226423950195326</v>
      </c>
    </row>
    <row r="12648" spans="1:2" x14ac:dyDescent="0.25">
      <c r="A12648">
        <v>1264.5</v>
      </c>
      <c r="B12648">
        <v>95.23738365173341</v>
      </c>
    </row>
    <row r="12649" spans="1:2" x14ac:dyDescent="0.25">
      <c r="A12649">
        <v>1264.5999999999999</v>
      </c>
      <c r="B12649">
        <v>95.248343353271508</v>
      </c>
    </row>
    <row r="12650" spans="1:2" x14ac:dyDescent="0.25">
      <c r="A12650">
        <v>1264.7</v>
      </c>
      <c r="B12650">
        <v>95.259303054809578</v>
      </c>
    </row>
    <row r="12651" spans="1:2" x14ac:dyDescent="0.25">
      <c r="A12651">
        <v>1264.8</v>
      </c>
      <c r="B12651">
        <v>95.270262756347677</v>
      </c>
    </row>
    <row r="12652" spans="1:2" x14ac:dyDescent="0.25">
      <c r="A12652">
        <v>1264.9000000000001</v>
      </c>
      <c r="B12652">
        <v>95.281222457885761</v>
      </c>
    </row>
    <row r="12653" spans="1:2" x14ac:dyDescent="0.25">
      <c r="A12653">
        <v>1265</v>
      </c>
      <c r="B12653">
        <v>95.292182159423831</v>
      </c>
    </row>
    <row r="12654" spans="1:2" x14ac:dyDescent="0.25">
      <c r="A12654">
        <v>1265.0999999999999</v>
      </c>
      <c r="B12654">
        <v>95.28461181640624</v>
      </c>
    </row>
    <row r="12655" spans="1:2" x14ac:dyDescent="0.25">
      <c r="A12655">
        <v>1265.2</v>
      </c>
      <c r="B12655">
        <v>95.277041473388678</v>
      </c>
    </row>
    <row r="12656" spans="1:2" x14ac:dyDescent="0.25">
      <c r="A12656">
        <v>1265.3</v>
      </c>
      <c r="B12656">
        <v>95.269471130371087</v>
      </c>
    </row>
    <row r="12657" spans="1:2" x14ac:dyDescent="0.25">
      <c r="A12657">
        <v>1265.4000000000001</v>
      </c>
      <c r="B12657">
        <v>95.261900787353511</v>
      </c>
    </row>
    <row r="12658" spans="1:2" x14ac:dyDescent="0.25">
      <c r="A12658">
        <v>1265.5</v>
      </c>
      <c r="B12658">
        <v>95.254330444335949</v>
      </c>
    </row>
    <row r="12659" spans="1:2" x14ac:dyDescent="0.25">
      <c r="A12659">
        <v>1265.5999999999999</v>
      </c>
      <c r="B12659">
        <v>95.246760101318358</v>
      </c>
    </row>
    <row r="12660" spans="1:2" x14ac:dyDescent="0.25">
      <c r="A12660">
        <v>1265.7</v>
      </c>
      <c r="B12660">
        <v>95.239189758300782</v>
      </c>
    </row>
    <row r="12661" spans="1:2" x14ac:dyDescent="0.25">
      <c r="A12661">
        <v>1265.8</v>
      </c>
      <c r="B12661">
        <v>95.231619415283191</v>
      </c>
    </row>
    <row r="12662" spans="1:2" x14ac:dyDescent="0.25">
      <c r="A12662">
        <v>1265.9000000000001</v>
      </c>
      <c r="B12662">
        <v>95.224049072265629</v>
      </c>
    </row>
    <row r="12663" spans="1:2" x14ac:dyDescent="0.25">
      <c r="A12663">
        <v>1266</v>
      </c>
      <c r="B12663">
        <v>95.216478729248053</v>
      </c>
    </row>
    <row r="12664" spans="1:2" x14ac:dyDescent="0.25">
      <c r="A12664">
        <v>1266.0999999999999</v>
      </c>
      <c r="B12664">
        <v>95.201895980834948</v>
      </c>
    </row>
    <row r="12665" spans="1:2" x14ac:dyDescent="0.25">
      <c r="A12665">
        <v>1266.2</v>
      </c>
      <c r="B12665">
        <v>95.187313232421872</v>
      </c>
    </row>
    <row r="12666" spans="1:2" x14ac:dyDescent="0.25">
      <c r="A12666">
        <v>1266.3</v>
      </c>
      <c r="B12666">
        <v>95.172730484008767</v>
      </c>
    </row>
    <row r="12667" spans="1:2" x14ac:dyDescent="0.25">
      <c r="A12667">
        <v>1266.4000000000001</v>
      </c>
      <c r="B12667">
        <v>95.158147735595691</v>
      </c>
    </row>
    <row r="12668" spans="1:2" x14ac:dyDescent="0.25">
      <c r="A12668">
        <v>1266.5</v>
      </c>
      <c r="B12668">
        <v>95.143564987182629</v>
      </c>
    </row>
    <row r="12669" spans="1:2" x14ac:dyDescent="0.25">
      <c r="A12669">
        <v>1266.5999999999999</v>
      </c>
      <c r="B12669">
        <v>95.12898223876951</v>
      </c>
    </row>
    <row r="12670" spans="1:2" x14ac:dyDescent="0.25">
      <c r="A12670">
        <v>1266.7</v>
      </c>
      <c r="B12670">
        <v>95.114399490356448</v>
      </c>
    </row>
    <row r="12671" spans="1:2" x14ac:dyDescent="0.25">
      <c r="A12671">
        <v>1266.8</v>
      </c>
      <c r="B12671">
        <v>95.099816741943343</v>
      </c>
    </row>
    <row r="12672" spans="1:2" x14ac:dyDescent="0.25">
      <c r="A12672">
        <v>1266.9000000000001</v>
      </c>
      <c r="B12672">
        <v>95.085233993530267</v>
      </c>
    </row>
    <row r="12673" spans="1:2" x14ac:dyDescent="0.25">
      <c r="A12673">
        <v>1267</v>
      </c>
      <c r="B12673">
        <v>95.07065124511719</v>
      </c>
    </row>
    <row r="12674" spans="1:2" x14ac:dyDescent="0.25">
      <c r="A12674">
        <v>1267.0999999999999</v>
      </c>
      <c r="B12674">
        <v>95.05473320007323</v>
      </c>
    </row>
    <row r="12675" spans="1:2" x14ac:dyDescent="0.25">
      <c r="A12675">
        <v>1267.2</v>
      </c>
      <c r="B12675">
        <v>95.038815155029297</v>
      </c>
    </row>
    <row r="12676" spans="1:2" x14ac:dyDescent="0.25">
      <c r="A12676">
        <v>1267.3</v>
      </c>
      <c r="B12676">
        <v>95.022897109985323</v>
      </c>
    </row>
    <row r="12677" spans="1:2" x14ac:dyDescent="0.25">
      <c r="A12677">
        <v>1267.4000000000001</v>
      </c>
      <c r="B12677">
        <v>95.00697906494139</v>
      </c>
    </row>
    <row r="12678" spans="1:2" x14ac:dyDescent="0.25">
      <c r="A12678">
        <v>1267.5</v>
      </c>
      <c r="B12678">
        <v>94.991061019897472</v>
      </c>
    </row>
    <row r="12679" spans="1:2" x14ac:dyDescent="0.25">
      <c r="A12679">
        <v>1267.5999999999999</v>
      </c>
      <c r="B12679">
        <v>94.975142974853497</v>
      </c>
    </row>
    <row r="12680" spans="1:2" x14ac:dyDescent="0.25">
      <c r="A12680">
        <v>1267.7</v>
      </c>
      <c r="B12680">
        <v>94.959224929809565</v>
      </c>
    </row>
    <row r="12681" spans="1:2" x14ac:dyDescent="0.25">
      <c r="A12681">
        <v>1267.8</v>
      </c>
      <c r="B12681">
        <v>94.943306884765605</v>
      </c>
    </row>
    <row r="12682" spans="1:2" x14ac:dyDescent="0.25">
      <c r="A12682">
        <v>1267.9000000000001</v>
      </c>
      <c r="B12682">
        <v>94.927388839721672</v>
      </c>
    </row>
    <row r="12683" spans="1:2" x14ac:dyDescent="0.25">
      <c r="A12683">
        <v>1268</v>
      </c>
      <c r="B12683">
        <v>94.91147079467774</v>
      </c>
    </row>
    <row r="12684" spans="1:2" x14ac:dyDescent="0.25">
      <c r="A12684">
        <v>1268.0999999999999</v>
      </c>
      <c r="B12684">
        <v>94.898097991943345</v>
      </c>
    </row>
    <row r="12685" spans="1:2" x14ac:dyDescent="0.25">
      <c r="A12685">
        <v>1268.2</v>
      </c>
      <c r="B12685">
        <v>94.884725189208979</v>
      </c>
    </row>
    <row r="12686" spans="1:2" x14ac:dyDescent="0.25">
      <c r="A12686">
        <v>1268.3</v>
      </c>
      <c r="B12686">
        <v>94.871352386474584</v>
      </c>
    </row>
    <row r="12687" spans="1:2" x14ac:dyDescent="0.25">
      <c r="A12687">
        <v>1268.4000000000001</v>
      </c>
      <c r="B12687">
        <v>94.857979583740232</v>
      </c>
    </row>
    <row r="12688" spans="1:2" x14ac:dyDescent="0.25">
      <c r="A12688">
        <v>1268.5</v>
      </c>
      <c r="B12688">
        <v>94.844606781005865</v>
      </c>
    </row>
    <row r="12689" spans="1:2" x14ac:dyDescent="0.25">
      <c r="A12689">
        <v>1268.5999999999999</v>
      </c>
      <c r="B12689">
        <v>94.83123397827147</v>
      </c>
    </row>
    <row r="12690" spans="1:2" x14ac:dyDescent="0.25">
      <c r="A12690">
        <v>1268.7</v>
      </c>
      <c r="B12690">
        <v>94.817861175537104</v>
      </c>
    </row>
    <row r="12691" spans="1:2" x14ac:dyDescent="0.25">
      <c r="A12691">
        <v>1268.8</v>
      </c>
      <c r="B12691">
        <v>94.804488372802709</v>
      </c>
    </row>
    <row r="12692" spans="1:2" x14ac:dyDescent="0.25">
      <c r="A12692">
        <v>1268.9000000000001</v>
      </c>
      <c r="B12692">
        <v>94.791115570068357</v>
      </c>
    </row>
    <row r="12693" spans="1:2" x14ac:dyDescent="0.25">
      <c r="A12693">
        <v>1269</v>
      </c>
      <c r="B12693">
        <v>94.77774276733399</v>
      </c>
    </row>
    <row r="12694" spans="1:2" x14ac:dyDescent="0.25">
      <c r="A12694">
        <v>1269.0999999999999</v>
      </c>
      <c r="B12694">
        <v>94.763936080932609</v>
      </c>
    </row>
    <row r="12695" spans="1:2" x14ac:dyDescent="0.25">
      <c r="A12695">
        <v>1269.2</v>
      </c>
      <c r="B12695">
        <v>94.750129394531243</v>
      </c>
    </row>
    <row r="12696" spans="1:2" x14ac:dyDescent="0.25">
      <c r="A12696">
        <v>1269.3</v>
      </c>
      <c r="B12696">
        <v>94.736322708129862</v>
      </c>
    </row>
    <row r="12697" spans="1:2" x14ac:dyDescent="0.25">
      <c r="A12697">
        <v>1269.4000000000001</v>
      </c>
      <c r="B12697">
        <v>94.722516021728509</v>
      </c>
    </row>
    <row r="12698" spans="1:2" x14ac:dyDescent="0.25">
      <c r="A12698">
        <v>1269.5</v>
      </c>
      <c r="B12698">
        <v>94.708709335327143</v>
      </c>
    </row>
    <row r="12699" spans="1:2" x14ac:dyDescent="0.25">
      <c r="A12699">
        <v>1269.5999999999999</v>
      </c>
      <c r="B12699">
        <v>94.694902648925762</v>
      </c>
    </row>
    <row r="12700" spans="1:2" x14ac:dyDescent="0.25">
      <c r="A12700">
        <v>1269.7</v>
      </c>
      <c r="B12700">
        <v>94.68109596252441</v>
      </c>
    </row>
    <row r="12701" spans="1:2" x14ac:dyDescent="0.25">
      <c r="A12701">
        <v>1269.8</v>
      </c>
      <c r="B12701">
        <v>94.667289276123014</v>
      </c>
    </row>
    <row r="12702" spans="1:2" x14ac:dyDescent="0.25">
      <c r="A12702">
        <v>1269.9000000000001</v>
      </c>
      <c r="B12702">
        <v>94.653482589721662</v>
      </c>
    </row>
    <row r="12703" spans="1:2" x14ac:dyDescent="0.25">
      <c r="A12703">
        <v>1270</v>
      </c>
      <c r="B12703">
        <v>94.63967590332031</v>
      </c>
    </row>
    <row r="12704" spans="1:2" x14ac:dyDescent="0.25">
      <c r="A12704">
        <v>1270.0999999999999</v>
      </c>
      <c r="B12704">
        <v>94.620968017578093</v>
      </c>
    </row>
    <row r="12705" spans="1:2" x14ac:dyDescent="0.25">
      <c r="A12705">
        <v>1270.2</v>
      </c>
      <c r="B12705">
        <v>94.602260131835934</v>
      </c>
    </row>
    <row r="12706" spans="1:2" x14ac:dyDescent="0.25">
      <c r="A12706">
        <v>1270.3</v>
      </c>
      <c r="B12706">
        <v>94.583552246093717</v>
      </c>
    </row>
    <row r="12707" spans="1:2" x14ac:dyDescent="0.25">
      <c r="A12707">
        <v>1270.4000000000001</v>
      </c>
      <c r="B12707">
        <v>94.564844360351543</v>
      </c>
    </row>
    <row r="12708" spans="1:2" x14ac:dyDescent="0.25">
      <c r="A12708">
        <v>1270.5</v>
      </c>
      <c r="B12708">
        <v>94.546136474609369</v>
      </c>
    </row>
    <row r="12709" spans="1:2" x14ac:dyDescent="0.25">
      <c r="A12709">
        <v>1270.5999999999999</v>
      </c>
      <c r="B12709">
        <v>94.527428588867167</v>
      </c>
    </row>
    <row r="12710" spans="1:2" x14ac:dyDescent="0.25">
      <c r="A12710">
        <v>1270.7</v>
      </c>
      <c r="B12710">
        <v>94.508720703124993</v>
      </c>
    </row>
    <row r="12711" spans="1:2" x14ac:dyDescent="0.25">
      <c r="A12711">
        <v>1270.8</v>
      </c>
      <c r="B12711">
        <v>94.490012817382777</v>
      </c>
    </row>
    <row r="12712" spans="1:2" x14ac:dyDescent="0.25">
      <c r="A12712">
        <v>1270.9000000000001</v>
      </c>
      <c r="B12712">
        <v>94.471304931640617</v>
      </c>
    </row>
    <row r="12713" spans="1:2" x14ac:dyDescent="0.25">
      <c r="A12713">
        <v>1271</v>
      </c>
      <c r="B12713">
        <v>94.452597045898443</v>
      </c>
    </row>
    <row r="12714" spans="1:2" x14ac:dyDescent="0.25">
      <c r="A12714">
        <v>1271.0999999999999</v>
      </c>
      <c r="B12714">
        <v>94.441464309692378</v>
      </c>
    </row>
    <row r="12715" spans="1:2" x14ac:dyDescent="0.25">
      <c r="A12715">
        <v>1271.2</v>
      </c>
      <c r="B12715">
        <v>94.430331573486328</v>
      </c>
    </row>
    <row r="12716" spans="1:2" x14ac:dyDescent="0.25">
      <c r="A12716">
        <v>1271.3</v>
      </c>
      <c r="B12716">
        <v>94.419198837280263</v>
      </c>
    </row>
    <row r="12717" spans="1:2" x14ac:dyDescent="0.25">
      <c r="A12717">
        <v>1271.4000000000001</v>
      </c>
      <c r="B12717">
        <v>94.408066101074212</v>
      </c>
    </row>
    <row r="12718" spans="1:2" x14ac:dyDescent="0.25">
      <c r="A12718">
        <v>1271.5</v>
      </c>
      <c r="B12718">
        <v>94.396933364868175</v>
      </c>
    </row>
    <row r="12719" spans="1:2" x14ac:dyDescent="0.25">
      <c r="A12719">
        <v>1271.5999999999999</v>
      </c>
      <c r="B12719">
        <v>94.385800628662096</v>
      </c>
    </row>
    <row r="12720" spans="1:2" x14ac:dyDescent="0.25">
      <c r="A12720">
        <v>1271.7</v>
      </c>
      <c r="B12720">
        <v>94.37466789245606</v>
      </c>
    </row>
    <row r="12721" spans="1:2" x14ac:dyDescent="0.25">
      <c r="A12721">
        <v>1271.8</v>
      </c>
      <c r="B12721">
        <v>94.363535156249981</v>
      </c>
    </row>
    <row r="12722" spans="1:2" x14ac:dyDescent="0.25">
      <c r="A12722">
        <v>1271.9000000000001</v>
      </c>
      <c r="B12722">
        <v>94.352402420043944</v>
      </c>
    </row>
    <row r="12723" spans="1:2" x14ac:dyDescent="0.25">
      <c r="A12723">
        <v>1272</v>
      </c>
      <c r="B12723">
        <v>94.341269683837893</v>
      </c>
    </row>
    <row r="12724" spans="1:2" x14ac:dyDescent="0.25">
      <c r="A12724">
        <v>1272.0999999999999</v>
      </c>
      <c r="B12724">
        <v>94.325839691162088</v>
      </c>
    </row>
    <row r="12725" spans="1:2" x14ac:dyDescent="0.25">
      <c r="A12725">
        <v>1272.2</v>
      </c>
      <c r="B12725">
        <v>94.310409698486325</v>
      </c>
    </row>
    <row r="12726" spans="1:2" x14ac:dyDescent="0.25">
      <c r="A12726">
        <v>1272.3</v>
      </c>
      <c r="B12726">
        <v>94.294979705810519</v>
      </c>
    </row>
    <row r="12727" spans="1:2" x14ac:dyDescent="0.25">
      <c r="A12727">
        <v>1272.4000000000001</v>
      </c>
      <c r="B12727">
        <v>94.279549713134756</v>
      </c>
    </row>
    <row r="12728" spans="1:2" x14ac:dyDescent="0.25">
      <c r="A12728">
        <v>1272.5</v>
      </c>
      <c r="B12728">
        <v>94.264119720458979</v>
      </c>
    </row>
    <row r="12729" spans="1:2" x14ac:dyDescent="0.25">
      <c r="A12729">
        <v>1272.5999999999999</v>
      </c>
      <c r="B12729">
        <v>94.248689727783187</v>
      </c>
    </row>
    <row r="12730" spans="1:2" x14ac:dyDescent="0.25">
      <c r="A12730">
        <v>1272.7</v>
      </c>
      <c r="B12730">
        <v>94.23325973510741</v>
      </c>
    </row>
    <row r="12731" spans="1:2" x14ac:dyDescent="0.25">
      <c r="A12731">
        <v>1272.8</v>
      </c>
      <c r="B12731">
        <v>94.217829742431618</v>
      </c>
    </row>
    <row r="12732" spans="1:2" x14ac:dyDescent="0.25">
      <c r="A12732">
        <v>1272.9000000000001</v>
      </c>
      <c r="B12732">
        <v>94.202399749755841</v>
      </c>
    </row>
    <row r="12733" spans="1:2" x14ac:dyDescent="0.25">
      <c r="A12733">
        <v>1273</v>
      </c>
      <c r="B12733">
        <v>94.186969757080078</v>
      </c>
    </row>
    <row r="12734" spans="1:2" x14ac:dyDescent="0.25">
      <c r="A12734">
        <v>1273.0999999999999</v>
      </c>
      <c r="B12734">
        <v>94.163374710082977</v>
      </c>
    </row>
    <row r="12735" spans="1:2" x14ac:dyDescent="0.25">
      <c r="A12735">
        <v>1273.2</v>
      </c>
      <c r="B12735">
        <v>94.139779663085932</v>
      </c>
    </row>
    <row r="12736" spans="1:2" x14ac:dyDescent="0.25">
      <c r="A12736">
        <v>1273.3</v>
      </c>
      <c r="B12736">
        <v>94.11618461608883</v>
      </c>
    </row>
    <row r="12737" spans="1:2" x14ac:dyDescent="0.25">
      <c r="A12737">
        <v>1273.4000000000001</v>
      </c>
      <c r="B12737">
        <v>94.092589569091771</v>
      </c>
    </row>
    <row r="12738" spans="1:2" x14ac:dyDescent="0.25">
      <c r="A12738">
        <v>1273.5</v>
      </c>
      <c r="B12738">
        <v>94.068994522094727</v>
      </c>
    </row>
    <row r="12739" spans="1:2" x14ac:dyDescent="0.25">
      <c r="A12739">
        <v>1273.5999999999999</v>
      </c>
      <c r="B12739">
        <v>94.045399475097625</v>
      </c>
    </row>
    <row r="12740" spans="1:2" x14ac:dyDescent="0.25">
      <c r="A12740">
        <v>1273.7</v>
      </c>
      <c r="B12740">
        <v>94.02180442810058</v>
      </c>
    </row>
    <row r="12741" spans="1:2" x14ac:dyDescent="0.25">
      <c r="A12741">
        <v>1273.8</v>
      </c>
      <c r="B12741">
        <v>93.998209381103479</v>
      </c>
    </row>
    <row r="12742" spans="1:2" x14ac:dyDescent="0.25">
      <c r="A12742">
        <v>1273.9000000000001</v>
      </c>
      <c r="B12742">
        <v>93.97461433410642</v>
      </c>
    </row>
    <row r="12743" spans="1:2" x14ac:dyDescent="0.25">
      <c r="A12743">
        <v>1274</v>
      </c>
      <c r="B12743">
        <v>93.951019287109375</v>
      </c>
    </row>
    <row r="12744" spans="1:2" x14ac:dyDescent="0.25">
      <c r="A12744">
        <v>1274.0999999999999</v>
      </c>
      <c r="B12744">
        <v>93.918750915527298</v>
      </c>
    </row>
    <row r="12745" spans="1:2" x14ac:dyDescent="0.25">
      <c r="A12745">
        <v>1274.2</v>
      </c>
      <c r="B12745">
        <v>93.886482543945291</v>
      </c>
    </row>
    <row r="12746" spans="1:2" x14ac:dyDescent="0.25">
      <c r="A12746">
        <v>1274.3</v>
      </c>
      <c r="B12746">
        <v>93.854214172363214</v>
      </c>
    </row>
    <row r="12747" spans="1:2" x14ac:dyDescent="0.25">
      <c r="A12747">
        <v>1274.4000000000001</v>
      </c>
      <c r="B12747">
        <v>93.821945800781222</v>
      </c>
    </row>
    <row r="12748" spans="1:2" x14ac:dyDescent="0.25">
      <c r="A12748">
        <v>1274.5</v>
      </c>
      <c r="B12748">
        <v>93.789677429199216</v>
      </c>
    </row>
    <row r="12749" spans="1:2" x14ac:dyDescent="0.25">
      <c r="A12749">
        <v>1274.5999999999999</v>
      </c>
      <c r="B12749">
        <v>93.757409057617139</v>
      </c>
    </row>
    <row r="12750" spans="1:2" x14ac:dyDescent="0.25">
      <c r="A12750">
        <v>1274.7</v>
      </c>
      <c r="B12750">
        <v>93.725140686035132</v>
      </c>
    </row>
    <row r="12751" spans="1:2" x14ac:dyDescent="0.25">
      <c r="A12751">
        <v>1274.8</v>
      </c>
      <c r="B12751">
        <v>93.692872314453055</v>
      </c>
    </row>
    <row r="12752" spans="1:2" x14ac:dyDescent="0.25">
      <c r="A12752">
        <v>1274.9000000000001</v>
      </c>
      <c r="B12752">
        <v>93.660603942871063</v>
      </c>
    </row>
    <row r="12753" spans="1:2" x14ac:dyDescent="0.25">
      <c r="A12753">
        <v>1275</v>
      </c>
      <c r="B12753">
        <v>93.628335571289057</v>
      </c>
    </row>
    <row r="12754" spans="1:2" x14ac:dyDescent="0.25">
      <c r="A12754">
        <v>1275.0999999999999</v>
      </c>
      <c r="B12754">
        <v>93.571273498535078</v>
      </c>
    </row>
    <row r="12755" spans="1:2" x14ac:dyDescent="0.25">
      <c r="A12755">
        <v>1275.2</v>
      </c>
      <c r="B12755">
        <v>93.514211425781227</v>
      </c>
    </row>
    <row r="12756" spans="1:2" x14ac:dyDescent="0.25">
      <c r="A12756">
        <v>1275.3</v>
      </c>
      <c r="B12756">
        <v>93.457149353027233</v>
      </c>
    </row>
    <row r="12757" spans="1:2" x14ac:dyDescent="0.25">
      <c r="A12757">
        <v>1275.4000000000001</v>
      </c>
      <c r="B12757">
        <v>93.400087280273382</v>
      </c>
    </row>
    <row r="12758" spans="1:2" x14ac:dyDescent="0.25">
      <c r="A12758">
        <v>1275.5</v>
      </c>
      <c r="B12758">
        <v>93.343025207519531</v>
      </c>
    </row>
    <row r="12759" spans="1:2" x14ac:dyDescent="0.25">
      <c r="A12759">
        <v>1275.5999999999999</v>
      </c>
      <c r="B12759">
        <v>93.285963134765552</v>
      </c>
    </row>
    <row r="12760" spans="1:2" x14ac:dyDescent="0.25">
      <c r="A12760">
        <v>1275.7</v>
      </c>
      <c r="B12760">
        <v>93.228901062011701</v>
      </c>
    </row>
    <row r="12761" spans="1:2" x14ac:dyDescent="0.25">
      <c r="A12761">
        <v>1275.8</v>
      </c>
      <c r="B12761">
        <v>93.171838989257708</v>
      </c>
    </row>
    <row r="12762" spans="1:2" x14ac:dyDescent="0.25">
      <c r="A12762">
        <v>1275.9000000000001</v>
      </c>
      <c r="B12762">
        <v>93.114776916503857</v>
      </c>
    </row>
    <row r="12763" spans="1:2" x14ac:dyDescent="0.25">
      <c r="A12763">
        <v>1276</v>
      </c>
      <c r="B12763">
        <v>93.057714843750006</v>
      </c>
    </row>
    <row r="12764" spans="1:2" x14ac:dyDescent="0.25">
      <c r="A12764">
        <v>1276.0999999999999</v>
      </c>
      <c r="B12764">
        <v>92.997177276611254</v>
      </c>
    </row>
    <row r="12765" spans="1:2" x14ac:dyDescent="0.25">
      <c r="A12765">
        <v>1276.2</v>
      </c>
      <c r="B12765">
        <v>92.93663970947263</v>
      </c>
    </row>
    <row r="12766" spans="1:2" x14ac:dyDescent="0.25">
      <c r="A12766">
        <v>1276.3</v>
      </c>
      <c r="B12766">
        <v>92.876102142333878</v>
      </c>
    </row>
    <row r="12767" spans="1:2" x14ac:dyDescent="0.25">
      <c r="A12767">
        <v>1276.4000000000001</v>
      </c>
      <c r="B12767">
        <v>92.815564575195268</v>
      </c>
    </row>
    <row r="12768" spans="1:2" x14ac:dyDescent="0.25">
      <c r="A12768">
        <v>1276.5</v>
      </c>
      <c r="B12768">
        <v>92.755027008056643</v>
      </c>
    </row>
    <row r="12769" spans="1:2" x14ac:dyDescent="0.25">
      <c r="A12769">
        <v>1276.5999999999999</v>
      </c>
      <c r="B12769">
        <v>92.694489440917891</v>
      </c>
    </row>
    <row r="12770" spans="1:2" x14ac:dyDescent="0.25">
      <c r="A12770">
        <v>1276.7</v>
      </c>
      <c r="B12770">
        <v>92.633951873779267</v>
      </c>
    </row>
    <row r="12771" spans="1:2" x14ac:dyDescent="0.25">
      <c r="A12771">
        <v>1276.8</v>
      </c>
      <c r="B12771">
        <v>92.573414306640515</v>
      </c>
    </row>
    <row r="12772" spans="1:2" x14ac:dyDescent="0.25">
      <c r="A12772">
        <v>1276.9000000000001</v>
      </c>
      <c r="B12772">
        <v>92.512876739501905</v>
      </c>
    </row>
    <row r="12773" spans="1:2" x14ac:dyDescent="0.25">
      <c r="A12773">
        <v>1277</v>
      </c>
      <c r="B12773">
        <v>92.452339172363281</v>
      </c>
    </row>
    <row r="12774" spans="1:2" x14ac:dyDescent="0.25">
      <c r="A12774">
        <v>1277.0999999999999</v>
      </c>
      <c r="B12774">
        <v>92.386137771606357</v>
      </c>
    </row>
    <row r="12775" spans="1:2" x14ac:dyDescent="0.25">
      <c r="A12775">
        <v>1277.2</v>
      </c>
      <c r="B12775">
        <v>92.319936370849575</v>
      </c>
    </row>
    <row r="12776" spans="1:2" x14ac:dyDescent="0.25">
      <c r="A12776">
        <v>1277.3</v>
      </c>
      <c r="B12776">
        <v>92.253734970092651</v>
      </c>
    </row>
    <row r="12777" spans="1:2" x14ac:dyDescent="0.25">
      <c r="A12777">
        <v>1277.4000000000001</v>
      </c>
      <c r="B12777">
        <v>92.187533569335883</v>
      </c>
    </row>
    <row r="12778" spans="1:2" x14ac:dyDescent="0.25">
      <c r="A12778">
        <v>1277.5</v>
      </c>
      <c r="B12778">
        <v>92.121332168579102</v>
      </c>
    </row>
    <row r="12779" spans="1:2" x14ac:dyDescent="0.25">
      <c r="A12779">
        <v>1277.5999999999999</v>
      </c>
      <c r="B12779">
        <v>92.055130767822178</v>
      </c>
    </row>
    <row r="12780" spans="1:2" x14ac:dyDescent="0.25">
      <c r="A12780">
        <v>1277.7</v>
      </c>
      <c r="B12780">
        <v>91.988929367065396</v>
      </c>
    </row>
    <row r="12781" spans="1:2" x14ac:dyDescent="0.25">
      <c r="A12781">
        <v>1277.8</v>
      </c>
      <c r="B12781">
        <v>91.922727966308472</v>
      </c>
    </row>
    <row r="12782" spans="1:2" x14ac:dyDescent="0.25">
      <c r="A12782">
        <v>1277.9000000000001</v>
      </c>
      <c r="B12782">
        <v>91.856526565551704</v>
      </c>
    </row>
    <row r="12783" spans="1:2" x14ac:dyDescent="0.25">
      <c r="A12783">
        <v>1278</v>
      </c>
      <c r="B12783">
        <v>91.790325164794922</v>
      </c>
    </row>
    <row r="12784" spans="1:2" x14ac:dyDescent="0.25">
      <c r="A12784">
        <v>1278.0999999999999</v>
      </c>
      <c r="B12784">
        <v>91.709865036010626</v>
      </c>
    </row>
    <row r="12785" spans="1:2" x14ac:dyDescent="0.25">
      <c r="A12785">
        <v>1278.2</v>
      </c>
      <c r="B12785">
        <v>91.62940490722653</v>
      </c>
    </row>
    <row r="12786" spans="1:2" x14ac:dyDescent="0.25">
      <c r="A12786">
        <v>1278.3</v>
      </c>
      <c r="B12786">
        <v>91.548944778442234</v>
      </c>
    </row>
    <row r="12787" spans="1:2" x14ac:dyDescent="0.25">
      <c r="A12787">
        <v>1278.4000000000001</v>
      </c>
      <c r="B12787">
        <v>91.468484649658137</v>
      </c>
    </row>
    <row r="12788" spans="1:2" x14ac:dyDescent="0.25">
      <c r="A12788">
        <v>1278.5</v>
      </c>
      <c r="B12788">
        <v>91.388024520874026</v>
      </c>
    </row>
    <row r="12789" spans="1:2" x14ac:dyDescent="0.25">
      <c r="A12789">
        <v>1278.5999999999999</v>
      </c>
      <c r="B12789">
        <v>91.307564392089731</v>
      </c>
    </row>
    <row r="12790" spans="1:2" x14ac:dyDescent="0.25">
      <c r="A12790">
        <v>1278.7</v>
      </c>
      <c r="B12790">
        <v>91.227104263305634</v>
      </c>
    </row>
    <row r="12791" spans="1:2" x14ac:dyDescent="0.25">
      <c r="A12791">
        <v>1278.8</v>
      </c>
      <c r="B12791">
        <v>91.146644134521338</v>
      </c>
    </row>
    <row r="12792" spans="1:2" x14ac:dyDescent="0.25">
      <c r="A12792">
        <v>1278.9000000000001</v>
      </c>
      <c r="B12792">
        <v>91.066184005737242</v>
      </c>
    </row>
    <row r="12793" spans="1:2" x14ac:dyDescent="0.25">
      <c r="A12793">
        <v>1279</v>
      </c>
      <c r="B12793">
        <v>90.985723876953131</v>
      </c>
    </row>
    <row r="12794" spans="1:2" x14ac:dyDescent="0.25">
      <c r="A12794">
        <v>1279.0999999999999</v>
      </c>
      <c r="B12794">
        <v>90.930010375976494</v>
      </c>
    </row>
    <row r="12795" spans="1:2" x14ac:dyDescent="0.25">
      <c r="A12795">
        <v>1279.2</v>
      </c>
      <c r="B12795">
        <v>90.874296874999985</v>
      </c>
    </row>
    <row r="12796" spans="1:2" x14ac:dyDescent="0.25">
      <c r="A12796">
        <v>1279.3</v>
      </c>
      <c r="B12796">
        <v>90.818583374023333</v>
      </c>
    </row>
    <row r="12797" spans="1:2" x14ac:dyDescent="0.25">
      <c r="A12797">
        <v>1279.4000000000001</v>
      </c>
      <c r="B12797">
        <v>90.762869873046824</v>
      </c>
    </row>
    <row r="12798" spans="1:2" x14ac:dyDescent="0.25">
      <c r="A12798">
        <v>1279.5</v>
      </c>
      <c r="B12798">
        <v>90.707156372070315</v>
      </c>
    </row>
    <row r="12799" spans="1:2" x14ac:dyDescent="0.25">
      <c r="A12799">
        <v>1279.5999999999999</v>
      </c>
      <c r="B12799">
        <v>90.651442871093678</v>
      </c>
    </row>
    <row r="12800" spans="1:2" x14ac:dyDescent="0.25">
      <c r="A12800">
        <v>1279.7</v>
      </c>
      <c r="B12800">
        <v>90.595729370117169</v>
      </c>
    </row>
    <row r="12801" spans="1:2" x14ac:dyDescent="0.25">
      <c r="A12801">
        <v>1279.8</v>
      </c>
      <c r="B12801">
        <v>90.540015869140518</v>
      </c>
    </row>
    <row r="12802" spans="1:2" x14ac:dyDescent="0.25">
      <c r="A12802">
        <v>1279.9000000000001</v>
      </c>
      <c r="B12802">
        <v>90.484302368164009</v>
      </c>
    </row>
    <row r="12803" spans="1:2" x14ac:dyDescent="0.25">
      <c r="A12803">
        <v>1280</v>
      </c>
      <c r="B12803">
        <v>90.4285888671875</v>
      </c>
    </row>
    <row r="12804" spans="1:2" x14ac:dyDescent="0.25">
      <c r="A12804">
        <v>1280.0999999999999</v>
      </c>
      <c r="B12804">
        <v>90.382381515502871</v>
      </c>
    </row>
    <row r="12805" spans="1:2" x14ac:dyDescent="0.25">
      <c r="A12805">
        <v>1280.2</v>
      </c>
      <c r="B12805">
        <v>90.336174163818342</v>
      </c>
    </row>
    <row r="12806" spans="1:2" x14ac:dyDescent="0.25">
      <c r="A12806">
        <v>1280.3</v>
      </c>
      <c r="B12806">
        <v>90.289966812133699</v>
      </c>
    </row>
    <row r="12807" spans="1:2" x14ac:dyDescent="0.25">
      <c r="A12807">
        <v>1280.4000000000001</v>
      </c>
      <c r="B12807">
        <v>90.243759460449169</v>
      </c>
    </row>
    <row r="12808" spans="1:2" x14ac:dyDescent="0.25">
      <c r="A12808">
        <v>1280.5</v>
      </c>
      <c r="B12808">
        <v>90.197552108764654</v>
      </c>
    </row>
    <row r="12809" spans="1:2" x14ac:dyDescent="0.25">
      <c r="A12809">
        <v>1280.5999999999999</v>
      </c>
      <c r="B12809">
        <v>90.151344757080011</v>
      </c>
    </row>
    <row r="12810" spans="1:2" x14ac:dyDescent="0.25">
      <c r="A12810">
        <v>1280.7</v>
      </c>
      <c r="B12810">
        <v>90.105137405395482</v>
      </c>
    </row>
    <row r="12811" spans="1:2" x14ac:dyDescent="0.25">
      <c r="A12811">
        <v>1280.8</v>
      </c>
      <c r="B12811">
        <v>90.058930053710853</v>
      </c>
    </row>
    <row r="12812" spans="1:2" x14ac:dyDescent="0.25">
      <c r="A12812">
        <v>1280.9000000000001</v>
      </c>
      <c r="B12812">
        <v>90.012722702026323</v>
      </c>
    </row>
    <row r="12813" spans="1:2" x14ac:dyDescent="0.25">
      <c r="A12813">
        <v>1281</v>
      </c>
      <c r="B12813">
        <v>89.966515350341794</v>
      </c>
    </row>
    <row r="12814" spans="1:2" x14ac:dyDescent="0.25">
      <c r="A12814">
        <v>1281.0999999999999</v>
      </c>
      <c r="B12814">
        <v>89.916491622924738</v>
      </c>
    </row>
    <row r="12815" spans="1:2" x14ac:dyDescent="0.25">
      <c r="A12815">
        <v>1281.2</v>
      </c>
      <c r="B12815">
        <v>89.866467895507782</v>
      </c>
    </row>
    <row r="12816" spans="1:2" x14ac:dyDescent="0.25">
      <c r="A12816">
        <v>1281.3</v>
      </c>
      <c r="B12816">
        <v>89.816444168090726</v>
      </c>
    </row>
    <row r="12817" spans="1:2" x14ac:dyDescent="0.25">
      <c r="A12817">
        <v>1281.4000000000001</v>
      </c>
      <c r="B12817">
        <v>89.766420440673784</v>
      </c>
    </row>
    <row r="12818" spans="1:2" x14ac:dyDescent="0.25">
      <c r="A12818">
        <v>1281.5</v>
      </c>
      <c r="B12818">
        <v>89.716396713256842</v>
      </c>
    </row>
    <row r="12819" spans="1:2" x14ac:dyDescent="0.25">
      <c r="A12819">
        <v>1281.5999999999999</v>
      </c>
      <c r="B12819">
        <v>89.666372985839772</v>
      </c>
    </row>
    <row r="12820" spans="1:2" x14ac:dyDescent="0.25">
      <c r="A12820">
        <v>1281.7</v>
      </c>
      <c r="B12820">
        <v>89.616349258422829</v>
      </c>
    </row>
    <row r="12821" spans="1:2" x14ac:dyDescent="0.25">
      <c r="A12821">
        <v>1281.8</v>
      </c>
      <c r="B12821">
        <v>89.566325531005774</v>
      </c>
    </row>
    <row r="12822" spans="1:2" x14ac:dyDescent="0.25">
      <c r="A12822">
        <v>1281.9000000000001</v>
      </c>
      <c r="B12822">
        <v>89.516301803588817</v>
      </c>
    </row>
    <row r="12823" spans="1:2" x14ac:dyDescent="0.25">
      <c r="A12823">
        <v>1282</v>
      </c>
      <c r="B12823">
        <v>89.466278076171875</v>
      </c>
    </row>
    <row r="12824" spans="1:2" x14ac:dyDescent="0.25">
      <c r="A12824">
        <v>1282.0999999999999</v>
      </c>
      <c r="B12824">
        <v>89.382600402831912</v>
      </c>
    </row>
    <row r="12825" spans="1:2" x14ac:dyDescent="0.25">
      <c r="A12825">
        <v>1282.2</v>
      </c>
      <c r="B12825">
        <v>89.298922729492148</v>
      </c>
    </row>
    <row r="12826" spans="1:2" x14ac:dyDescent="0.25">
      <c r="A12826">
        <v>1282.3</v>
      </c>
      <c r="B12826">
        <v>89.215245056152185</v>
      </c>
    </row>
    <row r="12827" spans="1:2" x14ac:dyDescent="0.25">
      <c r="A12827">
        <v>1282.4000000000001</v>
      </c>
      <c r="B12827">
        <v>89.13156738281242</v>
      </c>
    </row>
    <row r="12828" spans="1:2" x14ac:dyDescent="0.25">
      <c r="A12828">
        <v>1282.5</v>
      </c>
      <c r="B12828">
        <v>89.047889709472656</v>
      </c>
    </row>
    <row r="12829" spans="1:2" x14ac:dyDescent="0.25">
      <c r="A12829">
        <v>1282.5999999999999</v>
      </c>
      <c r="B12829">
        <v>88.964212036132693</v>
      </c>
    </row>
    <row r="12830" spans="1:2" x14ac:dyDescent="0.25">
      <c r="A12830">
        <v>1282.7</v>
      </c>
      <c r="B12830">
        <v>88.880534362792929</v>
      </c>
    </row>
    <row r="12831" spans="1:2" x14ac:dyDescent="0.25">
      <c r="A12831">
        <v>1282.8</v>
      </c>
      <c r="B12831">
        <v>88.796856689452966</v>
      </c>
    </row>
    <row r="12832" spans="1:2" x14ac:dyDescent="0.25">
      <c r="A12832">
        <v>1282.9000000000001</v>
      </c>
      <c r="B12832">
        <v>88.713179016113202</v>
      </c>
    </row>
    <row r="12833" spans="1:2" x14ac:dyDescent="0.25">
      <c r="A12833">
        <v>1283</v>
      </c>
      <c r="B12833">
        <v>88.629501342773438</v>
      </c>
    </row>
    <row r="12834" spans="1:2" x14ac:dyDescent="0.25">
      <c r="A12834">
        <v>1283.0999999999999</v>
      </c>
      <c r="B12834">
        <v>88.548855819702041</v>
      </c>
    </row>
    <row r="12835" spans="1:2" x14ac:dyDescent="0.25">
      <c r="A12835">
        <v>1283.2</v>
      </c>
      <c r="B12835">
        <v>88.468210296630829</v>
      </c>
    </row>
    <row r="12836" spans="1:2" x14ac:dyDescent="0.25">
      <c r="A12836">
        <v>1283.3</v>
      </c>
      <c r="B12836">
        <v>88.387564773559419</v>
      </c>
    </row>
    <row r="12837" spans="1:2" x14ac:dyDescent="0.25">
      <c r="A12837">
        <v>1283.4000000000001</v>
      </c>
      <c r="B12837">
        <v>88.306919250488207</v>
      </c>
    </row>
    <row r="12838" spans="1:2" x14ac:dyDescent="0.25">
      <c r="A12838">
        <v>1283.5</v>
      </c>
      <c r="B12838">
        <v>88.226273727416995</v>
      </c>
    </row>
    <row r="12839" spans="1:2" x14ac:dyDescent="0.25">
      <c r="A12839">
        <v>1283.5999999999999</v>
      </c>
      <c r="B12839">
        <v>88.145628204345599</v>
      </c>
    </row>
    <row r="12840" spans="1:2" x14ac:dyDescent="0.25">
      <c r="A12840">
        <v>1283.7</v>
      </c>
      <c r="B12840">
        <v>88.064982681274387</v>
      </c>
    </row>
    <row r="12841" spans="1:2" x14ac:dyDescent="0.25">
      <c r="A12841">
        <v>1283.8</v>
      </c>
      <c r="B12841">
        <v>87.984337158202976</v>
      </c>
    </row>
    <row r="12842" spans="1:2" x14ac:dyDescent="0.25">
      <c r="A12842">
        <v>1283.9000000000001</v>
      </c>
      <c r="B12842">
        <v>87.903691635131764</v>
      </c>
    </row>
    <row r="12843" spans="1:2" x14ac:dyDescent="0.25">
      <c r="A12843">
        <v>1284</v>
      </c>
      <c r="B12843">
        <v>87.823046112060553</v>
      </c>
    </row>
    <row r="12844" spans="1:2" x14ac:dyDescent="0.25">
      <c r="A12844">
        <v>1284.0999999999999</v>
      </c>
      <c r="B12844">
        <v>87.767138214111256</v>
      </c>
    </row>
    <row r="12845" spans="1:2" x14ac:dyDescent="0.25">
      <c r="A12845">
        <v>1284.2</v>
      </c>
      <c r="B12845">
        <v>87.711230316162087</v>
      </c>
    </row>
    <row r="12846" spans="1:2" x14ac:dyDescent="0.25">
      <c r="A12846">
        <v>1284.3</v>
      </c>
      <c r="B12846">
        <v>87.655322418212791</v>
      </c>
    </row>
    <row r="12847" spans="1:2" x14ac:dyDescent="0.25">
      <c r="A12847">
        <v>1284.4000000000001</v>
      </c>
      <c r="B12847">
        <v>87.599414520263622</v>
      </c>
    </row>
    <row r="12848" spans="1:2" x14ac:dyDescent="0.25">
      <c r="A12848">
        <v>1284.5</v>
      </c>
      <c r="B12848">
        <v>87.543506622314453</v>
      </c>
    </row>
    <row r="12849" spans="1:2" x14ac:dyDescent="0.25">
      <c r="A12849">
        <v>1284.5999999999999</v>
      </c>
      <c r="B12849">
        <v>87.487598724365156</v>
      </c>
    </row>
    <row r="12850" spans="1:2" x14ac:dyDescent="0.25">
      <c r="A12850">
        <v>1284.7</v>
      </c>
      <c r="B12850">
        <v>87.431690826415988</v>
      </c>
    </row>
    <row r="12851" spans="1:2" x14ac:dyDescent="0.25">
      <c r="A12851">
        <v>1284.8</v>
      </c>
      <c r="B12851">
        <v>87.375782928466691</v>
      </c>
    </row>
    <row r="12852" spans="1:2" x14ac:dyDescent="0.25">
      <c r="A12852">
        <v>1284.9000000000001</v>
      </c>
      <c r="B12852">
        <v>87.319875030517522</v>
      </c>
    </row>
    <row r="12853" spans="1:2" x14ac:dyDescent="0.25">
      <c r="A12853">
        <v>1285</v>
      </c>
      <c r="B12853">
        <v>87.263967132568354</v>
      </c>
    </row>
    <row r="12854" spans="1:2" x14ac:dyDescent="0.25">
      <c r="A12854">
        <v>1285.0999999999999</v>
      </c>
      <c r="B12854">
        <v>87.204506530761634</v>
      </c>
    </row>
    <row r="12855" spans="1:2" x14ac:dyDescent="0.25">
      <c r="A12855">
        <v>1285.2</v>
      </c>
      <c r="B12855">
        <v>87.145045928955042</v>
      </c>
    </row>
    <row r="12856" spans="1:2" x14ac:dyDescent="0.25">
      <c r="A12856">
        <v>1285.3</v>
      </c>
      <c r="B12856">
        <v>87.085585327148323</v>
      </c>
    </row>
    <row r="12857" spans="1:2" x14ac:dyDescent="0.25">
      <c r="A12857">
        <v>1285.4000000000001</v>
      </c>
      <c r="B12857">
        <v>87.026124725341745</v>
      </c>
    </row>
    <row r="12858" spans="1:2" x14ac:dyDescent="0.25">
      <c r="A12858">
        <v>1285.5</v>
      </c>
      <c r="B12858">
        <v>86.966664123535153</v>
      </c>
    </row>
    <row r="12859" spans="1:2" x14ac:dyDescent="0.25">
      <c r="A12859">
        <v>1285.5999999999999</v>
      </c>
      <c r="B12859">
        <v>86.907203521728434</v>
      </c>
    </row>
    <row r="12860" spans="1:2" x14ac:dyDescent="0.25">
      <c r="A12860">
        <v>1285.7</v>
      </c>
      <c r="B12860">
        <v>86.847742919921842</v>
      </c>
    </row>
    <row r="12861" spans="1:2" x14ac:dyDescent="0.25">
      <c r="A12861">
        <v>1285.8</v>
      </c>
      <c r="B12861">
        <v>86.788282318115122</v>
      </c>
    </row>
    <row r="12862" spans="1:2" x14ac:dyDescent="0.25">
      <c r="A12862">
        <v>1285.9000000000001</v>
      </c>
      <c r="B12862">
        <v>86.728821716308545</v>
      </c>
    </row>
    <row r="12863" spans="1:2" x14ac:dyDescent="0.25">
      <c r="A12863">
        <v>1286</v>
      </c>
      <c r="B12863">
        <v>86.669361114501953</v>
      </c>
    </row>
    <row r="12864" spans="1:2" x14ac:dyDescent="0.25">
      <c r="A12864">
        <v>1286.0999999999999</v>
      </c>
      <c r="B12864">
        <v>86.591363067626844</v>
      </c>
    </row>
    <row r="12865" spans="1:2" x14ac:dyDescent="0.25">
      <c r="A12865">
        <v>1286.2</v>
      </c>
      <c r="B12865">
        <v>86.51336502075192</v>
      </c>
    </row>
    <row r="12866" spans="1:2" x14ac:dyDescent="0.25">
      <c r="A12866">
        <v>1286.3</v>
      </c>
      <c r="B12866">
        <v>86.43536697387681</v>
      </c>
    </row>
    <row r="12867" spans="1:2" x14ac:dyDescent="0.25">
      <c r="A12867">
        <v>1286.4000000000001</v>
      </c>
      <c r="B12867">
        <v>86.357368927001886</v>
      </c>
    </row>
    <row r="12868" spans="1:2" x14ac:dyDescent="0.25">
      <c r="A12868">
        <v>1286.5</v>
      </c>
      <c r="B12868">
        <v>86.279370880126947</v>
      </c>
    </row>
    <row r="12869" spans="1:2" x14ac:dyDescent="0.25">
      <c r="A12869">
        <v>1286.5999999999999</v>
      </c>
      <c r="B12869">
        <v>86.201372833251853</v>
      </c>
    </row>
    <row r="12870" spans="1:2" x14ac:dyDescent="0.25">
      <c r="A12870">
        <v>1286.7</v>
      </c>
      <c r="B12870">
        <v>86.123374786376914</v>
      </c>
    </row>
    <row r="12871" spans="1:2" x14ac:dyDescent="0.25">
      <c r="A12871">
        <v>1286.8</v>
      </c>
      <c r="B12871">
        <v>86.045376739501819</v>
      </c>
    </row>
    <row r="12872" spans="1:2" x14ac:dyDescent="0.25">
      <c r="A12872">
        <v>1286.9000000000001</v>
      </c>
      <c r="B12872">
        <v>85.96737869262688</v>
      </c>
    </row>
    <row r="12873" spans="1:2" x14ac:dyDescent="0.25">
      <c r="A12873">
        <v>1287</v>
      </c>
      <c r="B12873">
        <v>85.889380645751956</v>
      </c>
    </row>
    <row r="12874" spans="1:2" x14ac:dyDescent="0.25">
      <c r="A12874">
        <v>1287.0999999999999</v>
      </c>
      <c r="B12874">
        <v>85.826141052246015</v>
      </c>
    </row>
    <row r="12875" spans="1:2" x14ac:dyDescent="0.25">
      <c r="A12875">
        <v>1287.2</v>
      </c>
      <c r="B12875">
        <v>85.762901458740203</v>
      </c>
    </row>
    <row r="12876" spans="1:2" x14ac:dyDescent="0.25">
      <c r="A12876">
        <v>1287.3</v>
      </c>
      <c r="B12876">
        <v>85.699661865234262</v>
      </c>
    </row>
    <row r="12877" spans="1:2" x14ac:dyDescent="0.25">
      <c r="A12877">
        <v>1287.4000000000001</v>
      </c>
      <c r="B12877">
        <v>85.636422271728463</v>
      </c>
    </row>
    <row r="12878" spans="1:2" x14ac:dyDescent="0.25">
      <c r="A12878">
        <v>1287.5</v>
      </c>
      <c r="B12878">
        <v>85.573182678222651</v>
      </c>
    </row>
    <row r="12879" spans="1:2" x14ac:dyDescent="0.25">
      <c r="A12879">
        <v>1287.5999999999999</v>
      </c>
      <c r="B12879">
        <v>85.50994308471671</v>
      </c>
    </row>
    <row r="12880" spans="1:2" x14ac:dyDescent="0.25">
      <c r="A12880">
        <v>1287.7</v>
      </c>
      <c r="B12880">
        <v>85.446703491210911</v>
      </c>
    </row>
    <row r="12881" spans="1:2" x14ac:dyDescent="0.25">
      <c r="A12881">
        <v>1287.8</v>
      </c>
      <c r="B12881">
        <v>85.383463897704971</v>
      </c>
    </row>
    <row r="12882" spans="1:2" x14ac:dyDescent="0.25">
      <c r="A12882">
        <v>1287.9000000000001</v>
      </c>
      <c r="B12882">
        <v>85.320224304199158</v>
      </c>
    </row>
    <row r="12883" spans="1:2" x14ac:dyDescent="0.25">
      <c r="A12883">
        <v>1288</v>
      </c>
      <c r="B12883">
        <v>85.256984710693359</v>
      </c>
    </row>
    <row r="12884" spans="1:2" x14ac:dyDescent="0.25">
      <c r="A12884">
        <v>1288.0999999999999</v>
      </c>
      <c r="B12884">
        <v>85.186480560302641</v>
      </c>
    </row>
    <row r="12885" spans="1:2" x14ac:dyDescent="0.25">
      <c r="A12885">
        <v>1288.2</v>
      </c>
      <c r="B12885">
        <v>85.115976409912079</v>
      </c>
    </row>
    <row r="12886" spans="1:2" x14ac:dyDescent="0.25">
      <c r="A12886">
        <v>1288.3</v>
      </c>
      <c r="B12886">
        <v>85.045472259521361</v>
      </c>
    </row>
    <row r="12887" spans="1:2" x14ac:dyDescent="0.25">
      <c r="A12887">
        <v>1288.4000000000001</v>
      </c>
      <c r="B12887">
        <v>84.974968109130799</v>
      </c>
    </row>
    <row r="12888" spans="1:2" x14ac:dyDescent="0.25">
      <c r="A12888">
        <v>1288.5</v>
      </c>
      <c r="B12888">
        <v>84.904463958740237</v>
      </c>
    </row>
    <row r="12889" spans="1:2" x14ac:dyDescent="0.25">
      <c r="A12889">
        <v>1288.5999999999999</v>
      </c>
      <c r="B12889">
        <v>84.833959808349519</v>
      </c>
    </row>
    <row r="12890" spans="1:2" x14ac:dyDescent="0.25">
      <c r="A12890">
        <v>1288.7</v>
      </c>
      <c r="B12890">
        <v>84.763455657958957</v>
      </c>
    </row>
    <row r="12891" spans="1:2" x14ac:dyDescent="0.25">
      <c r="A12891">
        <v>1288.8</v>
      </c>
      <c r="B12891">
        <v>84.692951507568239</v>
      </c>
    </row>
    <row r="12892" spans="1:2" x14ac:dyDescent="0.25">
      <c r="A12892">
        <v>1288.9000000000001</v>
      </c>
      <c r="B12892">
        <v>84.622447357177677</v>
      </c>
    </row>
    <row r="12893" spans="1:2" x14ac:dyDescent="0.25">
      <c r="A12893">
        <v>1289</v>
      </c>
      <c r="B12893">
        <v>84.551943206787115</v>
      </c>
    </row>
    <row r="12894" spans="1:2" x14ac:dyDescent="0.25">
      <c r="A12894">
        <v>1289.0999999999999</v>
      </c>
      <c r="B12894">
        <v>84.49126426696769</v>
      </c>
    </row>
    <row r="12895" spans="1:2" x14ac:dyDescent="0.25">
      <c r="A12895">
        <v>1289.2</v>
      </c>
      <c r="B12895">
        <v>84.430585327148407</v>
      </c>
    </row>
    <row r="12896" spans="1:2" x14ac:dyDescent="0.25">
      <c r="A12896">
        <v>1289.3</v>
      </c>
      <c r="B12896">
        <v>84.369906387328996</v>
      </c>
    </row>
    <row r="12897" spans="1:2" x14ac:dyDescent="0.25">
      <c r="A12897">
        <v>1289.4000000000001</v>
      </c>
      <c r="B12897">
        <v>84.309227447509713</v>
      </c>
    </row>
    <row r="12898" spans="1:2" x14ac:dyDescent="0.25">
      <c r="A12898">
        <v>1289.5</v>
      </c>
      <c r="B12898">
        <v>84.24854850769043</v>
      </c>
    </row>
    <row r="12899" spans="1:2" x14ac:dyDescent="0.25">
      <c r="A12899">
        <v>1289.5999999999999</v>
      </c>
      <c r="B12899">
        <v>84.187869567871005</v>
      </c>
    </row>
    <row r="12900" spans="1:2" x14ac:dyDescent="0.25">
      <c r="A12900">
        <v>1289.7</v>
      </c>
      <c r="B12900">
        <v>84.127190628051721</v>
      </c>
    </row>
    <row r="12901" spans="1:2" x14ac:dyDescent="0.25">
      <c r="A12901">
        <v>1289.8</v>
      </c>
      <c r="B12901">
        <v>84.06651168823231</v>
      </c>
    </row>
    <row r="12902" spans="1:2" x14ac:dyDescent="0.25">
      <c r="A12902">
        <v>1289.9000000000001</v>
      </c>
      <c r="B12902">
        <v>84.005832748413027</v>
      </c>
    </row>
    <row r="12903" spans="1:2" x14ac:dyDescent="0.25">
      <c r="A12903">
        <v>1290</v>
      </c>
      <c r="B12903">
        <v>83.945153808593744</v>
      </c>
    </row>
    <row r="12904" spans="1:2" x14ac:dyDescent="0.25">
      <c r="A12904">
        <v>1290.0999999999999</v>
      </c>
      <c r="B12904">
        <v>83.900177307128843</v>
      </c>
    </row>
    <row r="12905" spans="1:2" x14ac:dyDescent="0.25">
      <c r="A12905">
        <v>1290.2</v>
      </c>
      <c r="B12905">
        <v>83.85520080566404</v>
      </c>
    </row>
    <row r="12906" spans="1:2" x14ac:dyDescent="0.25">
      <c r="A12906">
        <v>1290.3</v>
      </c>
      <c r="B12906">
        <v>83.810224304199139</v>
      </c>
    </row>
    <row r="12907" spans="1:2" x14ac:dyDescent="0.25">
      <c r="A12907">
        <v>1290.4000000000001</v>
      </c>
      <c r="B12907">
        <v>83.765247802734336</v>
      </c>
    </row>
    <row r="12908" spans="1:2" x14ac:dyDescent="0.25">
      <c r="A12908">
        <v>1290.5</v>
      </c>
      <c r="B12908">
        <v>83.72027130126952</v>
      </c>
    </row>
    <row r="12909" spans="1:2" x14ac:dyDescent="0.25">
      <c r="A12909">
        <v>1290.5999999999999</v>
      </c>
      <c r="B12909">
        <v>83.675294799804618</v>
      </c>
    </row>
    <row r="12910" spans="1:2" x14ac:dyDescent="0.25">
      <c r="A12910">
        <v>1290.7</v>
      </c>
      <c r="B12910">
        <v>83.630318298339816</v>
      </c>
    </row>
    <row r="12911" spans="1:2" x14ac:dyDescent="0.25">
      <c r="A12911">
        <v>1290.8</v>
      </c>
      <c r="B12911">
        <v>83.585341796874914</v>
      </c>
    </row>
    <row r="12912" spans="1:2" x14ac:dyDescent="0.25">
      <c r="A12912">
        <v>1290.9000000000001</v>
      </c>
      <c r="B12912">
        <v>83.540365295410112</v>
      </c>
    </row>
    <row r="12913" spans="1:2" x14ac:dyDescent="0.25">
      <c r="A12913">
        <v>1291</v>
      </c>
      <c r="B12913">
        <v>83.49538879394531</v>
      </c>
    </row>
    <row r="12914" spans="1:2" x14ac:dyDescent="0.25">
      <c r="A12914">
        <v>1291.0999999999999</v>
      </c>
      <c r="B12914">
        <v>83.418326644897348</v>
      </c>
    </row>
    <row r="12915" spans="1:2" x14ac:dyDescent="0.25">
      <c r="A12915">
        <v>1291.2</v>
      </c>
      <c r="B12915">
        <v>83.341264495849572</v>
      </c>
    </row>
    <row r="12916" spans="1:2" x14ac:dyDescent="0.25">
      <c r="A12916">
        <v>1291.3</v>
      </c>
      <c r="B12916">
        <v>83.264202346801611</v>
      </c>
    </row>
    <row r="12917" spans="1:2" x14ac:dyDescent="0.25">
      <c r="A12917">
        <v>1291.4000000000001</v>
      </c>
      <c r="B12917">
        <v>83.187140197753834</v>
      </c>
    </row>
    <row r="12918" spans="1:2" x14ac:dyDescent="0.25">
      <c r="A12918">
        <v>1291.5</v>
      </c>
      <c r="B12918">
        <v>83.110078048706043</v>
      </c>
    </row>
    <row r="12919" spans="1:2" x14ac:dyDescent="0.25">
      <c r="A12919">
        <v>1291.5999999999999</v>
      </c>
      <c r="B12919">
        <v>83.033015899658096</v>
      </c>
    </row>
    <row r="12920" spans="1:2" x14ac:dyDescent="0.25">
      <c r="A12920">
        <v>1291.7</v>
      </c>
      <c r="B12920">
        <v>82.955953750610306</v>
      </c>
    </row>
    <row r="12921" spans="1:2" x14ac:dyDescent="0.25">
      <c r="A12921">
        <v>1291.8</v>
      </c>
      <c r="B12921">
        <v>82.878891601562358</v>
      </c>
    </row>
    <row r="12922" spans="1:2" x14ac:dyDescent="0.25">
      <c r="A12922">
        <v>1291.9000000000001</v>
      </c>
      <c r="B12922">
        <v>82.801829452514568</v>
      </c>
    </row>
    <row r="12923" spans="1:2" x14ac:dyDescent="0.25">
      <c r="A12923">
        <v>1292</v>
      </c>
      <c r="B12923">
        <v>82.724767303466791</v>
      </c>
    </row>
    <row r="12924" spans="1:2" x14ac:dyDescent="0.25">
      <c r="A12924">
        <v>1292.0999999999999</v>
      </c>
      <c r="B12924">
        <v>82.649478759765515</v>
      </c>
    </row>
    <row r="12925" spans="1:2" x14ac:dyDescent="0.25">
      <c r="A12925">
        <v>1292.2</v>
      </c>
      <c r="B12925">
        <v>82.574190216064409</v>
      </c>
    </row>
    <row r="12926" spans="1:2" x14ac:dyDescent="0.25">
      <c r="A12926">
        <v>1292.3</v>
      </c>
      <c r="B12926">
        <v>82.498901672363147</v>
      </c>
    </row>
    <row r="12927" spans="1:2" x14ac:dyDescent="0.25">
      <c r="A12927">
        <v>1292.4000000000001</v>
      </c>
      <c r="B12927">
        <v>82.423613128662041</v>
      </c>
    </row>
    <row r="12928" spans="1:2" x14ac:dyDescent="0.25">
      <c r="A12928">
        <v>1292.5</v>
      </c>
      <c r="B12928">
        <v>82.348324584960935</v>
      </c>
    </row>
    <row r="12929" spans="1:2" x14ac:dyDescent="0.25">
      <c r="A12929">
        <v>1292.5999999999999</v>
      </c>
      <c r="B12929">
        <v>82.273036041259658</v>
      </c>
    </row>
    <row r="12930" spans="1:2" x14ac:dyDescent="0.25">
      <c r="A12930">
        <v>1292.7</v>
      </c>
      <c r="B12930">
        <v>82.197747497558552</v>
      </c>
    </row>
    <row r="12931" spans="1:2" x14ac:dyDescent="0.25">
      <c r="A12931">
        <v>1292.8</v>
      </c>
      <c r="B12931">
        <v>82.12245895385729</v>
      </c>
    </row>
    <row r="12932" spans="1:2" x14ac:dyDescent="0.25">
      <c r="A12932">
        <v>1292.9000000000001</v>
      </c>
      <c r="B12932">
        <v>82.047170410156184</v>
      </c>
    </row>
    <row r="12933" spans="1:2" x14ac:dyDescent="0.25">
      <c r="A12933">
        <v>1293</v>
      </c>
      <c r="B12933">
        <v>81.971881866455078</v>
      </c>
    </row>
    <row r="12934" spans="1:2" x14ac:dyDescent="0.25">
      <c r="A12934">
        <v>1293.0999999999999</v>
      </c>
      <c r="B12934">
        <v>81.92206626892083</v>
      </c>
    </row>
    <row r="12935" spans="1:2" x14ac:dyDescent="0.25">
      <c r="A12935">
        <v>1293.2</v>
      </c>
      <c r="B12935">
        <v>81.872250671386695</v>
      </c>
    </row>
    <row r="12936" spans="1:2" x14ac:dyDescent="0.25">
      <c r="A12936">
        <v>1293.3</v>
      </c>
      <c r="B12936">
        <v>81.822435073852446</v>
      </c>
    </row>
    <row r="12937" spans="1:2" x14ac:dyDescent="0.25">
      <c r="A12937">
        <v>1293.4000000000001</v>
      </c>
      <c r="B12937">
        <v>81.772619476318312</v>
      </c>
    </row>
    <row r="12938" spans="1:2" x14ac:dyDescent="0.25">
      <c r="A12938">
        <v>1293.5</v>
      </c>
      <c r="B12938">
        <v>81.722803878784177</v>
      </c>
    </row>
    <row r="12939" spans="1:2" x14ac:dyDescent="0.25">
      <c r="A12939">
        <v>1293.5999999999999</v>
      </c>
      <c r="B12939">
        <v>81.672988281249928</v>
      </c>
    </row>
    <row r="12940" spans="1:2" x14ac:dyDescent="0.25">
      <c r="A12940">
        <v>1293.7</v>
      </c>
      <c r="B12940">
        <v>81.623172683715794</v>
      </c>
    </row>
    <row r="12941" spans="1:2" x14ac:dyDescent="0.25">
      <c r="A12941">
        <v>1293.8</v>
      </c>
      <c r="B12941">
        <v>81.573357086181545</v>
      </c>
    </row>
    <row r="12942" spans="1:2" x14ac:dyDescent="0.25">
      <c r="A12942">
        <v>1293.9000000000001</v>
      </c>
      <c r="B12942">
        <v>81.52354148864741</v>
      </c>
    </row>
    <row r="12943" spans="1:2" x14ac:dyDescent="0.25">
      <c r="A12943">
        <v>1294</v>
      </c>
      <c r="B12943">
        <v>81.473725891113276</v>
      </c>
    </row>
    <row r="12944" spans="1:2" x14ac:dyDescent="0.25">
      <c r="A12944">
        <v>1294.0999999999999</v>
      </c>
      <c r="B12944">
        <v>81.430507202148377</v>
      </c>
    </row>
    <row r="12945" spans="1:2" x14ac:dyDescent="0.25">
      <c r="A12945">
        <v>1294.2</v>
      </c>
      <c r="B12945">
        <v>81.387288513183563</v>
      </c>
    </row>
    <row r="12946" spans="1:2" x14ac:dyDescent="0.25">
      <c r="A12946">
        <v>1294.3</v>
      </c>
      <c r="B12946">
        <v>81.344069824218664</v>
      </c>
    </row>
    <row r="12947" spans="1:2" x14ac:dyDescent="0.25">
      <c r="A12947">
        <v>1294.4000000000001</v>
      </c>
      <c r="B12947">
        <v>81.300851135253865</v>
      </c>
    </row>
    <row r="12948" spans="1:2" x14ac:dyDescent="0.25">
      <c r="A12948">
        <v>1294.5</v>
      </c>
      <c r="B12948">
        <v>81.257632446289051</v>
      </c>
    </row>
    <row r="12949" spans="1:2" x14ac:dyDescent="0.25">
      <c r="A12949">
        <v>1294.5999999999999</v>
      </c>
      <c r="B12949">
        <v>81.214413757324152</v>
      </c>
    </row>
    <row r="12950" spans="1:2" x14ac:dyDescent="0.25">
      <c r="A12950">
        <v>1294.7</v>
      </c>
      <c r="B12950">
        <v>81.171195068359353</v>
      </c>
    </row>
    <row r="12951" spans="1:2" x14ac:dyDescent="0.25">
      <c r="A12951">
        <v>1294.8</v>
      </c>
      <c r="B12951">
        <v>81.127976379394454</v>
      </c>
    </row>
    <row r="12952" spans="1:2" x14ac:dyDescent="0.25">
      <c r="A12952">
        <v>1294.9000000000001</v>
      </c>
      <c r="B12952">
        <v>81.08475769042964</v>
      </c>
    </row>
    <row r="12953" spans="1:2" x14ac:dyDescent="0.25">
      <c r="A12953">
        <v>1295</v>
      </c>
      <c r="B12953">
        <v>81.041539001464841</v>
      </c>
    </row>
    <row r="12954" spans="1:2" x14ac:dyDescent="0.25">
      <c r="A12954">
        <v>1295.0999999999999</v>
      </c>
      <c r="B12954">
        <v>80.976263809204013</v>
      </c>
    </row>
    <row r="12955" spans="1:2" x14ac:dyDescent="0.25">
      <c r="A12955">
        <v>1295.2</v>
      </c>
      <c r="B12955">
        <v>80.910988616943328</v>
      </c>
    </row>
    <row r="12956" spans="1:2" x14ac:dyDescent="0.25">
      <c r="A12956">
        <v>1295.3</v>
      </c>
      <c r="B12956">
        <v>80.845713424682501</v>
      </c>
    </row>
    <row r="12957" spans="1:2" x14ac:dyDescent="0.25">
      <c r="A12957">
        <v>1295.4000000000001</v>
      </c>
      <c r="B12957">
        <v>80.780438232421815</v>
      </c>
    </row>
    <row r="12958" spans="1:2" x14ac:dyDescent="0.25">
      <c r="A12958">
        <v>1295.5</v>
      </c>
      <c r="B12958">
        <v>80.71516304016113</v>
      </c>
    </row>
    <row r="12959" spans="1:2" x14ac:dyDescent="0.25">
      <c r="A12959">
        <v>1295.5999999999999</v>
      </c>
      <c r="B12959">
        <v>80.649887847900303</v>
      </c>
    </row>
    <row r="12960" spans="1:2" x14ac:dyDescent="0.25">
      <c r="A12960">
        <v>1295.7</v>
      </c>
      <c r="B12960">
        <v>80.584612655639617</v>
      </c>
    </row>
    <row r="12961" spans="1:2" x14ac:dyDescent="0.25">
      <c r="A12961">
        <v>1295.8</v>
      </c>
      <c r="B12961">
        <v>80.51933746337879</v>
      </c>
    </row>
    <row r="12962" spans="1:2" x14ac:dyDescent="0.25">
      <c r="A12962">
        <v>1295.9000000000001</v>
      </c>
      <c r="B12962">
        <v>80.454062271118104</v>
      </c>
    </row>
    <row r="12963" spans="1:2" x14ac:dyDescent="0.25">
      <c r="A12963">
        <v>1296</v>
      </c>
      <c r="B12963">
        <v>80.388787078857419</v>
      </c>
    </row>
    <row r="12964" spans="1:2" x14ac:dyDescent="0.25">
      <c r="A12964">
        <v>1296.0999999999999</v>
      </c>
      <c r="B12964">
        <v>80.332695846557542</v>
      </c>
    </row>
    <row r="12965" spans="1:2" x14ac:dyDescent="0.25">
      <c r="A12965">
        <v>1296.2</v>
      </c>
      <c r="B12965">
        <v>80.276604614257778</v>
      </c>
    </row>
    <row r="12966" spans="1:2" x14ac:dyDescent="0.25">
      <c r="A12966">
        <v>1296.3</v>
      </c>
      <c r="B12966">
        <v>80.2205133819579</v>
      </c>
    </row>
    <row r="12967" spans="1:2" x14ac:dyDescent="0.25">
      <c r="A12967">
        <v>1296.4000000000001</v>
      </c>
      <c r="B12967">
        <v>80.164422149658151</v>
      </c>
    </row>
    <row r="12968" spans="1:2" x14ac:dyDescent="0.25">
      <c r="A12968">
        <v>1296.5</v>
      </c>
      <c r="B12968">
        <v>80.108330917358387</v>
      </c>
    </row>
    <row r="12969" spans="1:2" x14ac:dyDescent="0.25">
      <c r="A12969">
        <v>1296.5999999999999</v>
      </c>
      <c r="B12969">
        <v>80.05223968505851</v>
      </c>
    </row>
    <row r="12970" spans="1:2" x14ac:dyDescent="0.25">
      <c r="A12970">
        <v>1296.7</v>
      </c>
      <c r="B12970">
        <v>79.99614845275876</v>
      </c>
    </row>
    <row r="12971" spans="1:2" x14ac:dyDescent="0.25">
      <c r="A12971">
        <v>1296.8</v>
      </c>
      <c r="B12971">
        <v>79.940057220458883</v>
      </c>
    </row>
    <row r="12972" spans="1:2" x14ac:dyDescent="0.25">
      <c r="A12972">
        <v>1296.9000000000001</v>
      </c>
      <c r="B12972">
        <v>79.883965988159119</v>
      </c>
    </row>
    <row r="12973" spans="1:2" x14ac:dyDescent="0.25">
      <c r="A12973">
        <v>1297</v>
      </c>
      <c r="B12973">
        <v>79.827874755859369</v>
      </c>
    </row>
    <row r="12974" spans="1:2" x14ac:dyDescent="0.25">
      <c r="A12974">
        <v>1297.0999999999999</v>
      </c>
      <c r="B12974">
        <v>79.776943130493095</v>
      </c>
    </row>
    <row r="12975" spans="1:2" x14ac:dyDescent="0.25">
      <c r="A12975">
        <v>1297.2</v>
      </c>
      <c r="B12975">
        <v>79.72601150512692</v>
      </c>
    </row>
    <row r="12976" spans="1:2" x14ac:dyDescent="0.25">
      <c r="A12976">
        <v>1297.3</v>
      </c>
      <c r="B12976">
        <v>79.675079879760645</v>
      </c>
    </row>
    <row r="12977" spans="1:2" x14ac:dyDescent="0.25">
      <c r="A12977">
        <v>1297.4000000000001</v>
      </c>
      <c r="B12977">
        <v>79.624148254394484</v>
      </c>
    </row>
    <row r="12978" spans="1:2" x14ac:dyDescent="0.25">
      <c r="A12978">
        <v>1297.5</v>
      </c>
      <c r="B12978">
        <v>79.573216629028309</v>
      </c>
    </row>
    <row r="12979" spans="1:2" x14ac:dyDescent="0.25">
      <c r="A12979">
        <v>1297.5999999999999</v>
      </c>
      <c r="B12979">
        <v>79.522285003662034</v>
      </c>
    </row>
    <row r="12980" spans="1:2" x14ac:dyDescent="0.25">
      <c r="A12980">
        <v>1297.7</v>
      </c>
      <c r="B12980">
        <v>79.471353378295873</v>
      </c>
    </row>
    <row r="12981" spans="1:2" x14ac:dyDescent="0.25">
      <c r="A12981">
        <v>1297.8</v>
      </c>
      <c r="B12981">
        <v>79.420421752929585</v>
      </c>
    </row>
    <row r="12982" spans="1:2" x14ac:dyDescent="0.25">
      <c r="A12982">
        <v>1297.9000000000001</v>
      </c>
      <c r="B12982">
        <v>79.369490127563424</v>
      </c>
    </row>
    <row r="12983" spans="1:2" x14ac:dyDescent="0.25">
      <c r="A12983">
        <v>1298</v>
      </c>
      <c r="B12983">
        <v>79.318558502197263</v>
      </c>
    </row>
    <row r="12984" spans="1:2" x14ac:dyDescent="0.25">
      <c r="A12984">
        <v>1298.0999999999999</v>
      </c>
      <c r="B12984">
        <v>79.273162918090762</v>
      </c>
    </row>
    <row r="12985" spans="1:2" x14ac:dyDescent="0.25">
      <c r="A12985">
        <v>1298.2</v>
      </c>
      <c r="B12985">
        <v>79.227767333984346</v>
      </c>
    </row>
    <row r="12986" spans="1:2" x14ac:dyDescent="0.25">
      <c r="A12986">
        <v>1298.3</v>
      </c>
      <c r="B12986">
        <v>79.182371749877845</v>
      </c>
    </row>
    <row r="12987" spans="1:2" x14ac:dyDescent="0.25">
      <c r="A12987">
        <v>1298.4000000000001</v>
      </c>
      <c r="B12987">
        <v>79.136976165771443</v>
      </c>
    </row>
    <row r="12988" spans="1:2" x14ac:dyDescent="0.25">
      <c r="A12988">
        <v>1298.5</v>
      </c>
      <c r="B12988">
        <v>79.091580581665028</v>
      </c>
    </row>
    <row r="12989" spans="1:2" x14ac:dyDescent="0.25">
      <c r="A12989">
        <v>1298.5999999999999</v>
      </c>
      <c r="B12989">
        <v>79.046184997558527</v>
      </c>
    </row>
    <row r="12990" spans="1:2" x14ac:dyDescent="0.25">
      <c r="A12990">
        <v>1298.7</v>
      </c>
      <c r="B12990">
        <v>79.000789413452125</v>
      </c>
    </row>
    <row r="12991" spans="1:2" x14ac:dyDescent="0.25">
      <c r="A12991">
        <v>1298.8</v>
      </c>
      <c r="B12991">
        <v>78.95539382934561</v>
      </c>
    </row>
    <row r="12992" spans="1:2" x14ac:dyDescent="0.25">
      <c r="A12992">
        <v>1298.9000000000001</v>
      </c>
      <c r="B12992">
        <v>78.909998245239208</v>
      </c>
    </row>
    <row r="12993" spans="1:2" x14ac:dyDescent="0.25">
      <c r="A12993">
        <v>1299</v>
      </c>
      <c r="B12993">
        <v>78.864602661132807</v>
      </c>
    </row>
    <row r="12994" spans="1:2" x14ac:dyDescent="0.25">
      <c r="A12994">
        <v>1299.0999999999999</v>
      </c>
      <c r="B12994">
        <v>78.833857421874953</v>
      </c>
    </row>
    <row r="12995" spans="1:2" x14ac:dyDescent="0.25">
      <c r="A12995">
        <v>1299.2</v>
      </c>
      <c r="B12995">
        <v>78.80311218261717</v>
      </c>
    </row>
    <row r="12996" spans="1:2" x14ac:dyDescent="0.25">
      <c r="A12996">
        <v>1299.3</v>
      </c>
      <c r="B12996">
        <v>78.772366943359316</v>
      </c>
    </row>
    <row r="12997" spans="1:2" x14ac:dyDescent="0.25">
      <c r="A12997">
        <v>1299.4000000000001</v>
      </c>
      <c r="B12997">
        <v>78.741621704101533</v>
      </c>
    </row>
    <row r="12998" spans="1:2" x14ac:dyDescent="0.25">
      <c r="A12998">
        <v>1299.5</v>
      </c>
      <c r="B12998">
        <v>78.71087646484375</v>
      </c>
    </row>
    <row r="12999" spans="1:2" x14ac:dyDescent="0.25">
      <c r="A12999">
        <v>1299.5999999999999</v>
      </c>
      <c r="B12999">
        <v>78.680131225585896</v>
      </c>
    </row>
    <row r="13000" spans="1:2" x14ac:dyDescent="0.25">
      <c r="A13000">
        <v>1299.7</v>
      </c>
      <c r="B13000">
        <v>78.649385986328113</v>
      </c>
    </row>
    <row r="13001" spans="1:2" x14ac:dyDescent="0.25">
      <c r="A13001">
        <v>1299.8</v>
      </c>
      <c r="B13001">
        <v>78.618640747070259</v>
      </c>
    </row>
    <row r="13002" spans="1:2" x14ac:dyDescent="0.25">
      <c r="A13002">
        <v>1299.9000000000001</v>
      </c>
      <c r="B13002">
        <v>78.587895507812476</v>
      </c>
    </row>
    <row r="13003" spans="1:2" x14ac:dyDescent="0.25">
      <c r="A13003">
        <v>1300</v>
      </c>
      <c r="B13003">
        <v>78.557150268554693</v>
      </c>
    </row>
    <row r="13004" spans="1:2" x14ac:dyDescent="0.25">
      <c r="A13004">
        <v>1300.0999999999999</v>
      </c>
      <c r="B13004">
        <v>78.538762969970676</v>
      </c>
    </row>
    <row r="13005" spans="1:2" x14ac:dyDescent="0.25">
      <c r="A13005">
        <v>1300.2</v>
      </c>
      <c r="B13005">
        <v>78.520375671386716</v>
      </c>
    </row>
    <row r="13006" spans="1:2" x14ac:dyDescent="0.25">
      <c r="A13006">
        <v>1300.3</v>
      </c>
      <c r="B13006">
        <v>78.5019883728027</v>
      </c>
    </row>
    <row r="13007" spans="1:2" x14ac:dyDescent="0.25">
      <c r="A13007">
        <v>1300.4000000000001</v>
      </c>
      <c r="B13007">
        <v>78.48360107421874</v>
      </c>
    </row>
    <row r="13008" spans="1:2" x14ac:dyDescent="0.25">
      <c r="A13008">
        <v>1300.5</v>
      </c>
      <c r="B13008">
        <v>78.465213775634766</v>
      </c>
    </row>
    <row r="13009" spans="1:2" x14ac:dyDescent="0.25">
      <c r="A13009">
        <v>1300.5999999999999</v>
      </c>
      <c r="B13009">
        <v>78.446826477050749</v>
      </c>
    </row>
    <row r="13010" spans="1:2" x14ac:dyDescent="0.25">
      <c r="A13010">
        <v>1300.7</v>
      </c>
      <c r="B13010">
        <v>78.428439178466789</v>
      </c>
    </row>
    <row r="13011" spans="1:2" x14ac:dyDescent="0.25">
      <c r="A13011">
        <v>1300.8</v>
      </c>
      <c r="B13011">
        <v>78.410051879882772</v>
      </c>
    </row>
    <row r="13012" spans="1:2" x14ac:dyDescent="0.25">
      <c r="A13012">
        <v>1300.9000000000001</v>
      </c>
      <c r="B13012">
        <v>78.391664581298812</v>
      </c>
    </row>
    <row r="13013" spans="1:2" x14ac:dyDescent="0.25">
      <c r="A13013">
        <v>1301</v>
      </c>
      <c r="B13013">
        <v>78.373277282714838</v>
      </c>
    </row>
    <row r="13014" spans="1:2" x14ac:dyDescent="0.25">
      <c r="A13014">
        <v>1301.0999999999999</v>
      </c>
      <c r="B13014">
        <v>78.355023422241175</v>
      </c>
    </row>
    <row r="13015" spans="1:2" x14ac:dyDescent="0.25">
      <c r="A13015">
        <v>1301.2</v>
      </c>
      <c r="B13015">
        <v>78.336769561767568</v>
      </c>
    </row>
    <row r="13016" spans="1:2" x14ac:dyDescent="0.25">
      <c r="A13016">
        <v>1301.3</v>
      </c>
      <c r="B13016">
        <v>78.318515701293904</v>
      </c>
    </row>
    <row r="13017" spans="1:2" x14ac:dyDescent="0.25">
      <c r="A13017">
        <v>1301.4000000000001</v>
      </c>
      <c r="B13017">
        <v>78.300261840820298</v>
      </c>
    </row>
    <row r="13018" spans="1:2" x14ac:dyDescent="0.25">
      <c r="A13018">
        <v>1301.5</v>
      </c>
      <c r="B13018">
        <v>78.282007980346677</v>
      </c>
    </row>
    <row r="13019" spans="1:2" x14ac:dyDescent="0.25">
      <c r="A13019">
        <v>1301.5999999999999</v>
      </c>
      <c r="B13019">
        <v>78.263754119873013</v>
      </c>
    </row>
    <row r="13020" spans="1:2" x14ac:dyDescent="0.25">
      <c r="A13020">
        <v>1301.7</v>
      </c>
      <c r="B13020">
        <v>78.245500259399407</v>
      </c>
    </row>
    <row r="13021" spans="1:2" x14ac:dyDescent="0.25">
      <c r="A13021">
        <v>1301.8</v>
      </c>
      <c r="B13021">
        <v>78.227246398925743</v>
      </c>
    </row>
    <row r="13022" spans="1:2" x14ac:dyDescent="0.25">
      <c r="A13022">
        <v>1301.9000000000001</v>
      </c>
      <c r="B13022">
        <v>78.208992538452137</v>
      </c>
    </row>
    <row r="13023" spans="1:2" x14ac:dyDescent="0.25">
      <c r="A13023">
        <v>1302</v>
      </c>
      <c r="B13023">
        <v>78.190738677978516</v>
      </c>
    </row>
    <row r="13024" spans="1:2" x14ac:dyDescent="0.25">
      <c r="A13024">
        <v>1302.0999999999999</v>
      </c>
      <c r="B13024">
        <v>78.165315780639617</v>
      </c>
    </row>
    <row r="13025" spans="1:2" x14ac:dyDescent="0.25">
      <c r="A13025">
        <v>1302.2</v>
      </c>
      <c r="B13025">
        <v>78.139892883300774</v>
      </c>
    </row>
    <row r="13026" spans="1:2" x14ac:dyDescent="0.25">
      <c r="A13026">
        <v>1302.3</v>
      </c>
      <c r="B13026">
        <v>78.114469985961861</v>
      </c>
    </row>
    <row r="13027" spans="1:2" x14ac:dyDescent="0.25">
      <c r="A13027">
        <v>1302.4000000000001</v>
      </c>
      <c r="B13027">
        <v>78.089047088623019</v>
      </c>
    </row>
    <row r="13028" spans="1:2" x14ac:dyDescent="0.25">
      <c r="A13028">
        <v>1302.5</v>
      </c>
      <c r="B13028">
        <v>78.063624191284177</v>
      </c>
    </row>
    <row r="13029" spans="1:2" x14ac:dyDescent="0.25">
      <c r="A13029">
        <v>1302.5999999999999</v>
      </c>
      <c r="B13029">
        <v>78.038201293945278</v>
      </c>
    </row>
    <row r="13030" spans="1:2" x14ac:dyDescent="0.25">
      <c r="A13030">
        <v>1302.7</v>
      </c>
      <c r="B13030">
        <v>78.012778396606436</v>
      </c>
    </row>
    <row r="13031" spans="1:2" x14ac:dyDescent="0.25">
      <c r="A13031">
        <v>1302.8</v>
      </c>
      <c r="B13031">
        <v>77.987355499267522</v>
      </c>
    </row>
    <row r="13032" spans="1:2" x14ac:dyDescent="0.25">
      <c r="A13032">
        <v>1302.9000000000001</v>
      </c>
      <c r="B13032">
        <v>77.96193260192868</v>
      </c>
    </row>
    <row r="13033" spans="1:2" x14ac:dyDescent="0.25">
      <c r="A13033">
        <v>1303</v>
      </c>
      <c r="B13033">
        <v>77.936509704589838</v>
      </c>
    </row>
    <row r="13034" spans="1:2" x14ac:dyDescent="0.25">
      <c r="A13034">
        <v>1303.0999999999999</v>
      </c>
      <c r="B13034">
        <v>77.907517013549764</v>
      </c>
    </row>
    <row r="13035" spans="1:2" x14ac:dyDescent="0.25">
      <c r="A13035">
        <v>1303.2</v>
      </c>
      <c r="B13035">
        <v>77.878524322509747</v>
      </c>
    </row>
    <row r="13036" spans="1:2" x14ac:dyDescent="0.25">
      <c r="A13036">
        <v>1303.3</v>
      </c>
      <c r="B13036">
        <v>77.849531631469674</v>
      </c>
    </row>
    <row r="13037" spans="1:2" x14ac:dyDescent="0.25">
      <c r="A13037">
        <v>1303.4000000000001</v>
      </c>
      <c r="B13037">
        <v>77.820538940429657</v>
      </c>
    </row>
    <row r="13038" spans="1:2" x14ac:dyDescent="0.25">
      <c r="A13038">
        <v>1303.5</v>
      </c>
      <c r="B13038">
        <v>77.791546249389654</v>
      </c>
    </row>
    <row r="13039" spans="1:2" x14ac:dyDescent="0.25">
      <c r="A13039">
        <v>1303.5999999999999</v>
      </c>
      <c r="B13039">
        <v>77.762553558349566</v>
      </c>
    </row>
    <row r="13040" spans="1:2" x14ac:dyDescent="0.25">
      <c r="A13040">
        <v>1303.7</v>
      </c>
      <c r="B13040">
        <v>77.733560867309563</v>
      </c>
    </row>
    <row r="13041" spans="1:2" x14ac:dyDescent="0.25">
      <c r="A13041">
        <v>1303.8</v>
      </c>
      <c r="B13041">
        <v>77.704568176269476</v>
      </c>
    </row>
    <row r="13042" spans="1:2" x14ac:dyDescent="0.25">
      <c r="A13042">
        <v>1303.9000000000001</v>
      </c>
      <c r="B13042">
        <v>77.675575485229473</v>
      </c>
    </row>
    <row r="13043" spans="1:2" x14ac:dyDescent="0.25">
      <c r="A13043">
        <v>1304</v>
      </c>
      <c r="B13043">
        <v>77.646582794189456</v>
      </c>
    </row>
    <row r="13044" spans="1:2" x14ac:dyDescent="0.25">
      <c r="A13044">
        <v>1304.0999999999999</v>
      </c>
      <c r="B13044">
        <v>77.614972229003868</v>
      </c>
    </row>
    <row r="13045" spans="1:2" x14ac:dyDescent="0.25">
      <c r="A13045">
        <v>1304.2</v>
      </c>
      <c r="B13045">
        <v>77.583361663818351</v>
      </c>
    </row>
    <row r="13046" spans="1:2" x14ac:dyDescent="0.25">
      <c r="A13046">
        <v>1304.3</v>
      </c>
      <c r="B13046">
        <v>77.551751098632764</v>
      </c>
    </row>
    <row r="13047" spans="1:2" x14ac:dyDescent="0.25">
      <c r="A13047">
        <v>1304.4000000000001</v>
      </c>
      <c r="B13047">
        <v>77.520140533447247</v>
      </c>
    </row>
    <row r="13048" spans="1:2" x14ac:dyDescent="0.25">
      <c r="A13048">
        <v>1304.5</v>
      </c>
      <c r="B13048">
        <v>77.48852996826173</v>
      </c>
    </row>
    <row r="13049" spans="1:2" x14ac:dyDescent="0.25">
      <c r="A13049">
        <v>1304.5999999999999</v>
      </c>
      <c r="B13049">
        <v>77.456919403076128</v>
      </c>
    </row>
    <row r="13050" spans="1:2" x14ac:dyDescent="0.25">
      <c r="A13050">
        <v>1304.7</v>
      </c>
      <c r="B13050">
        <v>77.425308837890611</v>
      </c>
    </row>
    <row r="13051" spans="1:2" x14ac:dyDescent="0.25">
      <c r="A13051">
        <v>1304.8</v>
      </c>
      <c r="B13051">
        <v>77.393698272705024</v>
      </c>
    </row>
    <row r="13052" spans="1:2" x14ac:dyDescent="0.25">
      <c r="A13052">
        <v>1304.9000000000001</v>
      </c>
      <c r="B13052">
        <v>77.362087707519507</v>
      </c>
    </row>
    <row r="13053" spans="1:2" x14ac:dyDescent="0.25">
      <c r="A13053">
        <v>1305</v>
      </c>
      <c r="B13053">
        <v>77.33047714233399</v>
      </c>
    </row>
    <row r="13054" spans="1:2" x14ac:dyDescent="0.25">
      <c r="A13054">
        <v>1305.0999999999999</v>
      </c>
      <c r="B13054">
        <v>77.284109725952092</v>
      </c>
    </row>
    <row r="13055" spans="1:2" x14ac:dyDescent="0.25">
      <c r="A13055">
        <v>1305.2</v>
      </c>
      <c r="B13055">
        <v>77.237742309570294</v>
      </c>
    </row>
    <row r="13056" spans="1:2" x14ac:dyDescent="0.25">
      <c r="A13056">
        <v>1305.3</v>
      </c>
      <c r="B13056">
        <v>77.191374893188396</v>
      </c>
    </row>
    <row r="13057" spans="1:2" x14ac:dyDescent="0.25">
      <c r="A13057">
        <v>1305.4000000000001</v>
      </c>
      <c r="B13057">
        <v>77.145007476806597</v>
      </c>
    </row>
    <row r="13058" spans="1:2" x14ac:dyDescent="0.25">
      <c r="A13058">
        <v>1305.5</v>
      </c>
      <c r="B13058">
        <v>77.098640060424799</v>
      </c>
    </row>
    <row r="13059" spans="1:2" x14ac:dyDescent="0.25">
      <c r="A13059">
        <v>1305.5999999999999</v>
      </c>
      <c r="B13059">
        <v>77.052272644042901</v>
      </c>
    </row>
    <row r="13060" spans="1:2" x14ac:dyDescent="0.25">
      <c r="A13060">
        <v>1305.7</v>
      </c>
      <c r="B13060">
        <v>77.005905227661117</v>
      </c>
    </row>
    <row r="13061" spans="1:2" x14ac:dyDescent="0.25">
      <c r="A13061">
        <v>1305.8</v>
      </c>
      <c r="B13061">
        <v>76.959537811279205</v>
      </c>
    </row>
    <row r="13062" spans="1:2" x14ac:dyDescent="0.25">
      <c r="A13062">
        <v>1305.9000000000001</v>
      </c>
      <c r="B13062">
        <v>76.913170394897421</v>
      </c>
    </row>
    <row r="13063" spans="1:2" x14ac:dyDescent="0.25">
      <c r="A13063">
        <v>1306</v>
      </c>
      <c r="B13063">
        <v>76.866802978515622</v>
      </c>
    </row>
    <row r="13064" spans="1:2" x14ac:dyDescent="0.25">
      <c r="A13064">
        <v>1306.0999999999999</v>
      </c>
      <c r="B13064">
        <v>76.82559631347651</v>
      </c>
    </row>
    <row r="13065" spans="1:2" x14ac:dyDescent="0.25">
      <c r="A13065">
        <v>1306.2</v>
      </c>
      <c r="B13065">
        <v>76.784389648437482</v>
      </c>
    </row>
    <row r="13066" spans="1:2" x14ac:dyDescent="0.25">
      <c r="A13066">
        <v>1306.3</v>
      </c>
      <c r="B13066">
        <v>76.743182983398356</v>
      </c>
    </row>
    <row r="13067" spans="1:2" x14ac:dyDescent="0.25">
      <c r="A13067">
        <v>1306.4000000000001</v>
      </c>
      <c r="B13067">
        <v>76.701976318359328</v>
      </c>
    </row>
    <row r="13068" spans="1:2" x14ac:dyDescent="0.25">
      <c r="A13068">
        <v>1306.5</v>
      </c>
      <c r="B13068">
        <v>76.660769653320301</v>
      </c>
    </row>
    <row r="13069" spans="1:2" x14ac:dyDescent="0.25">
      <c r="A13069">
        <v>1306.5999999999999</v>
      </c>
      <c r="B13069">
        <v>76.619562988281189</v>
      </c>
    </row>
    <row r="13070" spans="1:2" x14ac:dyDescent="0.25">
      <c r="A13070">
        <v>1306.7</v>
      </c>
      <c r="B13070">
        <v>76.578356323242161</v>
      </c>
    </row>
    <row r="13071" spans="1:2" x14ac:dyDescent="0.25">
      <c r="A13071">
        <v>1306.8</v>
      </c>
      <c r="B13071">
        <v>76.537149658203049</v>
      </c>
    </row>
    <row r="13072" spans="1:2" x14ac:dyDescent="0.25">
      <c r="A13072">
        <v>1306.9000000000001</v>
      </c>
      <c r="B13072">
        <v>76.495942993164022</v>
      </c>
    </row>
    <row r="13073" spans="1:2" x14ac:dyDescent="0.25">
      <c r="A13073">
        <v>1307</v>
      </c>
      <c r="B13073">
        <v>76.454736328124994</v>
      </c>
    </row>
    <row r="13074" spans="1:2" x14ac:dyDescent="0.25">
      <c r="A13074">
        <v>1307.0999999999999</v>
      </c>
      <c r="B13074">
        <v>76.433846740722629</v>
      </c>
    </row>
    <row r="13075" spans="1:2" x14ac:dyDescent="0.25">
      <c r="A13075">
        <v>1307.2</v>
      </c>
      <c r="B13075">
        <v>76.412957153320306</v>
      </c>
    </row>
    <row r="13076" spans="1:2" x14ac:dyDescent="0.25">
      <c r="A13076">
        <v>1307.3</v>
      </c>
      <c r="B13076">
        <v>76.392067565917927</v>
      </c>
    </row>
    <row r="13077" spans="1:2" x14ac:dyDescent="0.25">
      <c r="A13077">
        <v>1307.4000000000001</v>
      </c>
      <c r="B13077">
        <v>76.371177978515604</v>
      </c>
    </row>
    <row r="13078" spans="1:2" x14ac:dyDescent="0.25">
      <c r="A13078">
        <v>1307.5</v>
      </c>
      <c r="B13078">
        <v>76.350288391113281</v>
      </c>
    </row>
    <row r="13079" spans="1:2" x14ac:dyDescent="0.25">
      <c r="A13079">
        <v>1307.5999999999999</v>
      </c>
      <c r="B13079">
        <v>76.329398803710916</v>
      </c>
    </row>
    <row r="13080" spans="1:2" x14ac:dyDescent="0.25">
      <c r="A13080">
        <v>1307.7</v>
      </c>
      <c r="B13080">
        <v>76.308509216308593</v>
      </c>
    </row>
    <row r="13081" spans="1:2" x14ac:dyDescent="0.25">
      <c r="A13081">
        <v>1307.8</v>
      </c>
      <c r="B13081">
        <v>76.287619628906214</v>
      </c>
    </row>
    <row r="13082" spans="1:2" x14ac:dyDescent="0.25">
      <c r="A13082">
        <v>1307.9000000000001</v>
      </c>
      <c r="B13082">
        <v>76.266730041503891</v>
      </c>
    </row>
    <row r="13083" spans="1:2" x14ac:dyDescent="0.25">
      <c r="A13083">
        <v>1308</v>
      </c>
      <c r="B13083">
        <v>76.245840454101568</v>
      </c>
    </row>
    <row r="13084" spans="1:2" x14ac:dyDescent="0.25">
      <c r="A13084">
        <v>1308.0999999999999</v>
      </c>
      <c r="B13084">
        <v>76.23438117980956</v>
      </c>
    </row>
    <row r="13085" spans="1:2" x14ac:dyDescent="0.25">
      <c r="A13085">
        <v>1308.2</v>
      </c>
      <c r="B13085">
        <v>76.22292190551758</v>
      </c>
    </row>
    <row r="13086" spans="1:2" x14ac:dyDescent="0.25">
      <c r="A13086">
        <v>1308.3</v>
      </c>
      <c r="B13086">
        <v>76.211462631225572</v>
      </c>
    </row>
    <row r="13087" spans="1:2" x14ac:dyDescent="0.25">
      <c r="A13087">
        <v>1308.4000000000001</v>
      </c>
      <c r="B13087">
        <v>76.200003356933593</v>
      </c>
    </row>
    <row r="13088" spans="1:2" x14ac:dyDescent="0.25">
      <c r="A13088">
        <v>1308.5</v>
      </c>
      <c r="B13088">
        <v>76.188544082641613</v>
      </c>
    </row>
    <row r="13089" spans="1:2" x14ac:dyDescent="0.25">
      <c r="A13089">
        <v>1308.5999999999999</v>
      </c>
      <c r="B13089">
        <v>76.177084808349605</v>
      </c>
    </row>
    <row r="13090" spans="1:2" x14ac:dyDescent="0.25">
      <c r="A13090">
        <v>1308.7</v>
      </c>
      <c r="B13090">
        <v>76.165625534057611</v>
      </c>
    </row>
    <row r="13091" spans="1:2" x14ac:dyDescent="0.25">
      <c r="A13091">
        <v>1308.8</v>
      </c>
      <c r="B13091">
        <v>76.154166259765603</v>
      </c>
    </row>
    <row r="13092" spans="1:2" x14ac:dyDescent="0.25">
      <c r="A13092">
        <v>1308.9000000000001</v>
      </c>
      <c r="B13092">
        <v>76.142706985473623</v>
      </c>
    </row>
    <row r="13093" spans="1:2" x14ac:dyDescent="0.25">
      <c r="A13093">
        <v>1309</v>
      </c>
      <c r="B13093">
        <v>76.131247711181643</v>
      </c>
    </row>
    <row r="13094" spans="1:2" x14ac:dyDescent="0.25">
      <c r="A13094">
        <v>1309.0999999999999</v>
      </c>
      <c r="B13094">
        <v>76.125818176269533</v>
      </c>
    </row>
    <row r="13095" spans="1:2" x14ac:dyDescent="0.25">
      <c r="A13095">
        <v>1309.2</v>
      </c>
      <c r="B13095">
        <v>76.120388641357422</v>
      </c>
    </row>
    <row r="13096" spans="1:2" x14ac:dyDescent="0.25">
      <c r="A13096">
        <v>1309.3</v>
      </c>
      <c r="B13096">
        <v>76.114959106445312</v>
      </c>
    </row>
    <row r="13097" spans="1:2" x14ac:dyDescent="0.25">
      <c r="A13097">
        <v>1309.4000000000001</v>
      </c>
      <c r="B13097">
        <v>76.109529571533201</v>
      </c>
    </row>
    <row r="13098" spans="1:2" x14ac:dyDescent="0.25">
      <c r="A13098">
        <v>1309.5</v>
      </c>
      <c r="B13098">
        <v>76.104100036621105</v>
      </c>
    </row>
    <row r="13099" spans="1:2" x14ac:dyDescent="0.25">
      <c r="A13099">
        <v>1309.5999999999999</v>
      </c>
      <c r="B13099">
        <v>76.09867050170898</v>
      </c>
    </row>
    <row r="13100" spans="1:2" x14ac:dyDescent="0.25">
      <c r="A13100">
        <v>1309.7</v>
      </c>
      <c r="B13100">
        <v>76.093240966796884</v>
      </c>
    </row>
    <row r="13101" spans="1:2" x14ac:dyDescent="0.25">
      <c r="A13101">
        <v>1309.8</v>
      </c>
      <c r="B13101">
        <v>76.087811431884759</v>
      </c>
    </row>
    <row r="13102" spans="1:2" x14ac:dyDescent="0.25">
      <c r="A13102">
        <v>1309.9000000000001</v>
      </c>
      <c r="B13102">
        <v>76.082381896972663</v>
      </c>
    </row>
    <row r="13103" spans="1:2" x14ac:dyDescent="0.25">
      <c r="A13103">
        <v>1310</v>
      </c>
      <c r="B13103">
        <v>76.076952362060553</v>
      </c>
    </row>
    <row r="13104" spans="1:2" x14ac:dyDescent="0.25">
      <c r="A13104">
        <v>1310.0999999999999</v>
      </c>
      <c r="B13104">
        <v>76.070920562744135</v>
      </c>
    </row>
    <row r="13105" spans="1:2" x14ac:dyDescent="0.25">
      <c r="A13105">
        <v>1310.2</v>
      </c>
      <c r="B13105">
        <v>76.064888763427732</v>
      </c>
    </row>
    <row r="13106" spans="1:2" x14ac:dyDescent="0.25">
      <c r="A13106">
        <v>1310.3</v>
      </c>
      <c r="B13106">
        <v>76.058856964111328</v>
      </c>
    </row>
    <row r="13107" spans="1:2" x14ac:dyDescent="0.25">
      <c r="A13107">
        <v>1310.4000000000001</v>
      </c>
      <c r="B13107">
        <v>76.052825164794925</v>
      </c>
    </row>
    <row r="13108" spans="1:2" x14ac:dyDescent="0.25">
      <c r="A13108">
        <v>1310.5</v>
      </c>
      <c r="B13108">
        <v>76.046793365478521</v>
      </c>
    </row>
    <row r="13109" spans="1:2" x14ac:dyDescent="0.25">
      <c r="A13109">
        <v>1310.5999999999999</v>
      </c>
      <c r="B13109">
        <v>76.040761566162104</v>
      </c>
    </row>
    <row r="13110" spans="1:2" x14ac:dyDescent="0.25">
      <c r="A13110">
        <v>1310.7</v>
      </c>
      <c r="B13110">
        <v>76.0347297668457</v>
      </c>
    </row>
    <row r="13111" spans="1:2" x14ac:dyDescent="0.25">
      <c r="A13111">
        <v>1310.8</v>
      </c>
      <c r="B13111">
        <v>76.028697967529297</v>
      </c>
    </row>
    <row r="13112" spans="1:2" x14ac:dyDescent="0.25">
      <c r="A13112">
        <v>1310.9</v>
      </c>
      <c r="B13112">
        <v>76.022666168212893</v>
      </c>
    </row>
    <row r="13113" spans="1:2" x14ac:dyDescent="0.25">
      <c r="A13113">
        <v>1311</v>
      </c>
      <c r="B13113">
        <v>76.01663436889649</v>
      </c>
    </row>
    <row r="13114" spans="1:2" x14ac:dyDescent="0.25">
      <c r="A13114">
        <v>1311.1</v>
      </c>
      <c r="B13114">
        <v>76.006155624389635</v>
      </c>
    </row>
    <row r="13115" spans="1:2" x14ac:dyDescent="0.25">
      <c r="A13115">
        <v>1311.2</v>
      </c>
      <c r="B13115">
        <v>75.995676879882808</v>
      </c>
    </row>
    <row r="13116" spans="1:2" x14ac:dyDescent="0.25">
      <c r="A13116">
        <v>1311.3</v>
      </c>
      <c r="B13116">
        <v>75.985198135375967</v>
      </c>
    </row>
    <row r="13117" spans="1:2" x14ac:dyDescent="0.25">
      <c r="A13117">
        <v>1311.4</v>
      </c>
      <c r="B13117">
        <v>75.97471939086914</v>
      </c>
    </row>
    <row r="13118" spans="1:2" x14ac:dyDescent="0.25">
      <c r="A13118">
        <v>1311.5</v>
      </c>
      <c r="B13118">
        <v>75.964240646362299</v>
      </c>
    </row>
    <row r="13119" spans="1:2" x14ac:dyDescent="0.25">
      <c r="A13119">
        <v>1311.6</v>
      </c>
      <c r="B13119">
        <v>75.953761901855458</v>
      </c>
    </row>
    <row r="13120" spans="1:2" x14ac:dyDescent="0.25">
      <c r="A13120">
        <v>1311.7</v>
      </c>
      <c r="B13120">
        <v>75.943283157348631</v>
      </c>
    </row>
    <row r="13121" spans="1:2" x14ac:dyDescent="0.25">
      <c r="A13121">
        <v>1311.8</v>
      </c>
      <c r="B13121">
        <v>75.932804412841776</v>
      </c>
    </row>
    <row r="13122" spans="1:2" x14ac:dyDescent="0.25">
      <c r="A13122">
        <v>1311.9</v>
      </c>
      <c r="B13122">
        <v>75.922325668334949</v>
      </c>
    </row>
    <row r="13123" spans="1:2" x14ac:dyDescent="0.25">
      <c r="A13123">
        <v>1312</v>
      </c>
      <c r="B13123">
        <v>75.911846923828122</v>
      </c>
    </row>
    <row r="13124" spans="1:2" x14ac:dyDescent="0.25">
      <c r="A13124">
        <v>1312.1</v>
      </c>
      <c r="B13124">
        <v>75.910289916992184</v>
      </c>
    </row>
    <row r="13125" spans="1:2" x14ac:dyDescent="0.25">
      <c r="A13125">
        <v>1312.2</v>
      </c>
      <c r="B13125">
        <v>75.908732910156246</v>
      </c>
    </row>
    <row r="13126" spans="1:2" x14ac:dyDescent="0.25">
      <c r="A13126">
        <v>1312.3</v>
      </c>
      <c r="B13126">
        <v>75.907175903320308</v>
      </c>
    </row>
    <row r="13127" spans="1:2" x14ac:dyDescent="0.25">
      <c r="A13127">
        <v>1312.4</v>
      </c>
      <c r="B13127">
        <v>75.90561889648437</v>
      </c>
    </row>
    <row r="13128" spans="1:2" x14ac:dyDescent="0.25">
      <c r="A13128">
        <v>1312.5</v>
      </c>
      <c r="B13128">
        <v>75.904061889648432</v>
      </c>
    </row>
    <row r="13129" spans="1:2" x14ac:dyDescent="0.25">
      <c r="A13129">
        <v>1312.6</v>
      </c>
      <c r="B13129">
        <v>75.902504882812494</v>
      </c>
    </row>
    <row r="13130" spans="1:2" x14ac:dyDescent="0.25">
      <c r="A13130">
        <v>1312.7</v>
      </c>
      <c r="B13130">
        <v>75.90094787597657</v>
      </c>
    </row>
    <row r="13131" spans="1:2" x14ac:dyDescent="0.25">
      <c r="A13131">
        <v>1312.8</v>
      </c>
      <c r="B13131">
        <v>75.899390869140632</v>
      </c>
    </row>
    <row r="13132" spans="1:2" x14ac:dyDescent="0.25">
      <c r="A13132">
        <v>1312.9</v>
      </c>
      <c r="B13132">
        <v>75.897833862304694</v>
      </c>
    </row>
    <row r="13133" spans="1:2" x14ac:dyDescent="0.25">
      <c r="A13133">
        <v>1313</v>
      </c>
      <c r="B13133">
        <v>75.896276855468756</v>
      </c>
    </row>
    <row r="13134" spans="1:2" x14ac:dyDescent="0.25">
      <c r="A13134">
        <v>1313.1</v>
      </c>
      <c r="B13134">
        <v>75.879773330688465</v>
      </c>
    </row>
    <row r="13135" spans="1:2" x14ac:dyDescent="0.25">
      <c r="A13135">
        <v>1313.2</v>
      </c>
      <c r="B13135">
        <v>75.863269805908203</v>
      </c>
    </row>
    <row r="13136" spans="1:2" x14ac:dyDescent="0.25">
      <c r="A13136">
        <v>1313.3</v>
      </c>
      <c r="B13136">
        <v>75.846766281127898</v>
      </c>
    </row>
    <row r="13137" spans="1:2" x14ac:dyDescent="0.25">
      <c r="A13137">
        <v>1313.4</v>
      </c>
      <c r="B13137">
        <v>75.830262756347651</v>
      </c>
    </row>
    <row r="13138" spans="1:2" x14ac:dyDescent="0.25">
      <c r="A13138">
        <v>1313.5</v>
      </c>
      <c r="B13138">
        <v>75.813759231567388</v>
      </c>
    </row>
    <row r="13139" spans="1:2" x14ac:dyDescent="0.25">
      <c r="A13139">
        <v>1313.6</v>
      </c>
      <c r="B13139">
        <v>75.797255706787098</v>
      </c>
    </row>
    <row r="13140" spans="1:2" x14ac:dyDescent="0.25">
      <c r="A13140">
        <v>1313.7</v>
      </c>
      <c r="B13140">
        <v>75.780752182006836</v>
      </c>
    </row>
    <row r="13141" spans="1:2" x14ac:dyDescent="0.25">
      <c r="A13141">
        <v>1313.8</v>
      </c>
      <c r="B13141">
        <v>75.764248657226531</v>
      </c>
    </row>
    <row r="13142" spans="1:2" x14ac:dyDescent="0.25">
      <c r="A13142">
        <v>1313.9</v>
      </c>
      <c r="B13142">
        <v>75.747745132446283</v>
      </c>
    </row>
    <row r="13143" spans="1:2" x14ac:dyDescent="0.25">
      <c r="A13143">
        <v>1314</v>
      </c>
      <c r="B13143">
        <v>75.731241607666021</v>
      </c>
    </row>
    <row r="13144" spans="1:2" x14ac:dyDescent="0.25">
      <c r="A13144">
        <v>1314.1</v>
      </c>
      <c r="B13144">
        <v>75.709986801147437</v>
      </c>
    </row>
    <row r="13145" spans="1:2" x14ac:dyDescent="0.25">
      <c r="A13145">
        <v>1314.2</v>
      </c>
      <c r="B13145">
        <v>75.688731994628895</v>
      </c>
    </row>
    <row r="13146" spans="1:2" x14ac:dyDescent="0.25">
      <c r="A13146">
        <v>1314.3</v>
      </c>
      <c r="B13146">
        <v>75.667477188110311</v>
      </c>
    </row>
    <row r="13147" spans="1:2" x14ac:dyDescent="0.25">
      <c r="A13147">
        <v>1314.4</v>
      </c>
      <c r="B13147">
        <v>75.646222381591784</v>
      </c>
    </row>
    <row r="13148" spans="1:2" x14ac:dyDescent="0.25">
      <c r="A13148">
        <v>1314.5</v>
      </c>
      <c r="B13148">
        <v>75.624967575073242</v>
      </c>
    </row>
    <row r="13149" spans="1:2" x14ac:dyDescent="0.25">
      <c r="A13149">
        <v>1314.6</v>
      </c>
      <c r="B13149">
        <v>75.603712768554658</v>
      </c>
    </row>
    <row r="13150" spans="1:2" x14ac:dyDescent="0.25">
      <c r="A13150">
        <v>1314.7</v>
      </c>
      <c r="B13150">
        <v>75.582457962036116</v>
      </c>
    </row>
    <row r="13151" spans="1:2" x14ac:dyDescent="0.25">
      <c r="A13151">
        <v>1314.8</v>
      </c>
      <c r="B13151">
        <v>75.561203155517532</v>
      </c>
    </row>
    <row r="13152" spans="1:2" x14ac:dyDescent="0.25">
      <c r="A13152">
        <v>1314.9</v>
      </c>
      <c r="B13152">
        <v>75.539948348999005</v>
      </c>
    </row>
    <row r="13153" spans="1:2" x14ac:dyDescent="0.25">
      <c r="A13153">
        <v>1315</v>
      </c>
      <c r="B13153">
        <v>75.518693542480463</v>
      </c>
    </row>
    <row r="13154" spans="1:2" x14ac:dyDescent="0.25">
      <c r="A13154">
        <v>1315.1</v>
      </c>
      <c r="B13154">
        <v>75.497993011474577</v>
      </c>
    </row>
    <row r="13155" spans="1:2" x14ac:dyDescent="0.25">
      <c r="A13155">
        <v>1315.2</v>
      </c>
      <c r="B13155">
        <v>75.477292480468734</v>
      </c>
    </row>
    <row r="13156" spans="1:2" x14ac:dyDescent="0.25">
      <c r="A13156">
        <v>1315.3</v>
      </c>
      <c r="B13156">
        <v>75.456591949462847</v>
      </c>
    </row>
    <row r="13157" spans="1:2" x14ac:dyDescent="0.25">
      <c r="A13157">
        <v>1315.4</v>
      </c>
      <c r="B13157">
        <v>75.435891418457004</v>
      </c>
    </row>
    <row r="13158" spans="1:2" x14ac:dyDescent="0.25">
      <c r="A13158">
        <v>1315.5</v>
      </c>
      <c r="B13158">
        <v>75.415190887451161</v>
      </c>
    </row>
    <row r="13159" spans="1:2" x14ac:dyDescent="0.25">
      <c r="A13159">
        <v>1315.6</v>
      </c>
      <c r="B13159">
        <v>75.394490356445274</v>
      </c>
    </row>
    <row r="13160" spans="1:2" x14ac:dyDescent="0.25">
      <c r="A13160">
        <v>1315.7</v>
      </c>
      <c r="B13160">
        <v>75.373789825439445</v>
      </c>
    </row>
    <row r="13161" spans="1:2" x14ac:dyDescent="0.25">
      <c r="A13161">
        <v>1315.8</v>
      </c>
      <c r="B13161">
        <v>75.353089294433559</v>
      </c>
    </row>
    <row r="13162" spans="1:2" x14ac:dyDescent="0.25">
      <c r="A13162">
        <v>1315.9</v>
      </c>
      <c r="B13162">
        <v>75.332388763427716</v>
      </c>
    </row>
    <row r="13163" spans="1:2" x14ac:dyDescent="0.25">
      <c r="A13163">
        <v>1316</v>
      </c>
      <c r="B13163">
        <v>75.311688232421872</v>
      </c>
    </row>
    <row r="13164" spans="1:2" x14ac:dyDescent="0.25">
      <c r="A13164">
        <v>1316.1</v>
      </c>
      <c r="B13164">
        <v>75.289905395507787</v>
      </c>
    </row>
    <row r="13165" spans="1:2" x14ac:dyDescent="0.25">
      <c r="A13165">
        <v>1316.2</v>
      </c>
      <c r="B13165">
        <v>75.268122558593745</v>
      </c>
    </row>
    <row r="13166" spans="1:2" x14ac:dyDescent="0.25">
      <c r="A13166">
        <v>1316.3</v>
      </c>
      <c r="B13166">
        <v>75.246339721679647</v>
      </c>
    </row>
    <row r="13167" spans="1:2" x14ac:dyDescent="0.25">
      <c r="A13167">
        <v>1316.4</v>
      </c>
      <c r="B13167">
        <v>75.224556884765605</v>
      </c>
    </row>
    <row r="13168" spans="1:2" x14ac:dyDescent="0.25">
      <c r="A13168">
        <v>1316.5</v>
      </c>
      <c r="B13168">
        <v>75.202774047851562</v>
      </c>
    </row>
    <row r="13169" spans="1:2" x14ac:dyDescent="0.25">
      <c r="A13169">
        <v>1316.6</v>
      </c>
      <c r="B13169">
        <v>75.180991210937478</v>
      </c>
    </row>
    <row r="13170" spans="1:2" x14ac:dyDescent="0.25">
      <c r="A13170">
        <v>1316.7</v>
      </c>
      <c r="B13170">
        <v>75.159208374023436</v>
      </c>
    </row>
    <row r="13171" spans="1:2" x14ac:dyDescent="0.25">
      <c r="A13171">
        <v>1316.8</v>
      </c>
      <c r="B13171">
        <v>75.137425537109337</v>
      </c>
    </row>
    <row r="13172" spans="1:2" x14ac:dyDescent="0.25">
      <c r="A13172">
        <v>1316.9</v>
      </c>
      <c r="B13172">
        <v>75.115642700195295</v>
      </c>
    </row>
    <row r="13173" spans="1:2" x14ac:dyDescent="0.25">
      <c r="A13173">
        <v>1317</v>
      </c>
      <c r="B13173">
        <v>75.093859863281253</v>
      </c>
    </row>
    <row r="13174" spans="1:2" x14ac:dyDescent="0.25">
      <c r="A13174">
        <v>1317.1</v>
      </c>
      <c r="B13174">
        <v>75.053292694091738</v>
      </c>
    </row>
    <row r="13175" spans="1:2" x14ac:dyDescent="0.25">
      <c r="A13175">
        <v>1317.2</v>
      </c>
      <c r="B13175">
        <v>75.012725524902322</v>
      </c>
    </row>
    <row r="13176" spans="1:2" x14ac:dyDescent="0.25">
      <c r="A13176">
        <v>1317.3</v>
      </c>
      <c r="B13176">
        <v>74.972158355712821</v>
      </c>
    </row>
    <row r="13177" spans="1:2" x14ac:dyDescent="0.25">
      <c r="A13177">
        <v>1317.4</v>
      </c>
      <c r="B13177">
        <v>74.931591186523406</v>
      </c>
    </row>
    <row r="13178" spans="1:2" x14ac:dyDescent="0.25">
      <c r="A13178">
        <v>1317.5</v>
      </c>
      <c r="B13178">
        <v>74.89102401733399</v>
      </c>
    </row>
    <row r="13179" spans="1:2" x14ac:dyDescent="0.25">
      <c r="A13179">
        <v>1317.6</v>
      </c>
      <c r="B13179">
        <v>74.850456848144475</v>
      </c>
    </row>
    <row r="13180" spans="1:2" x14ac:dyDescent="0.25">
      <c r="A13180">
        <v>1317.7</v>
      </c>
      <c r="B13180">
        <v>74.809889678955059</v>
      </c>
    </row>
    <row r="13181" spans="1:2" x14ac:dyDescent="0.25">
      <c r="A13181">
        <v>1317.8</v>
      </c>
      <c r="B13181">
        <v>74.769322509765544</v>
      </c>
    </row>
    <row r="13182" spans="1:2" x14ac:dyDescent="0.25">
      <c r="A13182">
        <v>1317.9</v>
      </c>
      <c r="B13182">
        <v>74.728755340576129</v>
      </c>
    </row>
    <row r="13183" spans="1:2" x14ac:dyDescent="0.25">
      <c r="A13183">
        <v>1318</v>
      </c>
      <c r="B13183">
        <v>74.688188171386713</v>
      </c>
    </row>
    <row r="13184" spans="1:2" x14ac:dyDescent="0.25">
      <c r="A13184">
        <v>1318.1</v>
      </c>
      <c r="B13184">
        <v>74.62190902709952</v>
      </c>
    </row>
    <row r="13185" spans="1:2" x14ac:dyDescent="0.25">
      <c r="A13185">
        <v>1318.2</v>
      </c>
      <c r="B13185">
        <v>74.555629882812468</v>
      </c>
    </row>
    <row r="13186" spans="1:2" x14ac:dyDescent="0.25">
      <c r="A13186">
        <v>1318.3</v>
      </c>
      <c r="B13186">
        <v>74.489350738525275</v>
      </c>
    </row>
    <row r="13187" spans="1:2" x14ac:dyDescent="0.25">
      <c r="A13187">
        <v>1318.4</v>
      </c>
      <c r="B13187">
        <v>74.423071594238223</v>
      </c>
    </row>
    <row r="13188" spans="1:2" x14ac:dyDescent="0.25">
      <c r="A13188">
        <v>1318.5</v>
      </c>
      <c r="B13188">
        <v>74.356792449951172</v>
      </c>
    </row>
    <row r="13189" spans="1:2" x14ac:dyDescent="0.25">
      <c r="A13189">
        <v>1318.6</v>
      </c>
      <c r="B13189">
        <v>74.290513305663978</v>
      </c>
    </row>
    <row r="13190" spans="1:2" x14ac:dyDescent="0.25">
      <c r="A13190">
        <v>1318.7</v>
      </c>
      <c r="B13190">
        <v>74.224234161376927</v>
      </c>
    </row>
    <row r="13191" spans="1:2" x14ac:dyDescent="0.25">
      <c r="A13191">
        <v>1318.8</v>
      </c>
      <c r="B13191">
        <v>74.157955017089733</v>
      </c>
    </row>
    <row r="13192" spans="1:2" x14ac:dyDescent="0.25">
      <c r="A13192">
        <v>1318.9</v>
      </c>
      <c r="B13192">
        <v>74.091675872802682</v>
      </c>
    </row>
    <row r="13193" spans="1:2" x14ac:dyDescent="0.25">
      <c r="A13193">
        <v>1319</v>
      </c>
      <c r="B13193">
        <v>74.025396728515631</v>
      </c>
    </row>
    <row r="13194" spans="1:2" x14ac:dyDescent="0.25">
      <c r="A13194">
        <v>1319.1</v>
      </c>
      <c r="B13194">
        <v>73.967106475830008</v>
      </c>
    </row>
    <row r="13195" spans="1:2" x14ac:dyDescent="0.25">
      <c r="A13195">
        <v>1319.2</v>
      </c>
      <c r="B13195">
        <v>73.908816223144512</v>
      </c>
    </row>
    <row r="13196" spans="1:2" x14ac:dyDescent="0.25">
      <c r="A13196">
        <v>1319.3</v>
      </c>
      <c r="B13196">
        <v>73.850525970458875</v>
      </c>
    </row>
    <row r="13197" spans="1:2" x14ac:dyDescent="0.25">
      <c r="A13197">
        <v>1319.4</v>
      </c>
      <c r="B13197">
        <v>73.79223571777338</v>
      </c>
    </row>
    <row r="13198" spans="1:2" x14ac:dyDescent="0.25">
      <c r="A13198">
        <v>1319.5</v>
      </c>
      <c r="B13198">
        <v>73.733945465087885</v>
      </c>
    </row>
    <row r="13199" spans="1:2" x14ac:dyDescent="0.25">
      <c r="A13199">
        <v>1319.6</v>
      </c>
      <c r="B13199">
        <v>73.675655212402262</v>
      </c>
    </row>
    <row r="13200" spans="1:2" x14ac:dyDescent="0.25">
      <c r="A13200">
        <v>1319.7</v>
      </c>
      <c r="B13200">
        <v>73.617364959716767</v>
      </c>
    </row>
    <row r="13201" spans="1:2" x14ac:dyDescent="0.25">
      <c r="A13201">
        <v>1319.8</v>
      </c>
      <c r="B13201">
        <v>73.559074707031144</v>
      </c>
    </row>
    <row r="13202" spans="1:2" x14ac:dyDescent="0.25">
      <c r="A13202">
        <v>1319.9</v>
      </c>
      <c r="B13202">
        <v>73.500784454345649</v>
      </c>
    </row>
    <row r="13203" spans="1:2" x14ac:dyDescent="0.25">
      <c r="A13203">
        <v>1320</v>
      </c>
      <c r="B13203">
        <v>73.442494201660153</v>
      </c>
    </row>
    <row r="13204" spans="1:2" x14ac:dyDescent="0.25">
      <c r="A13204">
        <v>1320.1</v>
      </c>
      <c r="B13204">
        <v>73.435148696899404</v>
      </c>
    </row>
    <row r="13205" spans="1:2" x14ac:dyDescent="0.25">
      <c r="A13205">
        <v>1320.2</v>
      </c>
      <c r="B13205">
        <v>73.427803192138668</v>
      </c>
    </row>
    <row r="13206" spans="1:2" x14ac:dyDescent="0.25">
      <c r="A13206">
        <v>1320.3</v>
      </c>
      <c r="B13206">
        <v>73.420457687377919</v>
      </c>
    </row>
    <row r="13207" spans="1:2" x14ac:dyDescent="0.25">
      <c r="A13207">
        <v>1320.4</v>
      </c>
      <c r="B13207">
        <v>73.413112182617184</v>
      </c>
    </row>
    <row r="13208" spans="1:2" x14ac:dyDescent="0.25">
      <c r="A13208">
        <v>1320.5</v>
      </c>
      <c r="B13208">
        <v>73.405766677856434</v>
      </c>
    </row>
    <row r="13209" spans="1:2" x14ac:dyDescent="0.25">
      <c r="A13209">
        <v>1320.6</v>
      </c>
      <c r="B13209">
        <v>73.398421173095684</v>
      </c>
    </row>
    <row r="13210" spans="1:2" x14ac:dyDescent="0.25">
      <c r="A13210">
        <v>1320.7</v>
      </c>
      <c r="B13210">
        <v>73.391075668334949</v>
      </c>
    </row>
    <row r="13211" spans="1:2" x14ac:dyDescent="0.25">
      <c r="A13211">
        <v>1320.8</v>
      </c>
      <c r="B13211">
        <v>73.383730163574199</v>
      </c>
    </row>
    <row r="13212" spans="1:2" x14ac:dyDescent="0.25">
      <c r="A13212">
        <v>1320.9</v>
      </c>
      <c r="B13212">
        <v>73.376384658813464</v>
      </c>
    </row>
    <row r="13213" spans="1:2" x14ac:dyDescent="0.25">
      <c r="A13213">
        <v>1321</v>
      </c>
      <c r="B13213">
        <v>73.369039154052729</v>
      </c>
    </row>
    <row r="13214" spans="1:2" x14ac:dyDescent="0.25">
      <c r="A13214">
        <v>1321.1</v>
      </c>
      <c r="B13214">
        <v>73.393755874633811</v>
      </c>
    </row>
    <row r="13215" spans="1:2" x14ac:dyDescent="0.25">
      <c r="A13215">
        <v>1321.2</v>
      </c>
      <c r="B13215">
        <v>73.418472595214851</v>
      </c>
    </row>
    <row r="13216" spans="1:2" x14ac:dyDescent="0.25">
      <c r="A13216">
        <v>1321.3</v>
      </c>
      <c r="B13216">
        <v>73.443189315795934</v>
      </c>
    </row>
    <row r="13217" spans="1:2" x14ac:dyDescent="0.25">
      <c r="A13217">
        <v>1321.4</v>
      </c>
      <c r="B13217">
        <v>73.467906036376974</v>
      </c>
    </row>
    <row r="13218" spans="1:2" x14ac:dyDescent="0.25">
      <c r="A13218">
        <v>1321.5</v>
      </c>
      <c r="B13218">
        <v>73.492622756958013</v>
      </c>
    </row>
    <row r="13219" spans="1:2" x14ac:dyDescent="0.25">
      <c r="A13219">
        <v>1321.6</v>
      </c>
      <c r="B13219">
        <v>73.517339477539096</v>
      </c>
    </row>
    <row r="13220" spans="1:2" x14ac:dyDescent="0.25">
      <c r="A13220">
        <v>1321.7</v>
      </c>
      <c r="B13220">
        <v>73.542056198120122</v>
      </c>
    </row>
    <row r="13221" spans="1:2" x14ac:dyDescent="0.25">
      <c r="A13221">
        <v>1321.8</v>
      </c>
      <c r="B13221">
        <v>73.566772918701218</v>
      </c>
    </row>
    <row r="13222" spans="1:2" x14ac:dyDescent="0.25">
      <c r="A13222">
        <v>1321.9</v>
      </c>
      <c r="B13222">
        <v>73.591489639282244</v>
      </c>
    </row>
    <row r="13223" spans="1:2" x14ac:dyDescent="0.25">
      <c r="A13223">
        <v>1322</v>
      </c>
      <c r="B13223">
        <v>73.616206359863284</v>
      </c>
    </row>
    <row r="13224" spans="1:2" x14ac:dyDescent="0.25">
      <c r="A13224">
        <v>1322.1</v>
      </c>
      <c r="B13224">
        <v>73.676531295776456</v>
      </c>
    </row>
    <row r="13225" spans="1:2" x14ac:dyDescent="0.25">
      <c r="A13225">
        <v>1322.2</v>
      </c>
      <c r="B13225">
        <v>73.736856231689487</v>
      </c>
    </row>
    <row r="13226" spans="1:2" x14ac:dyDescent="0.25">
      <c r="A13226">
        <v>1322.3</v>
      </c>
      <c r="B13226">
        <v>73.797181167602645</v>
      </c>
    </row>
    <row r="13227" spans="1:2" x14ac:dyDescent="0.25">
      <c r="A13227">
        <v>1322.4</v>
      </c>
      <c r="B13227">
        <v>73.857506103515675</v>
      </c>
    </row>
    <row r="13228" spans="1:2" x14ac:dyDescent="0.25">
      <c r="A13228">
        <v>1322.5</v>
      </c>
      <c r="B13228">
        <v>73.917831039428705</v>
      </c>
    </row>
    <row r="13229" spans="1:2" x14ac:dyDescent="0.25">
      <c r="A13229">
        <v>1322.6</v>
      </c>
      <c r="B13229">
        <v>73.978155975341878</v>
      </c>
    </row>
    <row r="13230" spans="1:2" x14ac:dyDescent="0.25">
      <c r="A13230">
        <v>1322.7</v>
      </c>
      <c r="B13230">
        <v>74.038480911254908</v>
      </c>
    </row>
    <row r="13231" spans="1:2" x14ac:dyDescent="0.25">
      <c r="A13231">
        <v>1322.8</v>
      </c>
      <c r="B13231">
        <v>74.09880584716808</v>
      </c>
    </row>
    <row r="13232" spans="1:2" x14ac:dyDescent="0.25">
      <c r="A13232">
        <v>1322.9</v>
      </c>
      <c r="B13232">
        <v>74.15913078308111</v>
      </c>
    </row>
    <row r="13233" spans="1:2" x14ac:dyDescent="0.25">
      <c r="A13233">
        <v>1323</v>
      </c>
      <c r="B13233">
        <v>74.219455718994141</v>
      </c>
    </row>
    <row r="13234" spans="1:2" x14ac:dyDescent="0.25">
      <c r="A13234">
        <v>1323.1</v>
      </c>
      <c r="B13234">
        <v>74.325455780029444</v>
      </c>
    </row>
    <row r="13235" spans="1:2" x14ac:dyDescent="0.25">
      <c r="A13235">
        <v>1323.2</v>
      </c>
      <c r="B13235">
        <v>74.431455841064505</v>
      </c>
    </row>
    <row r="13236" spans="1:2" x14ac:dyDescent="0.25">
      <c r="A13236">
        <v>1323.3</v>
      </c>
      <c r="B13236">
        <v>74.537455902099808</v>
      </c>
    </row>
    <row r="13237" spans="1:2" x14ac:dyDescent="0.25">
      <c r="A13237">
        <v>1323.4</v>
      </c>
      <c r="B13237">
        <v>74.643455963134869</v>
      </c>
    </row>
    <row r="13238" spans="1:2" x14ac:dyDescent="0.25">
      <c r="A13238">
        <v>1323.5</v>
      </c>
      <c r="B13238">
        <v>74.749456024169916</v>
      </c>
    </row>
    <row r="13239" spans="1:2" x14ac:dyDescent="0.25">
      <c r="A13239">
        <v>1323.6</v>
      </c>
      <c r="B13239">
        <v>74.855456085205219</v>
      </c>
    </row>
    <row r="13240" spans="1:2" x14ac:dyDescent="0.25">
      <c r="A13240">
        <v>1323.7</v>
      </c>
      <c r="B13240">
        <v>74.96145614624028</v>
      </c>
    </row>
    <row r="13241" spans="1:2" x14ac:dyDescent="0.25">
      <c r="A13241">
        <v>1323.8</v>
      </c>
      <c r="B13241">
        <v>75.067456207275583</v>
      </c>
    </row>
    <row r="13242" spans="1:2" x14ac:dyDescent="0.25">
      <c r="A13242">
        <v>1323.9</v>
      </c>
      <c r="B13242">
        <v>75.173456268310645</v>
      </c>
    </row>
    <row r="13243" spans="1:2" x14ac:dyDescent="0.25">
      <c r="A13243">
        <v>1324</v>
      </c>
      <c r="B13243">
        <v>75.279456329345706</v>
      </c>
    </row>
    <row r="13244" spans="1:2" x14ac:dyDescent="0.25">
      <c r="A13244">
        <v>1324.1</v>
      </c>
      <c r="B13244">
        <v>75.42042243957539</v>
      </c>
    </row>
    <row r="13245" spans="1:2" x14ac:dyDescent="0.25">
      <c r="A13245">
        <v>1324.2</v>
      </c>
      <c r="B13245">
        <v>75.561388549804761</v>
      </c>
    </row>
    <row r="13246" spans="1:2" x14ac:dyDescent="0.25">
      <c r="A13246">
        <v>1324.3</v>
      </c>
      <c r="B13246">
        <v>75.702354660034445</v>
      </c>
    </row>
    <row r="13247" spans="1:2" x14ac:dyDescent="0.25">
      <c r="A13247">
        <v>1324.4</v>
      </c>
      <c r="B13247">
        <v>75.843320770263801</v>
      </c>
    </row>
    <row r="13248" spans="1:2" x14ac:dyDescent="0.25">
      <c r="A13248">
        <v>1324.5</v>
      </c>
      <c r="B13248">
        <v>75.984286880493158</v>
      </c>
    </row>
    <row r="13249" spans="1:2" x14ac:dyDescent="0.25">
      <c r="A13249">
        <v>1324.6</v>
      </c>
      <c r="B13249">
        <v>76.125252990722856</v>
      </c>
    </row>
    <row r="13250" spans="1:2" x14ac:dyDescent="0.25">
      <c r="A13250">
        <v>1324.7</v>
      </c>
      <c r="B13250">
        <v>76.266219100952213</v>
      </c>
    </row>
    <row r="13251" spans="1:2" x14ac:dyDescent="0.25">
      <c r="A13251">
        <v>1324.8</v>
      </c>
      <c r="B13251">
        <v>76.407185211181897</v>
      </c>
    </row>
    <row r="13252" spans="1:2" x14ac:dyDescent="0.25">
      <c r="A13252">
        <v>1324.9</v>
      </c>
      <c r="B13252">
        <v>76.548151321411268</v>
      </c>
    </row>
    <row r="13253" spans="1:2" x14ac:dyDescent="0.25">
      <c r="A13253">
        <v>1325</v>
      </c>
      <c r="B13253">
        <v>76.689117431640625</v>
      </c>
    </row>
    <row r="13254" spans="1:2" x14ac:dyDescent="0.25">
      <c r="A13254">
        <v>1325.1</v>
      </c>
      <c r="B13254">
        <v>76.858996963501212</v>
      </c>
    </row>
    <row r="13255" spans="1:2" x14ac:dyDescent="0.25">
      <c r="A13255">
        <v>1325.2</v>
      </c>
      <c r="B13255">
        <v>77.028876495361402</v>
      </c>
    </row>
    <row r="13256" spans="1:2" x14ac:dyDescent="0.25">
      <c r="A13256">
        <v>1325.3</v>
      </c>
      <c r="B13256">
        <v>77.198756027221989</v>
      </c>
    </row>
    <row r="13257" spans="1:2" x14ac:dyDescent="0.25">
      <c r="A13257">
        <v>1325.4</v>
      </c>
      <c r="B13257">
        <v>77.368635559082179</v>
      </c>
    </row>
    <row r="13258" spans="1:2" x14ac:dyDescent="0.25">
      <c r="A13258">
        <v>1325.5</v>
      </c>
      <c r="B13258">
        <v>77.538515090942383</v>
      </c>
    </row>
    <row r="13259" spans="1:2" x14ac:dyDescent="0.25">
      <c r="A13259">
        <v>1325.6</v>
      </c>
      <c r="B13259">
        <v>77.70839462280297</v>
      </c>
    </row>
    <row r="13260" spans="1:2" x14ac:dyDescent="0.25">
      <c r="A13260">
        <v>1325.7</v>
      </c>
      <c r="B13260">
        <v>77.87827415466316</v>
      </c>
    </row>
    <row r="13261" spans="1:2" x14ac:dyDescent="0.25">
      <c r="A13261">
        <v>1325.8</v>
      </c>
      <c r="B13261">
        <v>78.048153686523747</v>
      </c>
    </row>
    <row r="13262" spans="1:2" x14ac:dyDescent="0.25">
      <c r="A13262">
        <v>1325.9</v>
      </c>
      <c r="B13262">
        <v>78.218033218383937</v>
      </c>
    </row>
    <row r="13263" spans="1:2" x14ac:dyDescent="0.25">
      <c r="A13263">
        <v>1326</v>
      </c>
      <c r="B13263">
        <v>78.387912750244141</v>
      </c>
    </row>
    <row r="13264" spans="1:2" x14ac:dyDescent="0.25">
      <c r="A13264">
        <v>1326.1</v>
      </c>
      <c r="B13264">
        <v>78.51255836486834</v>
      </c>
    </row>
    <row r="13265" spans="1:2" x14ac:dyDescent="0.25">
      <c r="A13265">
        <v>1326.2</v>
      </c>
      <c r="B13265">
        <v>78.637203979492242</v>
      </c>
    </row>
    <row r="13266" spans="1:2" x14ac:dyDescent="0.25">
      <c r="A13266">
        <v>1326.3</v>
      </c>
      <c r="B13266">
        <v>78.761849594116441</v>
      </c>
    </row>
    <row r="13267" spans="1:2" x14ac:dyDescent="0.25">
      <c r="A13267">
        <v>1326.4</v>
      </c>
      <c r="B13267">
        <v>78.886495208740342</v>
      </c>
    </row>
    <row r="13268" spans="1:2" x14ac:dyDescent="0.25">
      <c r="A13268">
        <v>1326.5</v>
      </c>
      <c r="B13268">
        <v>79.011140823364258</v>
      </c>
    </row>
    <row r="13269" spans="1:2" x14ac:dyDescent="0.25">
      <c r="A13269">
        <v>1326.6</v>
      </c>
      <c r="B13269">
        <v>79.135786437988457</v>
      </c>
    </row>
    <row r="13270" spans="1:2" x14ac:dyDescent="0.25">
      <c r="A13270">
        <v>1326.7</v>
      </c>
      <c r="B13270">
        <v>79.260432052612359</v>
      </c>
    </row>
    <row r="13271" spans="1:2" x14ac:dyDescent="0.25">
      <c r="A13271">
        <v>1326.8</v>
      </c>
      <c r="B13271">
        <v>79.385077667236558</v>
      </c>
    </row>
    <row r="13272" spans="1:2" x14ac:dyDescent="0.25">
      <c r="A13272">
        <v>1326.9</v>
      </c>
      <c r="B13272">
        <v>79.50972328186046</v>
      </c>
    </row>
    <row r="13273" spans="1:2" x14ac:dyDescent="0.25">
      <c r="A13273">
        <v>1327</v>
      </c>
      <c r="B13273">
        <v>79.634368896484375</v>
      </c>
    </row>
    <row r="13274" spans="1:2" x14ac:dyDescent="0.25">
      <c r="A13274">
        <v>1327.1</v>
      </c>
      <c r="B13274">
        <v>79.720211868286256</v>
      </c>
    </row>
    <row r="13275" spans="1:2" x14ac:dyDescent="0.25">
      <c r="A13275">
        <v>1327.2</v>
      </c>
      <c r="B13275">
        <v>79.806054840087924</v>
      </c>
    </row>
    <row r="13276" spans="1:2" x14ac:dyDescent="0.25">
      <c r="A13276">
        <v>1327.3</v>
      </c>
      <c r="B13276">
        <v>79.891897811889805</v>
      </c>
    </row>
    <row r="13277" spans="1:2" x14ac:dyDescent="0.25">
      <c r="A13277">
        <v>1327.4</v>
      </c>
      <c r="B13277">
        <v>79.977740783691488</v>
      </c>
    </row>
    <row r="13278" spans="1:2" x14ac:dyDescent="0.25">
      <c r="A13278">
        <v>1327.5</v>
      </c>
      <c r="B13278">
        <v>80.06358375549317</v>
      </c>
    </row>
    <row r="13279" spans="1:2" x14ac:dyDescent="0.25">
      <c r="A13279">
        <v>1327.6</v>
      </c>
      <c r="B13279">
        <v>80.149426727295037</v>
      </c>
    </row>
    <row r="13280" spans="1:2" x14ac:dyDescent="0.25">
      <c r="A13280">
        <v>1327.7</v>
      </c>
      <c r="B13280">
        <v>80.235269699096719</v>
      </c>
    </row>
    <row r="13281" spans="1:2" x14ac:dyDescent="0.25">
      <c r="A13281">
        <v>1327.8</v>
      </c>
      <c r="B13281">
        <v>80.321112670898586</v>
      </c>
    </row>
    <row r="13282" spans="1:2" x14ac:dyDescent="0.25">
      <c r="A13282">
        <v>1327.9</v>
      </c>
      <c r="B13282">
        <v>80.406955642700268</v>
      </c>
    </row>
    <row r="13283" spans="1:2" x14ac:dyDescent="0.25">
      <c r="A13283">
        <v>1328</v>
      </c>
      <c r="B13283">
        <v>80.49279861450195</v>
      </c>
    </row>
    <row r="13284" spans="1:2" x14ac:dyDescent="0.25">
      <c r="A13284">
        <v>1328.1</v>
      </c>
      <c r="B13284">
        <v>80.564038925170991</v>
      </c>
    </row>
    <row r="13285" spans="1:2" x14ac:dyDescent="0.25">
      <c r="A13285">
        <v>1328.2</v>
      </c>
      <c r="B13285">
        <v>80.635279235839874</v>
      </c>
    </row>
    <row r="13286" spans="1:2" x14ac:dyDescent="0.25">
      <c r="A13286">
        <v>1328.3</v>
      </c>
      <c r="B13286">
        <v>80.706519546508915</v>
      </c>
    </row>
    <row r="13287" spans="1:2" x14ac:dyDescent="0.25">
      <c r="A13287">
        <v>1328.4</v>
      </c>
      <c r="B13287">
        <v>80.777759857177799</v>
      </c>
    </row>
    <row r="13288" spans="1:2" x14ac:dyDescent="0.25">
      <c r="A13288">
        <v>1328.5</v>
      </c>
      <c r="B13288">
        <v>80.849000167846668</v>
      </c>
    </row>
    <row r="13289" spans="1:2" x14ac:dyDescent="0.25">
      <c r="A13289">
        <v>1328.6</v>
      </c>
      <c r="B13289">
        <v>80.920240478515723</v>
      </c>
    </row>
    <row r="13290" spans="1:2" x14ac:dyDescent="0.25">
      <c r="A13290">
        <v>1328.7</v>
      </c>
      <c r="B13290">
        <v>80.991480789184592</v>
      </c>
    </row>
    <row r="13291" spans="1:2" x14ac:dyDescent="0.25">
      <c r="A13291">
        <v>1328.8</v>
      </c>
      <c r="B13291">
        <v>81.062721099853647</v>
      </c>
    </row>
    <row r="13292" spans="1:2" x14ac:dyDescent="0.25">
      <c r="A13292">
        <v>1328.9</v>
      </c>
      <c r="B13292">
        <v>81.133961410522517</v>
      </c>
    </row>
    <row r="13293" spans="1:2" x14ac:dyDescent="0.25">
      <c r="A13293">
        <v>1329</v>
      </c>
      <c r="B13293">
        <v>81.205201721191401</v>
      </c>
    </row>
    <row r="13294" spans="1:2" x14ac:dyDescent="0.25">
      <c r="A13294">
        <v>1329.1</v>
      </c>
      <c r="B13294">
        <v>81.204136810302728</v>
      </c>
    </row>
    <row r="13295" spans="1:2" x14ac:dyDescent="0.25">
      <c r="A13295">
        <v>1329.2</v>
      </c>
      <c r="B13295">
        <v>81.203071899414056</v>
      </c>
    </row>
    <row r="13296" spans="1:2" x14ac:dyDescent="0.25">
      <c r="A13296">
        <v>1329.3</v>
      </c>
      <c r="B13296">
        <v>81.202006988525383</v>
      </c>
    </row>
    <row r="13297" spans="1:2" x14ac:dyDescent="0.25">
      <c r="A13297">
        <v>1329.4</v>
      </c>
      <c r="B13297">
        <v>81.200942077636711</v>
      </c>
    </row>
    <row r="13298" spans="1:2" x14ac:dyDescent="0.25">
      <c r="A13298">
        <v>1329.5</v>
      </c>
      <c r="B13298">
        <v>81.199877166748053</v>
      </c>
    </row>
    <row r="13299" spans="1:2" x14ac:dyDescent="0.25">
      <c r="A13299">
        <v>1329.6</v>
      </c>
      <c r="B13299">
        <v>81.198812255859366</v>
      </c>
    </row>
    <row r="13300" spans="1:2" x14ac:dyDescent="0.25">
      <c r="A13300">
        <v>1329.7</v>
      </c>
      <c r="B13300">
        <v>81.197747344970708</v>
      </c>
    </row>
    <row r="13301" spans="1:2" x14ac:dyDescent="0.25">
      <c r="A13301">
        <v>1329.8</v>
      </c>
      <c r="B13301">
        <v>81.196682434082035</v>
      </c>
    </row>
    <row r="13302" spans="1:2" x14ac:dyDescent="0.25">
      <c r="A13302">
        <v>1329.9</v>
      </c>
      <c r="B13302">
        <v>81.195617523193363</v>
      </c>
    </row>
    <row r="13303" spans="1:2" x14ac:dyDescent="0.25">
      <c r="A13303">
        <v>1330</v>
      </c>
      <c r="B13303">
        <v>81.19455261230469</v>
      </c>
    </row>
    <row r="13304" spans="1:2" x14ac:dyDescent="0.25">
      <c r="A13304">
        <v>1330.1</v>
      </c>
      <c r="B13304">
        <v>81.178238677978499</v>
      </c>
    </row>
    <row r="13305" spans="1:2" x14ac:dyDescent="0.25">
      <c r="A13305">
        <v>1330.2</v>
      </c>
      <c r="B13305">
        <v>81.161924743652335</v>
      </c>
    </row>
    <row r="13306" spans="1:2" x14ac:dyDescent="0.25">
      <c r="A13306">
        <v>1330.3</v>
      </c>
      <c r="B13306">
        <v>81.145610809326143</v>
      </c>
    </row>
    <row r="13307" spans="1:2" x14ac:dyDescent="0.25">
      <c r="A13307">
        <v>1330.4</v>
      </c>
      <c r="B13307">
        <v>81.129296874999994</v>
      </c>
    </row>
    <row r="13308" spans="1:2" x14ac:dyDescent="0.25">
      <c r="A13308">
        <v>1330.5</v>
      </c>
      <c r="B13308">
        <v>81.112982940673831</v>
      </c>
    </row>
    <row r="13309" spans="1:2" x14ac:dyDescent="0.25">
      <c r="A13309">
        <v>1330.6</v>
      </c>
      <c r="B13309">
        <v>81.096669006347639</v>
      </c>
    </row>
    <row r="13310" spans="1:2" x14ac:dyDescent="0.25">
      <c r="A13310">
        <v>1330.7</v>
      </c>
      <c r="B13310">
        <v>81.080355072021476</v>
      </c>
    </row>
    <row r="13311" spans="1:2" x14ac:dyDescent="0.25">
      <c r="A13311">
        <v>1330.8</v>
      </c>
      <c r="B13311">
        <v>81.064041137695284</v>
      </c>
    </row>
    <row r="13312" spans="1:2" x14ac:dyDescent="0.25">
      <c r="A13312">
        <v>1330.9</v>
      </c>
      <c r="B13312">
        <v>81.047727203369135</v>
      </c>
    </row>
    <row r="13313" spans="1:2" x14ac:dyDescent="0.25">
      <c r="A13313">
        <v>1331</v>
      </c>
      <c r="B13313">
        <v>81.031413269042972</v>
      </c>
    </row>
    <row r="13314" spans="1:2" x14ac:dyDescent="0.25">
      <c r="A13314">
        <v>1331.1</v>
      </c>
      <c r="B13314">
        <v>81.019410247802725</v>
      </c>
    </row>
    <row r="13315" spans="1:2" x14ac:dyDescent="0.25">
      <c r="A13315">
        <v>1331.2</v>
      </c>
      <c r="B13315">
        <v>81.007407226562492</v>
      </c>
    </row>
    <row r="13316" spans="1:2" x14ac:dyDescent="0.25">
      <c r="A13316">
        <v>1331.3</v>
      </c>
      <c r="B13316">
        <v>80.995404205322245</v>
      </c>
    </row>
    <row r="13317" spans="1:2" x14ac:dyDescent="0.25">
      <c r="A13317">
        <v>1331.4</v>
      </c>
      <c r="B13317">
        <v>80.983401184082027</v>
      </c>
    </row>
    <row r="13318" spans="1:2" x14ac:dyDescent="0.25">
      <c r="A13318">
        <v>1331.5</v>
      </c>
      <c r="B13318">
        <v>80.971398162841808</v>
      </c>
    </row>
    <row r="13319" spans="1:2" x14ac:dyDescent="0.25">
      <c r="A13319">
        <v>1331.6</v>
      </c>
      <c r="B13319">
        <v>80.959395141601547</v>
      </c>
    </row>
    <row r="13320" spans="1:2" x14ac:dyDescent="0.25">
      <c r="A13320">
        <v>1331.7</v>
      </c>
      <c r="B13320">
        <v>80.947392120361329</v>
      </c>
    </row>
    <row r="13321" spans="1:2" x14ac:dyDescent="0.25">
      <c r="A13321">
        <v>1331.8</v>
      </c>
      <c r="B13321">
        <v>80.935389099121082</v>
      </c>
    </row>
    <row r="13322" spans="1:2" x14ac:dyDescent="0.25">
      <c r="A13322">
        <v>1331.9</v>
      </c>
      <c r="B13322">
        <v>80.923386077880849</v>
      </c>
    </row>
    <row r="13323" spans="1:2" x14ac:dyDescent="0.25">
      <c r="A13323">
        <v>1332</v>
      </c>
      <c r="B13323">
        <v>80.911383056640631</v>
      </c>
    </row>
    <row r="13324" spans="1:2" x14ac:dyDescent="0.25">
      <c r="A13324">
        <v>1332.1</v>
      </c>
      <c r="B13324">
        <v>80.902387008666992</v>
      </c>
    </row>
    <row r="13325" spans="1:2" x14ac:dyDescent="0.25">
      <c r="A13325">
        <v>1332.2</v>
      </c>
      <c r="B13325">
        <v>80.893390960693367</v>
      </c>
    </row>
    <row r="13326" spans="1:2" x14ac:dyDescent="0.25">
      <c r="A13326">
        <v>1332.3</v>
      </c>
      <c r="B13326">
        <v>80.884394912719713</v>
      </c>
    </row>
    <row r="13327" spans="1:2" x14ac:dyDescent="0.25">
      <c r="A13327">
        <v>1332.4</v>
      </c>
      <c r="B13327">
        <v>80.875398864746089</v>
      </c>
    </row>
    <row r="13328" spans="1:2" x14ac:dyDescent="0.25">
      <c r="A13328">
        <v>1332.5</v>
      </c>
      <c r="B13328">
        <v>80.866402816772464</v>
      </c>
    </row>
    <row r="13329" spans="1:2" x14ac:dyDescent="0.25">
      <c r="A13329">
        <v>1332.6</v>
      </c>
      <c r="B13329">
        <v>80.857406768798825</v>
      </c>
    </row>
    <row r="13330" spans="1:2" x14ac:dyDescent="0.25">
      <c r="A13330">
        <v>1332.7</v>
      </c>
      <c r="B13330">
        <v>80.8484107208252</v>
      </c>
    </row>
    <row r="13331" spans="1:2" x14ac:dyDescent="0.25">
      <c r="A13331">
        <v>1332.8</v>
      </c>
      <c r="B13331">
        <v>80.839414672851547</v>
      </c>
    </row>
    <row r="13332" spans="1:2" x14ac:dyDescent="0.25">
      <c r="A13332">
        <v>1332.9</v>
      </c>
      <c r="B13332">
        <v>80.830418624877922</v>
      </c>
    </row>
    <row r="13333" spans="1:2" x14ac:dyDescent="0.25">
      <c r="A13333">
        <v>1333</v>
      </c>
      <c r="B13333">
        <v>80.821422576904297</v>
      </c>
    </row>
    <row r="13334" spans="1:2" x14ac:dyDescent="0.25">
      <c r="A13334">
        <v>1333.1</v>
      </c>
      <c r="B13334">
        <v>80.820024566650389</v>
      </c>
    </row>
    <row r="13335" spans="1:2" x14ac:dyDescent="0.25">
      <c r="A13335">
        <v>1333.2</v>
      </c>
      <c r="B13335">
        <v>80.818626556396481</v>
      </c>
    </row>
    <row r="13336" spans="1:2" x14ac:dyDescent="0.25">
      <c r="A13336">
        <v>1333.3</v>
      </c>
      <c r="B13336">
        <v>80.817228546142573</v>
      </c>
    </row>
    <row r="13337" spans="1:2" x14ac:dyDescent="0.25">
      <c r="A13337">
        <v>1333.4</v>
      </c>
      <c r="B13337">
        <v>80.815830535888665</v>
      </c>
    </row>
    <row r="13338" spans="1:2" x14ac:dyDescent="0.25">
      <c r="A13338">
        <v>1333.5</v>
      </c>
      <c r="B13338">
        <v>80.814432525634771</v>
      </c>
    </row>
    <row r="13339" spans="1:2" x14ac:dyDescent="0.25">
      <c r="A13339">
        <v>1333.6</v>
      </c>
      <c r="B13339">
        <v>80.813034515380849</v>
      </c>
    </row>
    <row r="13340" spans="1:2" x14ac:dyDescent="0.25">
      <c r="A13340">
        <v>1333.7</v>
      </c>
      <c r="B13340">
        <v>80.811636505126955</v>
      </c>
    </row>
    <row r="13341" spans="1:2" x14ac:dyDescent="0.25">
      <c r="A13341">
        <v>1333.8</v>
      </c>
      <c r="B13341">
        <v>80.810238494873047</v>
      </c>
    </row>
    <row r="13342" spans="1:2" x14ac:dyDescent="0.25">
      <c r="A13342">
        <v>1333.9</v>
      </c>
      <c r="B13342">
        <v>80.808840484619139</v>
      </c>
    </row>
    <row r="13343" spans="1:2" x14ac:dyDescent="0.25">
      <c r="A13343">
        <v>1334</v>
      </c>
      <c r="B13343">
        <v>80.807442474365232</v>
      </c>
    </row>
    <row r="13344" spans="1:2" x14ac:dyDescent="0.25">
      <c r="A13344">
        <v>1334.1</v>
      </c>
      <c r="B13344">
        <v>80.801550064086911</v>
      </c>
    </row>
    <row r="13345" spans="1:2" x14ac:dyDescent="0.25">
      <c r="A13345">
        <v>1334.2</v>
      </c>
      <c r="B13345">
        <v>80.79565765380859</v>
      </c>
    </row>
    <row r="13346" spans="1:2" x14ac:dyDescent="0.25">
      <c r="A13346">
        <v>1334.3</v>
      </c>
      <c r="B13346">
        <v>80.789765243530269</v>
      </c>
    </row>
    <row r="13347" spans="1:2" x14ac:dyDescent="0.25">
      <c r="A13347">
        <v>1334.4</v>
      </c>
      <c r="B13347">
        <v>80.783872833251948</v>
      </c>
    </row>
    <row r="13348" spans="1:2" x14ac:dyDescent="0.25">
      <c r="A13348">
        <v>1334.5</v>
      </c>
      <c r="B13348">
        <v>80.777980422973627</v>
      </c>
    </row>
    <row r="13349" spans="1:2" x14ac:dyDescent="0.25">
      <c r="A13349">
        <v>1334.6</v>
      </c>
      <c r="B13349">
        <v>80.772088012695306</v>
      </c>
    </row>
    <row r="13350" spans="1:2" x14ac:dyDescent="0.25">
      <c r="A13350">
        <v>1334.7</v>
      </c>
      <c r="B13350">
        <v>80.766195602417</v>
      </c>
    </row>
    <row r="13351" spans="1:2" x14ac:dyDescent="0.25">
      <c r="A13351">
        <v>1334.8</v>
      </c>
      <c r="B13351">
        <v>80.760303192138664</v>
      </c>
    </row>
    <row r="13352" spans="1:2" x14ac:dyDescent="0.25">
      <c r="A13352">
        <v>1334.9</v>
      </c>
      <c r="B13352">
        <v>80.754410781860358</v>
      </c>
    </row>
    <row r="13353" spans="1:2" x14ac:dyDescent="0.25">
      <c r="A13353">
        <v>1335</v>
      </c>
      <c r="B13353">
        <v>80.748518371582037</v>
      </c>
    </row>
    <row r="13354" spans="1:2" x14ac:dyDescent="0.25">
      <c r="A13354">
        <v>1335.1</v>
      </c>
      <c r="B13354">
        <v>80.713434677123985</v>
      </c>
    </row>
    <row r="13355" spans="1:2" x14ac:dyDescent="0.25">
      <c r="A13355">
        <v>1335.2</v>
      </c>
      <c r="B13355">
        <v>80.678350982666004</v>
      </c>
    </row>
    <row r="13356" spans="1:2" x14ac:dyDescent="0.25">
      <c r="A13356">
        <v>1335.3</v>
      </c>
      <c r="B13356">
        <v>80.643267288207952</v>
      </c>
    </row>
    <row r="13357" spans="1:2" x14ac:dyDescent="0.25">
      <c r="A13357">
        <v>1335.4</v>
      </c>
      <c r="B13357">
        <v>80.60818359374997</v>
      </c>
    </row>
    <row r="13358" spans="1:2" x14ac:dyDescent="0.25">
      <c r="A13358">
        <v>1335.5</v>
      </c>
      <c r="B13358">
        <v>80.573099899292004</v>
      </c>
    </row>
    <row r="13359" spans="1:2" x14ac:dyDescent="0.25">
      <c r="A13359">
        <v>1335.6</v>
      </c>
      <c r="B13359">
        <v>80.538016204833937</v>
      </c>
    </row>
    <row r="13360" spans="1:2" x14ac:dyDescent="0.25">
      <c r="A13360">
        <v>1335.7</v>
      </c>
      <c r="B13360">
        <v>80.50293251037597</v>
      </c>
    </row>
    <row r="13361" spans="1:2" x14ac:dyDescent="0.25">
      <c r="A13361">
        <v>1335.8</v>
      </c>
      <c r="B13361">
        <v>80.467848815917904</v>
      </c>
    </row>
    <row r="13362" spans="1:2" x14ac:dyDescent="0.25">
      <c r="A13362">
        <v>1335.9</v>
      </c>
      <c r="B13362">
        <v>80.432765121459937</v>
      </c>
    </row>
    <row r="13363" spans="1:2" x14ac:dyDescent="0.25">
      <c r="A13363">
        <v>1336</v>
      </c>
      <c r="B13363">
        <v>80.397681427001956</v>
      </c>
    </row>
    <row r="13364" spans="1:2" x14ac:dyDescent="0.25">
      <c r="A13364">
        <v>1336.1</v>
      </c>
      <c r="B13364">
        <v>80.38108894348143</v>
      </c>
    </row>
    <row r="13365" spans="1:2" x14ac:dyDescent="0.25">
      <c r="A13365">
        <v>1336.2</v>
      </c>
      <c r="B13365">
        <v>80.364496459960932</v>
      </c>
    </row>
    <row r="13366" spans="1:2" x14ac:dyDescent="0.25">
      <c r="A13366">
        <v>1336.3</v>
      </c>
      <c r="B13366">
        <v>80.347903976440406</v>
      </c>
    </row>
    <row r="13367" spans="1:2" x14ac:dyDescent="0.25">
      <c r="A13367">
        <v>1336.4</v>
      </c>
      <c r="B13367">
        <v>80.331311492919909</v>
      </c>
    </row>
    <row r="13368" spans="1:2" x14ac:dyDescent="0.25">
      <c r="A13368">
        <v>1336.5</v>
      </c>
      <c r="B13368">
        <v>80.314719009399425</v>
      </c>
    </row>
    <row r="13369" spans="1:2" x14ac:dyDescent="0.25">
      <c r="A13369">
        <v>1336.6</v>
      </c>
      <c r="B13369">
        <v>80.298126525878885</v>
      </c>
    </row>
    <row r="13370" spans="1:2" x14ac:dyDescent="0.25">
      <c r="A13370">
        <v>1336.7</v>
      </c>
      <c r="B13370">
        <v>80.281534042358402</v>
      </c>
    </row>
    <row r="13371" spans="1:2" x14ac:dyDescent="0.25">
      <c r="A13371">
        <v>1336.8</v>
      </c>
      <c r="B13371">
        <v>80.264941558837862</v>
      </c>
    </row>
    <row r="13372" spans="1:2" x14ac:dyDescent="0.25">
      <c r="A13372">
        <v>1336.9</v>
      </c>
      <c r="B13372">
        <v>80.248349075317378</v>
      </c>
    </row>
    <row r="13373" spans="1:2" x14ac:dyDescent="0.25">
      <c r="A13373">
        <v>1337</v>
      </c>
      <c r="B13373">
        <v>80.231756591796881</v>
      </c>
    </row>
    <row r="13374" spans="1:2" x14ac:dyDescent="0.25">
      <c r="A13374">
        <v>1337.1</v>
      </c>
      <c r="B13374">
        <v>80.227416534423824</v>
      </c>
    </row>
    <row r="13375" spans="1:2" x14ac:dyDescent="0.25">
      <c r="A13375">
        <v>1337.2</v>
      </c>
      <c r="B13375">
        <v>80.223076477050782</v>
      </c>
    </row>
    <row r="13376" spans="1:2" x14ac:dyDescent="0.25">
      <c r="A13376">
        <v>1337.3</v>
      </c>
      <c r="B13376">
        <v>80.218736419677725</v>
      </c>
    </row>
    <row r="13377" spans="1:2" x14ac:dyDescent="0.25">
      <c r="A13377">
        <v>1337.4</v>
      </c>
      <c r="B13377">
        <v>80.214396362304683</v>
      </c>
    </row>
    <row r="13378" spans="1:2" x14ac:dyDescent="0.25">
      <c r="A13378">
        <v>1337.5</v>
      </c>
      <c r="B13378">
        <v>80.210056304931641</v>
      </c>
    </row>
    <row r="13379" spans="1:2" x14ac:dyDescent="0.25">
      <c r="A13379">
        <v>1337.6</v>
      </c>
      <c r="B13379">
        <v>80.205716247558584</v>
      </c>
    </row>
    <row r="13380" spans="1:2" x14ac:dyDescent="0.25">
      <c r="A13380">
        <v>1337.7</v>
      </c>
      <c r="B13380">
        <v>80.201376190185542</v>
      </c>
    </row>
    <row r="13381" spans="1:2" x14ac:dyDescent="0.25">
      <c r="A13381">
        <v>1337.8</v>
      </c>
      <c r="B13381">
        <v>80.197036132812485</v>
      </c>
    </row>
    <row r="13382" spans="1:2" x14ac:dyDescent="0.25">
      <c r="A13382">
        <v>1337.9</v>
      </c>
      <c r="B13382">
        <v>80.192696075439443</v>
      </c>
    </row>
    <row r="13383" spans="1:2" x14ac:dyDescent="0.25">
      <c r="A13383">
        <v>1338</v>
      </c>
      <c r="B13383">
        <v>80.188356018066401</v>
      </c>
    </row>
    <row r="13384" spans="1:2" x14ac:dyDescent="0.25">
      <c r="A13384">
        <v>1338.1</v>
      </c>
      <c r="B13384">
        <v>80.182824172973625</v>
      </c>
    </row>
    <row r="13385" spans="1:2" x14ac:dyDescent="0.25">
      <c r="A13385">
        <v>1338.2</v>
      </c>
      <c r="B13385">
        <v>80.177292327880849</v>
      </c>
    </row>
    <row r="13386" spans="1:2" x14ac:dyDescent="0.25">
      <c r="A13386">
        <v>1338.3</v>
      </c>
      <c r="B13386">
        <v>80.171760482788073</v>
      </c>
    </row>
    <row r="13387" spans="1:2" x14ac:dyDescent="0.25">
      <c r="A13387">
        <v>1338.4</v>
      </c>
      <c r="B13387">
        <v>80.166228637695298</v>
      </c>
    </row>
    <row r="13388" spans="1:2" x14ac:dyDescent="0.25">
      <c r="A13388">
        <v>1338.5</v>
      </c>
      <c r="B13388">
        <v>80.160696792602536</v>
      </c>
    </row>
    <row r="13389" spans="1:2" x14ac:dyDescent="0.25">
      <c r="A13389">
        <v>1338.6</v>
      </c>
      <c r="B13389">
        <v>80.155164947509761</v>
      </c>
    </row>
    <row r="13390" spans="1:2" x14ac:dyDescent="0.25">
      <c r="A13390">
        <v>1338.7</v>
      </c>
      <c r="B13390">
        <v>80.149633102416985</v>
      </c>
    </row>
    <row r="13391" spans="1:2" x14ac:dyDescent="0.25">
      <c r="A13391">
        <v>1338.8</v>
      </c>
      <c r="B13391">
        <v>80.144101257324209</v>
      </c>
    </row>
    <row r="13392" spans="1:2" x14ac:dyDescent="0.25">
      <c r="A13392">
        <v>1338.9</v>
      </c>
      <c r="B13392">
        <v>80.138569412231433</v>
      </c>
    </row>
    <row r="13393" spans="1:2" x14ac:dyDescent="0.25">
      <c r="A13393">
        <v>1339</v>
      </c>
      <c r="B13393">
        <v>80.133037567138672</v>
      </c>
    </row>
    <row r="13394" spans="1:2" x14ac:dyDescent="0.25">
      <c r="A13394">
        <v>1339.1</v>
      </c>
      <c r="B13394">
        <v>80.126795272827138</v>
      </c>
    </row>
    <row r="13395" spans="1:2" x14ac:dyDescent="0.25">
      <c r="A13395">
        <v>1339.2</v>
      </c>
      <c r="B13395">
        <v>80.120552978515619</v>
      </c>
    </row>
    <row r="13396" spans="1:2" x14ac:dyDescent="0.25">
      <c r="A13396">
        <v>1339.3</v>
      </c>
      <c r="B13396">
        <v>80.114310684204085</v>
      </c>
    </row>
    <row r="13397" spans="1:2" x14ac:dyDescent="0.25">
      <c r="A13397">
        <v>1339.4</v>
      </c>
      <c r="B13397">
        <v>80.108068389892566</v>
      </c>
    </row>
    <row r="13398" spans="1:2" x14ac:dyDescent="0.25">
      <c r="A13398">
        <v>1339.5</v>
      </c>
      <c r="B13398">
        <v>80.10182609558106</v>
      </c>
    </row>
    <row r="13399" spans="1:2" x14ac:dyDescent="0.25">
      <c r="A13399">
        <v>1339.6</v>
      </c>
      <c r="B13399">
        <v>80.095583801269527</v>
      </c>
    </row>
    <row r="13400" spans="1:2" x14ac:dyDescent="0.25">
      <c r="A13400">
        <v>1339.7</v>
      </c>
      <c r="B13400">
        <v>80.089341506958007</v>
      </c>
    </row>
    <row r="13401" spans="1:2" x14ac:dyDescent="0.25">
      <c r="A13401">
        <v>1339.8</v>
      </c>
      <c r="B13401">
        <v>80.083099212646474</v>
      </c>
    </row>
    <row r="13402" spans="1:2" x14ac:dyDescent="0.25">
      <c r="A13402">
        <v>1339.9</v>
      </c>
      <c r="B13402">
        <v>80.076856918334954</v>
      </c>
    </row>
    <row r="13403" spans="1:2" x14ac:dyDescent="0.25">
      <c r="A13403">
        <v>1340</v>
      </c>
      <c r="B13403">
        <v>80.070614624023435</v>
      </c>
    </row>
    <row r="13404" spans="1:2" x14ac:dyDescent="0.25">
      <c r="A13404">
        <v>1340.1</v>
      </c>
      <c r="B13404">
        <v>80.060994110107401</v>
      </c>
    </row>
    <row r="13405" spans="1:2" x14ac:dyDescent="0.25">
      <c r="A13405">
        <v>1340.2</v>
      </c>
      <c r="B13405">
        <v>80.051373596191397</v>
      </c>
    </row>
    <row r="13406" spans="1:2" x14ac:dyDescent="0.25">
      <c r="A13406">
        <v>1340.3</v>
      </c>
      <c r="B13406">
        <v>80.041753082275378</v>
      </c>
    </row>
    <row r="13407" spans="1:2" x14ac:dyDescent="0.25">
      <c r="A13407">
        <v>1340.4</v>
      </c>
      <c r="B13407">
        <v>80.032132568359373</v>
      </c>
    </row>
    <row r="13408" spans="1:2" x14ac:dyDescent="0.25">
      <c r="A13408">
        <v>1340.5</v>
      </c>
      <c r="B13408">
        <v>80.022512054443354</v>
      </c>
    </row>
    <row r="13409" spans="1:2" x14ac:dyDescent="0.25">
      <c r="A13409">
        <v>1340.6</v>
      </c>
      <c r="B13409">
        <v>80.012891540527335</v>
      </c>
    </row>
    <row r="13410" spans="1:2" x14ac:dyDescent="0.25">
      <c r="A13410">
        <v>1340.7</v>
      </c>
      <c r="B13410">
        <v>80.00327102661133</v>
      </c>
    </row>
    <row r="13411" spans="1:2" x14ac:dyDescent="0.25">
      <c r="A13411">
        <v>1340.8</v>
      </c>
      <c r="B13411">
        <v>79.993650512695297</v>
      </c>
    </row>
    <row r="13412" spans="1:2" x14ac:dyDescent="0.25">
      <c r="A13412">
        <v>1340.9</v>
      </c>
      <c r="B13412">
        <v>79.984029998779292</v>
      </c>
    </row>
    <row r="13413" spans="1:2" x14ac:dyDescent="0.25">
      <c r="A13413">
        <v>1341</v>
      </c>
      <c r="B13413">
        <v>79.974409484863287</v>
      </c>
    </row>
    <row r="13414" spans="1:2" x14ac:dyDescent="0.25">
      <c r="A13414">
        <v>1341.1</v>
      </c>
      <c r="B13414">
        <v>79.965035781860351</v>
      </c>
    </row>
    <row r="13415" spans="1:2" x14ac:dyDescent="0.25">
      <c r="A13415">
        <v>1341.2</v>
      </c>
      <c r="B13415">
        <v>79.955662078857415</v>
      </c>
    </row>
    <row r="13416" spans="1:2" x14ac:dyDescent="0.25">
      <c r="A13416">
        <v>1341.3</v>
      </c>
      <c r="B13416">
        <v>79.946288375854479</v>
      </c>
    </row>
    <row r="13417" spans="1:2" x14ac:dyDescent="0.25">
      <c r="A13417">
        <v>1341.4</v>
      </c>
      <c r="B13417">
        <v>79.936914672851557</v>
      </c>
    </row>
    <row r="13418" spans="1:2" x14ac:dyDescent="0.25">
      <c r="A13418">
        <v>1341.5</v>
      </c>
      <c r="B13418">
        <v>79.927540969848636</v>
      </c>
    </row>
    <row r="13419" spans="1:2" x14ac:dyDescent="0.25">
      <c r="A13419">
        <v>1341.6</v>
      </c>
      <c r="B13419">
        <v>79.9181672668457</v>
      </c>
    </row>
    <row r="13420" spans="1:2" x14ac:dyDescent="0.25">
      <c r="A13420">
        <v>1341.7</v>
      </c>
      <c r="B13420">
        <v>79.908793563842778</v>
      </c>
    </row>
    <row r="13421" spans="1:2" x14ac:dyDescent="0.25">
      <c r="A13421">
        <v>1341.8</v>
      </c>
      <c r="B13421">
        <v>79.899419860839828</v>
      </c>
    </row>
    <row r="13422" spans="1:2" x14ac:dyDescent="0.25">
      <c r="A13422">
        <v>1341.9</v>
      </c>
      <c r="B13422">
        <v>79.890046157836906</v>
      </c>
    </row>
    <row r="13423" spans="1:2" x14ac:dyDescent="0.25">
      <c r="A13423">
        <v>1342</v>
      </c>
      <c r="B13423">
        <v>79.880672454833984</v>
      </c>
    </row>
    <row r="13424" spans="1:2" x14ac:dyDescent="0.25">
      <c r="A13424">
        <v>1342.1</v>
      </c>
      <c r="B13424">
        <v>79.873979034423826</v>
      </c>
    </row>
    <row r="13425" spans="1:2" x14ac:dyDescent="0.25">
      <c r="A13425">
        <v>1342.2</v>
      </c>
      <c r="B13425">
        <v>79.867285614013667</v>
      </c>
    </row>
    <row r="13426" spans="1:2" x14ac:dyDescent="0.25">
      <c r="A13426">
        <v>1342.3</v>
      </c>
      <c r="B13426">
        <v>79.860592193603509</v>
      </c>
    </row>
    <row r="13427" spans="1:2" x14ac:dyDescent="0.25">
      <c r="A13427">
        <v>1342.4</v>
      </c>
      <c r="B13427">
        <v>79.85389877319335</v>
      </c>
    </row>
    <row r="13428" spans="1:2" x14ac:dyDescent="0.25">
      <c r="A13428">
        <v>1342.5</v>
      </c>
      <c r="B13428">
        <v>79.847205352783206</v>
      </c>
    </row>
    <row r="13429" spans="1:2" x14ac:dyDescent="0.25">
      <c r="A13429">
        <v>1342.6</v>
      </c>
      <c r="B13429">
        <v>79.840511932373047</v>
      </c>
    </row>
    <row r="13430" spans="1:2" x14ac:dyDescent="0.25">
      <c r="A13430">
        <v>1342.7</v>
      </c>
      <c r="B13430">
        <v>79.833818511962889</v>
      </c>
    </row>
    <row r="13431" spans="1:2" x14ac:dyDescent="0.25">
      <c r="A13431">
        <v>1342.8</v>
      </c>
      <c r="B13431">
        <v>79.82712509155273</v>
      </c>
    </row>
    <row r="13432" spans="1:2" x14ac:dyDescent="0.25">
      <c r="A13432">
        <v>1342.9</v>
      </c>
      <c r="B13432">
        <v>79.820431671142572</v>
      </c>
    </row>
    <row r="13433" spans="1:2" x14ac:dyDescent="0.25">
      <c r="A13433">
        <v>1343</v>
      </c>
      <c r="B13433">
        <v>79.813738250732428</v>
      </c>
    </row>
    <row r="13434" spans="1:2" x14ac:dyDescent="0.25">
      <c r="A13434">
        <v>1343.1</v>
      </c>
      <c r="B13434">
        <v>79.822523803710951</v>
      </c>
    </row>
    <row r="13435" spans="1:2" x14ac:dyDescent="0.25">
      <c r="A13435">
        <v>1343.2</v>
      </c>
      <c r="B13435">
        <v>79.831309356689459</v>
      </c>
    </row>
    <row r="13436" spans="1:2" x14ac:dyDescent="0.25">
      <c r="A13436">
        <v>1343.3</v>
      </c>
      <c r="B13436">
        <v>79.840094909667982</v>
      </c>
    </row>
    <row r="13437" spans="1:2" x14ac:dyDescent="0.25">
      <c r="A13437">
        <v>1343.4</v>
      </c>
      <c r="B13437">
        <v>79.848880462646491</v>
      </c>
    </row>
    <row r="13438" spans="1:2" x14ac:dyDescent="0.25">
      <c r="A13438">
        <v>1343.5</v>
      </c>
      <c r="B13438">
        <v>79.857666015625</v>
      </c>
    </row>
    <row r="13439" spans="1:2" x14ac:dyDescent="0.25">
      <c r="A13439">
        <v>1343.6</v>
      </c>
      <c r="B13439">
        <v>79.866451568603523</v>
      </c>
    </row>
    <row r="13440" spans="1:2" x14ac:dyDescent="0.25">
      <c r="A13440">
        <v>1343.7</v>
      </c>
      <c r="B13440">
        <v>79.875237121582032</v>
      </c>
    </row>
    <row r="13441" spans="1:2" x14ac:dyDescent="0.25">
      <c r="A13441">
        <v>1343.8</v>
      </c>
      <c r="B13441">
        <v>79.884022674560555</v>
      </c>
    </row>
    <row r="13442" spans="1:2" x14ac:dyDescent="0.25">
      <c r="A13442">
        <v>1343.9</v>
      </c>
      <c r="B13442">
        <v>79.892808227539064</v>
      </c>
    </row>
    <row r="13443" spans="1:2" x14ac:dyDescent="0.25">
      <c r="A13443">
        <v>1344</v>
      </c>
      <c r="B13443">
        <v>79.901593780517572</v>
      </c>
    </row>
    <row r="13444" spans="1:2" x14ac:dyDescent="0.25">
      <c r="A13444">
        <v>1344.1</v>
      </c>
      <c r="B13444">
        <v>79.938310546875044</v>
      </c>
    </row>
    <row r="13445" spans="1:2" x14ac:dyDescent="0.25">
      <c r="A13445">
        <v>1344.2</v>
      </c>
      <c r="B13445">
        <v>79.975027313232431</v>
      </c>
    </row>
    <row r="13446" spans="1:2" x14ac:dyDescent="0.25">
      <c r="A13446">
        <v>1344.3</v>
      </c>
      <c r="B13446">
        <v>80.011744079589903</v>
      </c>
    </row>
    <row r="13447" spans="1:2" x14ac:dyDescent="0.25">
      <c r="A13447">
        <v>1344.4</v>
      </c>
      <c r="B13447">
        <v>80.048460845947289</v>
      </c>
    </row>
    <row r="13448" spans="1:2" x14ac:dyDescent="0.25">
      <c r="A13448">
        <v>1344.5</v>
      </c>
      <c r="B13448">
        <v>80.085177612304676</v>
      </c>
    </row>
    <row r="13449" spans="1:2" x14ac:dyDescent="0.25">
      <c r="A13449">
        <v>1344.6</v>
      </c>
      <c r="B13449">
        <v>80.121894378662162</v>
      </c>
    </row>
    <row r="13450" spans="1:2" x14ac:dyDescent="0.25">
      <c r="A13450">
        <v>1344.7</v>
      </c>
      <c r="B13450">
        <v>80.158611145019549</v>
      </c>
    </row>
    <row r="13451" spans="1:2" x14ac:dyDescent="0.25">
      <c r="A13451">
        <v>1344.8</v>
      </c>
      <c r="B13451">
        <v>80.195327911377021</v>
      </c>
    </row>
    <row r="13452" spans="1:2" x14ac:dyDescent="0.25">
      <c r="A13452">
        <v>1344.9</v>
      </c>
      <c r="B13452">
        <v>80.232044677734407</v>
      </c>
    </row>
    <row r="13453" spans="1:2" x14ac:dyDescent="0.25">
      <c r="A13453">
        <v>1345</v>
      </c>
      <c r="B13453">
        <v>80.268761444091794</v>
      </c>
    </row>
    <row r="13454" spans="1:2" x14ac:dyDescent="0.25">
      <c r="A13454">
        <v>1345.1</v>
      </c>
      <c r="B13454">
        <v>80.317651062011777</v>
      </c>
    </row>
    <row r="13455" spans="1:2" x14ac:dyDescent="0.25">
      <c r="A13455">
        <v>1345.2</v>
      </c>
      <c r="B13455">
        <v>80.36654067993166</v>
      </c>
    </row>
    <row r="13456" spans="1:2" x14ac:dyDescent="0.25">
      <c r="A13456">
        <v>1345.3</v>
      </c>
      <c r="B13456">
        <v>80.415430297851643</v>
      </c>
    </row>
    <row r="13457" spans="1:2" x14ac:dyDescent="0.25">
      <c r="A13457">
        <v>1345.4</v>
      </c>
      <c r="B13457">
        <v>80.464319915771526</v>
      </c>
    </row>
    <row r="13458" spans="1:2" x14ac:dyDescent="0.25">
      <c r="A13458">
        <v>1345.5</v>
      </c>
      <c r="B13458">
        <v>80.513209533691395</v>
      </c>
    </row>
    <row r="13459" spans="1:2" x14ac:dyDescent="0.25">
      <c r="A13459">
        <v>1345.6</v>
      </c>
      <c r="B13459">
        <v>80.562099151611392</v>
      </c>
    </row>
    <row r="13460" spans="1:2" x14ac:dyDescent="0.25">
      <c r="A13460">
        <v>1345.7</v>
      </c>
      <c r="B13460">
        <v>80.610988769531261</v>
      </c>
    </row>
    <row r="13461" spans="1:2" x14ac:dyDescent="0.25">
      <c r="A13461">
        <v>1345.8</v>
      </c>
      <c r="B13461">
        <v>80.659878387451258</v>
      </c>
    </row>
    <row r="13462" spans="1:2" x14ac:dyDescent="0.25">
      <c r="A13462">
        <v>1345.9</v>
      </c>
      <c r="B13462">
        <v>80.708768005371127</v>
      </c>
    </row>
    <row r="13463" spans="1:2" x14ac:dyDescent="0.25">
      <c r="A13463">
        <v>1346</v>
      </c>
      <c r="B13463">
        <v>80.75765762329101</v>
      </c>
    </row>
    <row r="13464" spans="1:2" x14ac:dyDescent="0.25">
      <c r="A13464">
        <v>1346.1</v>
      </c>
      <c r="B13464">
        <v>80.807899475097713</v>
      </c>
    </row>
    <row r="13465" spans="1:2" x14ac:dyDescent="0.25">
      <c r="A13465">
        <v>1346.2</v>
      </c>
      <c r="B13465">
        <v>80.858141326904317</v>
      </c>
    </row>
    <row r="13466" spans="1:2" x14ac:dyDescent="0.25">
      <c r="A13466">
        <v>1346.3</v>
      </c>
      <c r="B13466">
        <v>80.90838317871102</v>
      </c>
    </row>
    <row r="13467" spans="1:2" x14ac:dyDescent="0.25">
      <c r="A13467">
        <v>1346.4</v>
      </c>
      <c r="B13467">
        <v>80.958625030517624</v>
      </c>
    </row>
    <row r="13468" spans="1:2" x14ac:dyDescent="0.25">
      <c r="A13468">
        <v>1346.5</v>
      </c>
      <c r="B13468">
        <v>81.008866882324213</v>
      </c>
    </row>
    <row r="13469" spans="1:2" x14ac:dyDescent="0.25">
      <c r="A13469">
        <v>1346.6</v>
      </c>
      <c r="B13469">
        <v>81.059108734130916</v>
      </c>
    </row>
    <row r="13470" spans="1:2" x14ac:dyDescent="0.25">
      <c r="A13470">
        <v>1346.7</v>
      </c>
      <c r="B13470">
        <v>81.10935058593752</v>
      </c>
    </row>
    <row r="13471" spans="1:2" x14ac:dyDescent="0.25">
      <c r="A13471">
        <v>1346.8</v>
      </c>
      <c r="B13471">
        <v>81.159592437744223</v>
      </c>
    </row>
    <row r="13472" spans="1:2" x14ac:dyDescent="0.25">
      <c r="A13472">
        <v>1346.9</v>
      </c>
      <c r="B13472">
        <v>81.209834289550827</v>
      </c>
    </row>
    <row r="13473" spans="1:2" x14ac:dyDescent="0.25">
      <c r="A13473">
        <v>1347</v>
      </c>
      <c r="B13473">
        <v>81.260076141357416</v>
      </c>
    </row>
    <row r="13474" spans="1:2" x14ac:dyDescent="0.25">
      <c r="A13474">
        <v>1347.1</v>
      </c>
      <c r="B13474">
        <v>81.289858856201207</v>
      </c>
    </row>
    <row r="13475" spans="1:2" x14ac:dyDescent="0.25">
      <c r="A13475">
        <v>1347.2</v>
      </c>
      <c r="B13475">
        <v>81.319641571044926</v>
      </c>
    </row>
    <row r="13476" spans="1:2" x14ac:dyDescent="0.25">
      <c r="A13476">
        <v>1347.3</v>
      </c>
      <c r="B13476">
        <v>81.349424285888716</v>
      </c>
    </row>
    <row r="13477" spans="1:2" x14ac:dyDescent="0.25">
      <c r="A13477">
        <v>1347.4</v>
      </c>
      <c r="B13477">
        <v>81.37920700073245</v>
      </c>
    </row>
    <row r="13478" spans="1:2" x14ac:dyDescent="0.25">
      <c r="A13478">
        <v>1347.5</v>
      </c>
      <c r="B13478">
        <v>81.408989715576169</v>
      </c>
    </row>
    <row r="13479" spans="1:2" x14ac:dyDescent="0.25">
      <c r="A13479">
        <v>1347.6</v>
      </c>
      <c r="B13479">
        <v>81.438772430419959</v>
      </c>
    </row>
    <row r="13480" spans="1:2" x14ac:dyDescent="0.25">
      <c r="A13480">
        <v>1347.7</v>
      </c>
      <c r="B13480">
        <v>81.468555145263679</v>
      </c>
    </row>
    <row r="13481" spans="1:2" x14ac:dyDescent="0.25">
      <c r="A13481">
        <v>1347.8</v>
      </c>
      <c r="B13481">
        <v>81.498337860107469</v>
      </c>
    </row>
    <row r="13482" spans="1:2" x14ac:dyDescent="0.25">
      <c r="A13482">
        <v>1347.9</v>
      </c>
      <c r="B13482">
        <v>81.528120574951203</v>
      </c>
    </row>
    <row r="13483" spans="1:2" x14ac:dyDescent="0.25">
      <c r="A13483">
        <v>1348</v>
      </c>
      <c r="B13483">
        <v>81.557903289794922</v>
      </c>
    </row>
    <row r="13484" spans="1:2" x14ac:dyDescent="0.25">
      <c r="A13484">
        <v>1348.1</v>
      </c>
      <c r="B13484">
        <v>81.579559402465847</v>
      </c>
    </row>
    <row r="13485" spans="1:2" x14ac:dyDescent="0.25">
      <c r="A13485">
        <v>1348.2</v>
      </c>
      <c r="B13485">
        <v>81.60121551513673</v>
      </c>
    </row>
    <row r="13486" spans="1:2" x14ac:dyDescent="0.25">
      <c r="A13486">
        <v>1348.3</v>
      </c>
      <c r="B13486">
        <v>81.622871627807655</v>
      </c>
    </row>
    <row r="13487" spans="1:2" x14ac:dyDescent="0.25">
      <c r="A13487">
        <v>1348.4</v>
      </c>
      <c r="B13487">
        <v>81.644527740478537</v>
      </c>
    </row>
    <row r="13488" spans="1:2" x14ac:dyDescent="0.25">
      <c r="A13488">
        <v>1348.5</v>
      </c>
      <c r="B13488">
        <v>81.66618385314942</v>
      </c>
    </row>
    <row r="13489" spans="1:2" x14ac:dyDescent="0.25">
      <c r="A13489">
        <v>1348.6</v>
      </c>
      <c r="B13489">
        <v>81.687839965820345</v>
      </c>
    </row>
    <row r="13490" spans="1:2" x14ac:dyDescent="0.25">
      <c r="A13490">
        <v>1348.7</v>
      </c>
      <c r="B13490">
        <v>81.709496078491213</v>
      </c>
    </row>
    <row r="13491" spans="1:2" x14ac:dyDescent="0.25">
      <c r="A13491">
        <v>1348.8</v>
      </c>
      <c r="B13491">
        <v>81.731152191162153</v>
      </c>
    </row>
    <row r="13492" spans="1:2" x14ac:dyDescent="0.25">
      <c r="A13492">
        <v>1348.9</v>
      </c>
      <c r="B13492">
        <v>81.752808303833021</v>
      </c>
    </row>
    <row r="13493" spans="1:2" x14ac:dyDescent="0.25">
      <c r="A13493">
        <v>1349</v>
      </c>
      <c r="B13493">
        <v>81.774464416503903</v>
      </c>
    </row>
    <row r="13494" spans="1:2" x14ac:dyDescent="0.25">
      <c r="A13494">
        <v>1349.1</v>
      </c>
      <c r="B13494">
        <v>81.77159980773925</v>
      </c>
    </row>
    <row r="13495" spans="1:2" x14ac:dyDescent="0.25">
      <c r="A13495">
        <v>1349.2</v>
      </c>
      <c r="B13495">
        <v>81.768735198974611</v>
      </c>
    </row>
    <row r="13496" spans="1:2" x14ac:dyDescent="0.25">
      <c r="A13496">
        <v>1349.3</v>
      </c>
      <c r="B13496">
        <v>81.765870590209957</v>
      </c>
    </row>
    <row r="13497" spans="1:2" x14ac:dyDescent="0.25">
      <c r="A13497">
        <v>1349.4</v>
      </c>
      <c r="B13497">
        <v>81.763005981445303</v>
      </c>
    </row>
    <row r="13498" spans="1:2" x14ac:dyDescent="0.25">
      <c r="A13498">
        <v>1349.5</v>
      </c>
      <c r="B13498">
        <v>81.760141372680664</v>
      </c>
    </row>
    <row r="13499" spans="1:2" x14ac:dyDescent="0.25">
      <c r="A13499">
        <v>1349.6</v>
      </c>
      <c r="B13499">
        <v>81.757276763916011</v>
      </c>
    </row>
    <row r="13500" spans="1:2" x14ac:dyDescent="0.25">
      <c r="A13500">
        <v>1349.7</v>
      </c>
      <c r="B13500">
        <v>81.754412155151371</v>
      </c>
    </row>
    <row r="13501" spans="1:2" x14ac:dyDescent="0.25">
      <c r="A13501">
        <v>1349.8</v>
      </c>
      <c r="B13501">
        <v>81.751547546386718</v>
      </c>
    </row>
    <row r="13502" spans="1:2" x14ac:dyDescent="0.25">
      <c r="A13502">
        <v>1349.9</v>
      </c>
      <c r="B13502">
        <v>81.748682937622064</v>
      </c>
    </row>
    <row r="13503" spans="1:2" x14ac:dyDescent="0.25">
      <c r="A13503">
        <v>1350</v>
      </c>
      <c r="B13503">
        <v>81.745818328857425</v>
      </c>
    </row>
    <row r="13504" spans="1:2" x14ac:dyDescent="0.25">
      <c r="A13504">
        <v>1350.1</v>
      </c>
      <c r="B13504">
        <v>81.699338760375909</v>
      </c>
    </row>
    <row r="13505" spans="1:2" x14ac:dyDescent="0.25">
      <c r="A13505">
        <v>1350.2</v>
      </c>
      <c r="B13505">
        <v>81.652859191894507</v>
      </c>
    </row>
    <row r="13506" spans="1:2" x14ac:dyDescent="0.25">
      <c r="A13506">
        <v>1350.3</v>
      </c>
      <c r="B13506">
        <v>81.606379623413005</v>
      </c>
    </row>
    <row r="13507" spans="1:2" x14ac:dyDescent="0.25">
      <c r="A13507">
        <v>1350.4</v>
      </c>
      <c r="B13507">
        <v>81.559900054931603</v>
      </c>
    </row>
    <row r="13508" spans="1:2" x14ac:dyDescent="0.25">
      <c r="A13508">
        <v>1350.5</v>
      </c>
      <c r="B13508">
        <v>81.513420486450201</v>
      </c>
    </row>
    <row r="13509" spans="1:2" x14ac:dyDescent="0.25">
      <c r="A13509">
        <v>1350.6</v>
      </c>
      <c r="B13509">
        <v>81.466940917968685</v>
      </c>
    </row>
    <row r="13510" spans="1:2" x14ac:dyDescent="0.25">
      <c r="A13510">
        <v>1350.7</v>
      </c>
      <c r="B13510">
        <v>81.420461349487283</v>
      </c>
    </row>
    <row r="13511" spans="1:2" x14ac:dyDescent="0.25">
      <c r="A13511">
        <v>1350.8</v>
      </c>
      <c r="B13511">
        <v>81.373981781005767</v>
      </c>
    </row>
    <row r="13512" spans="1:2" x14ac:dyDescent="0.25">
      <c r="A13512">
        <v>1350.9</v>
      </c>
      <c r="B13512">
        <v>81.327502212524365</v>
      </c>
    </row>
    <row r="13513" spans="1:2" x14ac:dyDescent="0.25">
      <c r="A13513">
        <v>1351</v>
      </c>
      <c r="B13513">
        <v>81.281022644042963</v>
      </c>
    </row>
    <row r="13514" spans="1:2" x14ac:dyDescent="0.25">
      <c r="A13514">
        <v>1351.1</v>
      </c>
      <c r="B13514">
        <v>81.168716812133624</v>
      </c>
    </row>
    <row r="13515" spans="1:2" x14ac:dyDescent="0.25">
      <c r="A13515">
        <v>1351.2</v>
      </c>
      <c r="B13515">
        <v>81.056410980224555</v>
      </c>
    </row>
    <row r="13516" spans="1:2" x14ac:dyDescent="0.25">
      <c r="A13516">
        <v>1351.3</v>
      </c>
      <c r="B13516">
        <v>80.944105148315217</v>
      </c>
    </row>
    <row r="13517" spans="1:2" x14ac:dyDescent="0.25">
      <c r="A13517">
        <v>1351.4</v>
      </c>
      <c r="B13517">
        <v>80.831799316406148</v>
      </c>
    </row>
    <row r="13518" spans="1:2" x14ac:dyDescent="0.25">
      <c r="A13518">
        <v>1351.5</v>
      </c>
      <c r="B13518">
        <v>80.719493484497065</v>
      </c>
    </row>
    <row r="13519" spans="1:2" x14ac:dyDescent="0.25">
      <c r="A13519">
        <v>1351.6</v>
      </c>
      <c r="B13519">
        <v>80.607187652587726</v>
      </c>
    </row>
    <row r="13520" spans="1:2" x14ac:dyDescent="0.25">
      <c r="A13520">
        <v>1351.7</v>
      </c>
      <c r="B13520">
        <v>80.494881820678657</v>
      </c>
    </row>
    <row r="13521" spans="1:2" x14ac:dyDescent="0.25">
      <c r="A13521">
        <v>1351.8</v>
      </c>
      <c r="B13521">
        <v>80.382575988769318</v>
      </c>
    </row>
    <row r="13522" spans="1:2" x14ac:dyDescent="0.25">
      <c r="A13522">
        <v>1351.9</v>
      </c>
      <c r="B13522">
        <v>80.270270156860249</v>
      </c>
    </row>
    <row r="13523" spans="1:2" x14ac:dyDescent="0.25">
      <c r="A13523">
        <v>1352</v>
      </c>
      <c r="B13523">
        <v>80.157964324951166</v>
      </c>
    </row>
    <row r="13524" spans="1:2" x14ac:dyDescent="0.25">
      <c r="A13524">
        <v>1352.1</v>
      </c>
      <c r="B13524">
        <v>80.036389617919752</v>
      </c>
    </row>
    <row r="13525" spans="1:2" x14ac:dyDescent="0.25">
      <c r="A13525">
        <v>1352.2</v>
      </c>
      <c r="B13525">
        <v>79.914814910888609</v>
      </c>
    </row>
    <row r="13526" spans="1:2" x14ac:dyDescent="0.25">
      <c r="A13526">
        <v>1352.3</v>
      </c>
      <c r="B13526">
        <v>79.793240203857195</v>
      </c>
    </row>
    <row r="13527" spans="1:2" x14ac:dyDescent="0.25">
      <c r="A13527">
        <v>1352.4</v>
      </c>
      <c r="B13527">
        <v>79.671665496826066</v>
      </c>
    </row>
    <row r="13528" spans="1:2" x14ac:dyDescent="0.25">
      <c r="A13528">
        <v>1352.5</v>
      </c>
      <c r="B13528">
        <v>79.550090789794922</v>
      </c>
    </row>
    <row r="13529" spans="1:2" x14ac:dyDescent="0.25">
      <c r="A13529">
        <v>1352.6</v>
      </c>
      <c r="B13529">
        <v>79.428516082763508</v>
      </c>
    </row>
    <row r="13530" spans="1:2" x14ac:dyDescent="0.25">
      <c r="A13530">
        <v>1352.7</v>
      </c>
      <c r="B13530">
        <v>79.306941375732364</v>
      </c>
    </row>
    <row r="13531" spans="1:2" x14ac:dyDescent="0.25">
      <c r="A13531">
        <v>1352.8</v>
      </c>
      <c r="B13531">
        <v>79.185366668700951</v>
      </c>
    </row>
    <row r="13532" spans="1:2" x14ac:dyDescent="0.25">
      <c r="A13532">
        <v>1352.9</v>
      </c>
      <c r="B13532">
        <v>79.063791961669821</v>
      </c>
    </row>
    <row r="13533" spans="1:2" x14ac:dyDescent="0.25">
      <c r="A13533">
        <v>1353</v>
      </c>
      <c r="B13533">
        <v>78.942217254638678</v>
      </c>
    </row>
    <row r="13534" spans="1:2" x14ac:dyDescent="0.25">
      <c r="A13534">
        <v>1353.1</v>
      </c>
      <c r="B13534">
        <v>78.825012588500826</v>
      </c>
    </row>
    <row r="13535" spans="1:2" x14ac:dyDescent="0.25">
      <c r="A13535">
        <v>1353.2</v>
      </c>
      <c r="B13535">
        <v>78.70780792236323</v>
      </c>
    </row>
    <row r="13536" spans="1:2" x14ac:dyDescent="0.25">
      <c r="A13536">
        <v>1353.3</v>
      </c>
      <c r="B13536">
        <v>78.590603256225378</v>
      </c>
    </row>
    <row r="13537" spans="1:2" x14ac:dyDescent="0.25">
      <c r="A13537">
        <v>1353.4</v>
      </c>
      <c r="B13537">
        <v>78.473398590087783</v>
      </c>
    </row>
    <row r="13538" spans="1:2" x14ac:dyDescent="0.25">
      <c r="A13538">
        <v>1353.5</v>
      </c>
      <c r="B13538">
        <v>78.356193923950201</v>
      </c>
    </row>
    <row r="13539" spans="1:2" x14ac:dyDescent="0.25">
      <c r="A13539">
        <v>1353.6</v>
      </c>
      <c r="B13539">
        <v>78.238989257812349</v>
      </c>
    </row>
    <row r="13540" spans="1:2" x14ac:dyDescent="0.25">
      <c r="A13540">
        <v>1353.7</v>
      </c>
      <c r="B13540">
        <v>78.121784591674754</v>
      </c>
    </row>
    <row r="13541" spans="1:2" x14ac:dyDescent="0.25">
      <c r="A13541">
        <v>1353.8</v>
      </c>
      <c r="B13541">
        <v>78.004579925536902</v>
      </c>
    </row>
    <row r="13542" spans="1:2" x14ac:dyDescent="0.25">
      <c r="A13542">
        <v>1353.9</v>
      </c>
      <c r="B13542">
        <v>77.887375259399306</v>
      </c>
    </row>
    <row r="13543" spans="1:2" x14ac:dyDescent="0.25">
      <c r="A13543">
        <v>1354</v>
      </c>
      <c r="B13543">
        <v>77.770170593261724</v>
      </c>
    </row>
    <row r="13544" spans="1:2" x14ac:dyDescent="0.25">
      <c r="A13544">
        <v>1354.1</v>
      </c>
      <c r="B13544">
        <v>77.65388236999496</v>
      </c>
    </row>
    <row r="13545" spans="1:2" x14ac:dyDescent="0.25">
      <c r="A13545">
        <v>1354.2</v>
      </c>
      <c r="B13545">
        <v>77.537594146728466</v>
      </c>
    </row>
    <row r="13546" spans="1:2" x14ac:dyDescent="0.25">
      <c r="A13546">
        <v>1354.3</v>
      </c>
      <c r="B13546">
        <v>77.421305923461702</v>
      </c>
    </row>
    <row r="13547" spans="1:2" x14ac:dyDescent="0.25">
      <c r="A13547">
        <v>1354.4</v>
      </c>
      <c r="B13547">
        <v>77.305017700195208</v>
      </c>
    </row>
    <row r="13548" spans="1:2" x14ac:dyDescent="0.25">
      <c r="A13548">
        <v>1354.5</v>
      </c>
      <c r="B13548">
        <v>77.188729476928714</v>
      </c>
    </row>
    <row r="13549" spans="1:2" x14ac:dyDescent="0.25">
      <c r="A13549">
        <v>1354.6</v>
      </c>
      <c r="B13549">
        <v>77.07244125366195</v>
      </c>
    </row>
    <row r="13550" spans="1:2" x14ac:dyDescent="0.25">
      <c r="A13550">
        <v>1354.7</v>
      </c>
      <c r="B13550">
        <v>76.956153030395456</v>
      </c>
    </row>
    <row r="13551" spans="1:2" x14ac:dyDescent="0.25">
      <c r="A13551">
        <v>1354.8</v>
      </c>
      <c r="B13551">
        <v>76.839864807128691</v>
      </c>
    </row>
    <row r="13552" spans="1:2" x14ac:dyDescent="0.25">
      <c r="A13552">
        <v>1354.9</v>
      </c>
      <c r="B13552">
        <v>76.723576583862197</v>
      </c>
    </row>
    <row r="13553" spans="1:2" x14ac:dyDescent="0.25">
      <c r="A13553">
        <v>1355</v>
      </c>
      <c r="B13553">
        <v>76.607288360595703</v>
      </c>
    </row>
    <row r="13554" spans="1:2" x14ac:dyDescent="0.25">
      <c r="A13554">
        <v>1355.1</v>
      </c>
      <c r="B13554">
        <v>76.475228271484198</v>
      </c>
    </row>
    <row r="13555" spans="1:2" x14ac:dyDescent="0.25">
      <c r="A13555">
        <v>1355.2</v>
      </c>
      <c r="B13555">
        <v>76.343168182372992</v>
      </c>
    </row>
    <row r="13556" spans="1:2" x14ac:dyDescent="0.25">
      <c r="A13556">
        <v>1355.3</v>
      </c>
      <c r="B13556">
        <v>76.211108093261473</v>
      </c>
    </row>
    <row r="13557" spans="1:2" x14ac:dyDescent="0.25">
      <c r="A13557">
        <v>1355.4</v>
      </c>
      <c r="B13557">
        <v>76.079048004150266</v>
      </c>
    </row>
    <row r="13558" spans="1:2" x14ac:dyDescent="0.25">
      <c r="A13558">
        <v>1355.5</v>
      </c>
      <c r="B13558">
        <v>75.94698791503906</v>
      </c>
    </row>
    <row r="13559" spans="1:2" x14ac:dyDescent="0.25">
      <c r="A13559">
        <v>1355.6</v>
      </c>
      <c r="B13559">
        <v>75.814927825927555</v>
      </c>
    </row>
    <row r="13560" spans="1:2" x14ac:dyDescent="0.25">
      <c r="A13560">
        <v>1355.7</v>
      </c>
      <c r="B13560">
        <v>75.682867736816348</v>
      </c>
    </row>
    <row r="13561" spans="1:2" x14ac:dyDescent="0.25">
      <c r="A13561">
        <v>1355.8</v>
      </c>
      <c r="B13561">
        <v>75.550807647704829</v>
      </c>
    </row>
    <row r="13562" spans="1:2" x14ac:dyDescent="0.25">
      <c r="A13562">
        <v>1355.9</v>
      </c>
      <c r="B13562">
        <v>75.418747558593623</v>
      </c>
    </row>
    <row r="13563" spans="1:2" x14ac:dyDescent="0.25">
      <c r="A13563">
        <v>1356</v>
      </c>
      <c r="B13563">
        <v>75.286687469482416</v>
      </c>
    </row>
    <row r="13564" spans="1:2" x14ac:dyDescent="0.25">
      <c r="A13564">
        <v>1356.1</v>
      </c>
      <c r="B13564">
        <v>75.115030288696047</v>
      </c>
    </row>
    <row r="13565" spans="1:2" x14ac:dyDescent="0.25">
      <c r="A13565">
        <v>1356.2</v>
      </c>
      <c r="B13565">
        <v>74.943373107910077</v>
      </c>
    </row>
    <row r="13566" spans="1:2" x14ac:dyDescent="0.25">
      <c r="A13566">
        <v>1356.3</v>
      </c>
      <c r="B13566">
        <v>74.771715927123708</v>
      </c>
    </row>
    <row r="13567" spans="1:2" x14ac:dyDescent="0.25">
      <c r="A13567">
        <v>1356.4</v>
      </c>
      <c r="B13567">
        <v>74.600058746337723</v>
      </c>
    </row>
    <row r="13568" spans="1:2" x14ac:dyDescent="0.25">
      <c r="A13568">
        <v>1356.5</v>
      </c>
      <c r="B13568">
        <v>74.428401565551752</v>
      </c>
    </row>
    <row r="13569" spans="1:2" x14ac:dyDescent="0.25">
      <c r="A13569">
        <v>1356.6</v>
      </c>
      <c r="B13569">
        <v>74.256744384765383</v>
      </c>
    </row>
    <row r="13570" spans="1:2" x14ac:dyDescent="0.25">
      <c r="A13570">
        <v>1356.7</v>
      </c>
      <c r="B13570">
        <v>74.085087203979413</v>
      </c>
    </row>
    <row r="13571" spans="1:2" x14ac:dyDescent="0.25">
      <c r="A13571">
        <v>1356.8</v>
      </c>
      <c r="B13571">
        <v>73.913430023193044</v>
      </c>
    </row>
    <row r="13572" spans="1:2" x14ac:dyDescent="0.25">
      <c r="A13572">
        <v>1356.9</v>
      </c>
      <c r="B13572">
        <v>73.741772842407059</v>
      </c>
    </row>
    <row r="13573" spans="1:2" x14ac:dyDescent="0.25">
      <c r="A13573">
        <v>1357</v>
      </c>
      <c r="B13573">
        <v>73.570115661621088</v>
      </c>
    </row>
    <row r="13574" spans="1:2" x14ac:dyDescent="0.25">
      <c r="A13574">
        <v>1357.1</v>
      </c>
      <c r="B13574">
        <v>73.343338546752619</v>
      </c>
    </row>
    <row r="13575" spans="1:2" x14ac:dyDescent="0.25">
      <c r="A13575">
        <v>1357.2</v>
      </c>
      <c r="B13575">
        <v>73.116561431884662</v>
      </c>
    </row>
    <row r="13576" spans="1:2" x14ac:dyDescent="0.25">
      <c r="A13576">
        <v>1357.3</v>
      </c>
      <c r="B13576">
        <v>72.889784317016179</v>
      </c>
    </row>
    <row r="13577" spans="1:2" x14ac:dyDescent="0.25">
      <c r="A13577">
        <v>1357.4</v>
      </c>
      <c r="B13577">
        <v>72.663007202148222</v>
      </c>
    </row>
    <row r="13578" spans="1:2" x14ac:dyDescent="0.25">
      <c r="A13578">
        <v>1357.5</v>
      </c>
      <c r="B13578">
        <v>72.436230087280279</v>
      </c>
    </row>
    <row r="13579" spans="1:2" x14ac:dyDescent="0.25">
      <c r="A13579">
        <v>1357.6</v>
      </c>
      <c r="B13579">
        <v>72.209452972411796</v>
      </c>
    </row>
    <row r="13580" spans="1:2" x14ac:dyDescent="0.25">
      <c r="A13580">
        <v>1357.7</v>
      </c>
      <c r="B13580">
        <v>71.982675857543839</v>
      </c>
    </row>
    <row r="13581" spans="1:2" x14ac:dyDescent="0.25">
      <c r="A13581">
        <v>1357.8</v>
      </c>
      <c r="B13581">
        <v>71.75589874267537</v>
      </c>
    </row>
    <row r="13582" spans="1:2" x14ac:dyDescent="0.25">
      <c r="A13582">
        <v>1357.9</v>
      </c>
      <c r="B13582">
        <v>71.529121627807413</v>
      </c>
    </row>
    <row r="13583" spans="1:2" x14ac:dyDescent="0.25">
      <c r="A13583">
        <v>1358</v>
      </c>
      <c r="B13583">
        <v>71.302344512939456</v>
      </c>
    </row>
    <row r="13584" spans="1:2" x14ac:dyDescent="0.25">
      <c r="A13584">
        <v>1358.1</v>
      </c>
      <c r="B13584">
        <v>71.07108840942351</v>
      </c>
    </row>
    <row r="13585" spans="1:2" x14ac:dyDescent="0.25">
      <c r="A13585">
        <v>1358.2</v>
      </c>
      <c r="B13585">
        <v>70.839832305908104</v>
      </c>
    </row>
    <row r="13586" spans="1:2" x14ac:dyDescent="0.25">
      <c r="A13586">
        <v>1358.3</v>
      </c>
      <c r="B13586">
        <v>70.608576202392157</v>
      </c>
    </row>
    <row r="13587" spans="1:2" x14ac:dyDescent="0.25">
      <c r="A13587">
        <v>1358.4</v>
      </c>
      <c r="B13587">
        <v>70.377320098876751</v>
      </c>
    </row>
    <row r="13588" spans="1:2" x14ac:dyDescent="0.25">
      <c r="A13588">
        <v>1358.5</v>
      </c>
      <c r="B13588">
        <v>70.146063995361331</v>
      </c>
    </row>
    <row r="13589" spans="1:2" x14ac:dyDescent="0.25">
      <c r="A13589">
        <v>1358.6</v>
      </c>
      <c r="B13589">
        <v>69.914807891845385</v>
      </c>
    </row>
    <row r="13590" spans="1:2" x14ac:dyDescent="0.25">
      <c r="A13590">
        <v>1358.7</v>
      </c>
      <c r="B13590">
        <v>69.683551788329979</v>
      </c>
    </row>
    <row r="13591" spans="1:2" x14ac:dyDescent="0.25">
      <c r="A13591">
        <v>1358.8</v>
      </c>
      <c r="B13591">
        <v>69.452295684814032</v>
      </c>
    </row>
    <row r="13592" spans="1:2" x14ac:dyDescent="0.25">
      <c r="A13592">
        <v>1358.9</v>
      </c>
      <c r="B13592">
        <v>69.221039581298626</v>
      </c>
    </row>
    <row r="13593" spans="1:2" x14ac:dyDescent="0.25">
      <c r="A13593">
        <v>1359</v>
      </c>
      <c r="B13593">
        <v>68.989783477783206</v>
      </c>
    </row>
    <row r="13594" spans="1:2" x14ac:dyDescent="0.25">
      <c r="A13594">
        <v>1359.1</v>
      </c>
      <c r="B13594">
        <v>68.813543243407963</v>
      </c>
    </row>
    <row r="13595" spans="1:2" x14ac:dyDescent="0.25">
      <c r="A13595">
        <v>1359.2</v>
      </c>
      <c r="B13595">
        <v>68.637303009033133</v>
      </c>
    </row>
    <row r="13596" spans="1:2" x14ac:dyDescent="0.25">
      <c r="A13596">
        <v>1359.3</v>
      </c>
      <c r="B13596">
        <v>68.46106277465789</v>
      </c>
    </row>
    <row r="13597" spans="1:2" x14ac:dyDescent="0.25">
      <c r="A13597">
        <v>1359.4</v>
      </c>
      <c r="B13597">
        <v>68.284822540283045</v>
      </c>
    </row>
    <row r="13598" spans="1:2" x14ac:dyDescent="0.25">
      <c r="A13598">
        <v>1359.5</v>
      </c>
      <c r="B13598">
        <v>68.108582305908214</v>
      </c>
    </row>
    <row r="13599" spans="1:2" x14ac:dyDescent="0.25">
      <c r="A13599">
        <v>1359.6</v>
      </c>
      <c r="B13599">
        <v>67.932342071532972</v>
      </c>
    </row>
    <row r="13600" spans="1:2" x14ac:dyDescent="0.25">
      <c r="A13600">
        <v>1359.7</v>
      </c>
      <c r="B13600">
        <v>67.756101837158127</v>
      </c>
    </row>
    <row r="13601" spans="1:2" x14ac:dyDescent="0.25">
      <c r="A13601">
        <v>1359.8</v>
      </c>
      <c r="B13601">
        <v>67.579861602782884</v>
      </c>
    </row>
    <row r="13602" spans="1:2" x14ac:dyDescent="0.25">
      <c r="A13602">
        <v>1359.9</v>
      </c>
      <c r="B13602">
        <v>67.403621368408054</v>
      </c>
    </row>
    <row r="13603" spans="1:2" x14ac:dyDescent="0.25">
      <c r="A13603">
        <v>1360</v>
      </c>
      <c r="B13603">
        <v>67.227381134033209</v>
      </c>
    </row>
    <row r="13604" spans="1:2" x14ac:dyDescent="0.25">
      <c r="A13604">
        <v>1360.1</v>
      </c>
      <c r="B13604">
        <v>66.993916206359543</v>
      </c>
    </row>
    <row r="13605" spans="1:2" x14ac:dyDescent="0.25">
      <c r="A13605">
        <v>1360.2</v>
      </c>
      <c r="B13605">
        <v>66.760451278686418</v>
      </c>
    </row>
    <row r="13606" spans="1:2" x14ac:dyDescent="0.25">
      <c r="A13606">
        <v>1360.3</v>
      </c>
      <c r="B13606">
        <v>66.526986351012766</v>
      </c>
    </row>
    <row r="13607" spans="1:2" x14ac:dyDescent="0.25">
      <c r="A13607">
        <v>1360.4</v>
      </c>
      <c r="B13607">
        <v>66.293521423339641</v>
      </c>
    </row>
    <row r="13608" spans="1:2" x14ac:dyDescent="0.25">
      <c r="A13608">
        <v>1360.5</v>
      </c>
      <c r="B13608">
        <v>66.060056495666515</v>
      </c>
    </row>
    <row r="13609" spans="1:2" x14ac:dyDescent="0.25">
      <c r="A13609">
        <v>1360.6</v>
      </c>
      <c r="B13609">
        <v>65.82659156799285</v>
      </c>
    </row>
    <row r="13610" spans="1:2" x14ac:dyDescent="0.25">
      <c r="A13610">
        <v>1360.7</v>
      </c>
      <c r="B13610">
        <v>65.593126640319724</v>
      </c>
    </row>
    <row r="13611" spans="1:2" x14ac:dyDescent="0.25">
      <c r="A13611">
        <v>1360.8</v>
      </c>
      <c r="B13611">
        <v>65.359661712646059</v>
      </c>
    </row>
    <row r="13612" spans="1:2" x14ac:dyDescent="0.25">
      <c r="A13612">
        <v>1360.9</v>
      </c>
      <c r="B13612">
        <v>65.126196784972933</v>
      </c>
    </row>
    <row r="13613" spans="1:2" x14ac:dyDescent="0.25">
      <c r="A13613">
        <v>1361</v>
      </c>
      <c r="B13613">
        <v>64.892731857299808</v>
      </c>
    </row>
    <row r="13614" spans="1:2" x14ac:dyDescent="0.25">
      <c r="A13614">
        <v>1361.1</v>
      </c>
      <c r="B13614">
        <v>64.645761833190576</v>
      </c>
    </row>
    <row r="13615" spans="1:2" x14ac:dyDescent="0.25">
      <c r="A13615">
        <v>1361.2</v>
      </c>
      <c r="B13615">
        <v>64.398791809081914</v>
      </c>
    </row>
    <row r="13616" spans="1:2" x14ac:dyDescent="0.25">
      <c r="A13616">
        <v>1361.3</v>
      </c>
      <c r="B13616">
        <v>64.151821784972697</v>
      </c>
    </row>
    <row r="13617" spans="1:2" x14ac:dyDescent="0.25">
      <c r="A13617">
        <v>1361.4</v>
      </c>
      <c r="B13617">
        <v>63.904851760864027</v>
      </c>
    </row>
    <row r="13618" spans="1:2" x14ac:dyDescent="0.25">
      <c r="A13618">
        <v>1361.5</v>
      </c>
      <c r="B13618">
        <v>63.657881736755371</v>
      </c>
    </row>
    <row r="13619" spans="1:2" x14ac:dyDescent="0.25">
      <c r="A13619">
        <v>1361.6</v>
      </c>
      <c r="B13619">
        <v>63.41091171264614</v>
      </c>
    </row>
    <row r="13620" spans="1:2" x14ac:dyDescent="0.25">
      <c r="A13620">
        <v>1361.7</v>
      </c>
      <c r="B13620">
        <v>63.163941688537477</v>
      </c>
    </row>
    <row r="13621" spans="1:2" x14ac:dyDescent="0.25">
      <c r="A13621">
        <v>1361.8</v>
      </c>
      <c r="B13621">
        <v>62.916971664428253</v>
      </c>
    </row>
    <row r="13622" spans="1:2" x14ac:dyDescent="0.25">
      <c r="A13622">
        <v>1361.9</v>
      </c>
      <c r="B13622">
        <v>62.67000164031959</v>
      </c>
    </row>
    <row r="13623" spans="1:2" x14ac:dyDescent="0.25">
      <c r="A13623">
        <v>1362</v>
      </c>
      <c r="B13623">
        <v>62.423031616210928</v>
      </c>
    </row>
    <row r="13624" spans="1:2" x14ac:dyDescent="0.25">
      <c r="A13624">
        <v>1362.1</v>
      </c>
      <c r="B13624">
        <v>62.254310150146253</v>
      </c>
    </row>
    <row r="13625" spans="1:2" x14ac:dyDescent="0.25">
      <c r="A13625">
        <v>1362.2</v>
      </c>
      <c r="B13625">
        <v>62.085588684081948</v>
      </c>
    </row>
    <row r="13626" spans="1:2" x14ac:dyDescent="0.25">
      <c r="A13626">
        <v>1362.3</v>
      </c>
      <c r="B13626">
        <v>61.916867218017273</v>
      </c>
    </row>
    <row r="13627" spans="1:2" x14ac:dyDescent="0.25">
      <c r="A13627">
        <v>1362.4</v>
      </c>
      <c r="B13627">
        <v>61.748145751952968</v>
      </c>
    </row>
    <row r="13628" spans="1:2" x14ac:dyDescent="0.25">
      <c r="A13628">
        <v>1362.5</v>
      </c>
      <c r="B13628">
        <v>61.57942428588867</v>
      </c>
    </row>
    <row r="13629" spans="1:2" x14ac:dyDescent="0.25">
      <c r="A13629">
        <v>1362.6</v>
      </c>
      <c r="B13629">
        <v>61.410702819823989</v>
      </c>
    </row>
    <row r="13630" spans="1:2" x14ac:dyDescent="0.25">
      <c r="A13630">
        <v>1362.7</v>
      </c>
      <c r="B13630">
        <v>61.241981353759691</v>
      </c>
    </row>
    <row r="13631" spans="1:2" x14ac:dyDescent="0.25">
      <c r="A13631">
        <v>1362.8</v>
      </c>
      <c r="B13631">
        <v>61.073259887695009</v>
      </c>
    </row>
    <row r="13632" spans="1:2" x14ac:dyDescent="0.25">
      <c r="A13632">
        <v>1362.9</v>
      </c>
      <c r="B13632">
        <v>60.904538421630711</v>
      </c>
    </row>
    <row r="13633" spans="1:2" x14ac:dyDescent="0.25">
      <c r="A13633">
        <v>1363</v>
      </c>
      <c r="B13633">
        <v>60.735816955566413</v>
      </c>
    </row>
    <row r="13634" spans="1:2" x14ac:dyDescent="0.25">
      <c r="A13634">
        <v>1363.1</v>
      </c>
      <c r="B13634">
        <v>60.650388145446669</v>
      </c>
    </row>
    <row r="13635" spans="1:2" x14ac:dyDescent="0.25">
      <c r="A13635">
        <v>1363.2</v>
      </c>
      <c r="B13635">
        <v>60.564959335327117</v>
      </c>
    </row>
    <row r="13636" spans="1:2" x14ac:dyDescent="0.25">
      <c r="A13636">
        <v>1363.3</v>
      </c>
      <c r="B13636">
        <v>60.479530525207373</v>
      </c>
    </row>
    <row r="13637" spans="1:2" x14ac:dyDescent="0.25">
      <c r="A13637">
        <v>1363.4</v>
      </c>
      <c r="B13637">
        <v>60.394101715087807</v>
      </c>
    </row>
    <row r="13638" spans="1:2" x14ac:dyDescent="0.25">
      <c r="A13638">
        <v>1363.5</v>
      </c>
      <c r="B13638">
        <v>60.308672904968262</v>
      </c>
    </row>
    <row r="13639" spans="1:2" x14ac:dyDescent="0.25">
      <c r="A13639">
        <v>1363.6</v>
      </c>
      <c r="B13639">
        <v>60.223244094848518</v>
      </c>
    </row>
    <row r="13640" spans="1:2" x14ac:dyDescent="0.25">
      <c r="A13640">
        <v>1363.7</v>
      </c>
      <c r="B13640">
        <v>60.137815284728973</v>
      </c>
    </row>
    <row r="13641" spans="1:2" x14ac:dyDescent="0.25">
      <c r="A13641">
        <v>1363.8</v>
      </c>
      <c r="B13641">
        <v>60.052386474609222</v>
      </c>
    </row>
    <row r="13642" spans="1:2" x14ac:dyDescent="0.25">
      <c r="A13642">
        <v>1363.9</v>
      </c>
      <c r="B13642">
        <v>59.966957664489669</v>
      </c>
    </row>
    <row r="13643" spans="1:2" x14ac:dyDescent="0.25">
      <c r="A13643">
        <v>1364</v>
      </c>
      <c r="B13643">
        <v>59.881528854370117</v>
      </c>
    </row>
    <row r="13644" spans="1:2" x14ac:dyDescent="0.25">
      <c r="A13644">
        <v>1364.1</v>
      </c>
      <c r="B13644">
        <v>59.90824047088627</v>
      </c>
    </row>
    <row r="13645" spans="1:2" x14ac:dyDescent="0.25">
      <c r="A13645">
        <v>1364.2</v>
      </c>
      <c r="B13645">
        <v>59.934952087402358</v>
      </c>
    </row>
    <row r="13646" spans="1:2" x14ac:dyDescent="0.25">
      <c r="A13646">
        <v>1364.3</v>
      </c>
      <c r="B13646">
        <v>59.961663703918497</v>
      </c>
    </row>
    <row r="13647" spans="1:2" x14ac:dyDescent="0.25">
      <c r="A13647">
        <v>1364.4</v>
      </c>
      <c r="B13647">
        <v>59.988375320434592</v>
      </c>
    </row>
    <row r="13648" spans="1:2" x14ac:dyDescent="0.25">
      <c r="A13648">
        <v>1364.5</v>
      </c>
      <c r="B13648">
        <v>60.015086936950681</v>
      </c>
    </row>
    <row r="13649" spans="1:2" x14ac:dyDescent="0.25">
      <c r="A13649">
        <v>1364.6</v>
      </c>
      <c r="B13649">
        <v>60.041798553466833</v>
      </c>
    </row>
    <row r="13650" spans="1:2" x14ac:dyDescent="0.25">
      <c r="A13650">
        <v>1364.7</v>
      </c>
      <c r="B13650">
        <v>60.068510169982922</v>
      </c>
    </row>
    <row r="13651" spans="1:2" x14ac:dyDescent="0.25">
      <c r="A13651">
        <v>1364.8</v>
      </c>
      <c r="B13651">
        <v>60.095221786499067</v>
      </c>
    </row>
    <row r="13652" spans="1:2" x14ac:dyDescent="0.25">
      <c r="A13652">
        <v>1364.9</v>
      </c>
      <c r="B13652">
        <v>60.121933403015163</v>
      </c>
    </row>
    <row r="13653" spans="1:2" x14ac:dyDescent="0.25">
      <c r="A13653">
        <v>1365</v>
      </c>
      <c r="B13653">
        <v>60.148645019531251</v>
      </c>
    </row>
    <row r="13654" spans="1:2" x14ac:dyDescent="0.25">
      <c r="A13654">
        <v>1365.1</v>
      </c>
      <c r="B13654">
        <v>60.27849716186541</v>
      </c>
    </row>
    <row r="13655" spans="1:2" x14ac:dyDescent="0.25">
      <c r="A13655">
        <v>1365.2</v>
      </c>
      <c r="B13655">
        <v>60.408349304199277</v>
      </c>
    </row>
    <row r="13656" spans="1:2" x14ac:dyDescent="0.25">
      <c r="A13656">
        <v>1365.3</v>
      </c>
      <c r="B13656">
        <v>60.538201446533442</v>
      </c>
    </row>
    <row r="13657" spans="1:2" x14ac:dyDescent="0.25">
      <c r="A13657">
        <v>1365.4</v>
      </c>
      <c r="B13657">
        <v>60.668053588867302</v>
      </c>
    </row>
    <row r="13658" spans="1:2" x14ac:dyDescent="0.25">
      <c r="A13658">
        <v>1365.5</v>
      </c>
      <c r="B13658">
        <v>60.797905731201169</v>
      </c>
    </row>
    <row r="13659" spans="1:2" x14ac:dyDescent="0.25">
      <c r="A13659">
        <v>1365.6</v>
      </c>
      <c r="B13659">
        <v>60.927757873535327</v>
      </c>
    </row>
    <row r="13660" spans="1:2" x14ac:dyDescent="0.25">
      <c r="A13660">
        <v>1365.7</v>
      </c>
      <c r="B13660">
        <v>61.057610015869187</v>
      </c>
    </row>
    <row r="13661" spans="1:2" x14ac:dyDescent="0.25">
      <c r="A13661">
        <v>1365.8</v>
      </c>
      <c r="B13661">
        <v>61.187462158203353</v>
      </c>
    </row>
    <row r="13662" spans="1:2" x14ac:dyDescent="0.25">
      <c r="A13662">
        <v>1365.9</v>
      </c>
      <c r="B13662">
        <v>61.31731430053722</v>
      </c>
    </row>
    <row r="13663" spans="1:2" x14ac:dyDescent="0.25">
      <c r="A13663">
        <v>1366</v>
      </c>
      <c r="B13663">
        <v>61.447166442871087</v>
      </c>
    </row>
    <row r="13664" spans="1:2" x14ac:dyDescent="0.25">
      <c r="A13664">
        <v>1366.1</v>
      </c>
      <c r="B13664">
        <v>61.571946334839033</v>
      </c>
    </row>
    <row r="13665" spans="1:2" x14ac:dyDescent="0.25">
      <c r="A13665">
        <v>1366.2</v>
      </c>
      <c r="B13665">
        <v>61.696726226806689</v>
      </c>
    </row>
    <row r="13666" spans="1:2" x14ac:dyDescent="0.25">
      <c r="A13666">
        <v>1366.3</v>
      </c>
      <c r="B13666">
        <v>61.821506118774643</v>
      </c>
    </row>
    <row r="13667" spans="1:2" x14ac:dyDescent="0.25">
      <c r="A13667">
        <v>1366.4</v>
      </c>
      <c r="B13667">
        <v>61.946286010742298</v>
      </c>
    </row>
    <row r="13668" spans="1:2" x14ac:dyDescent="0.25">
      <c r="A13668">
        <v>1366.5</v>
      </c>
      <c r="B13668">
        <v>62.071065902709961</v>
      </c>
    </row>
    <row r="13669" spans="1:2" x14ac:dyDescent="0.25">
      <c r="A13669">
        <v>1366.6</v>
      </c>
      <c r="B13669">
        <v>62.195845794677901</v>
      </c>
    </row>
    <row r="13670" spans="1:2" x14ac:dyDescent="0.25">
      <c r="A13670">
        <v>1366.7</v>
      </c>
      <c r="B13670">
        <v>62.320625686645563</v>
      </c>
    </row>
    <row r="13671" spans="1:2" x14ac:dyDescent="0.25">
      <c r="A13671">
        <v>1366.8</v>
      </c>
      <c r="B13671">
        <v>62.44540557861351</v>
      </c>
    </row>
    <row r="13672" spans="1:2" x14ac:dyDescent="0.25">
      <c r="A13672">
        <v>1366.9</v>
      </c>
      <c r="B13672">
        <v>62.570185470581173</v>
      </c>
    </row>
    <row r="13673" spans="1:2" x14ac:dyDescent="0.25">
      <c r="A13673">
        <v>1367</v>
      </c>
      <c r="B13673">
        <v>62.694965362548828</v>
      </c>
    </row>
    <row r="13674" spans="1:2" x14ac:dyDescent="0.25">
      <c r="A13674">
        <v>1367.1</v>
      </c>
      <c r="B13674">
        <v>62.742315483093329</v>
      </c>
    </row>
    <row r="13675" spans="1:2" x14ac:dyDescent="0.25">
      <c r="A13675">
        <v>1367.2</v>
      </c>
      <c r="B13675">
        <v>62.789665603637722</v>
      </c>
    </row>
    <row r="13676" spans="1:2" x14ac:dyDescent="0.25">
      <c r="A13676">
        <v>1367.3</v>
      </c>
      <c r="B13676">
        <v>62.837015724182223</v>
      </c>
    </row>
    <row r="13677" spans="1:2" x14ac:dyDescent="0.25">
      <c r="A13677">
        <v>1367.4</v>
      </c>
      <c r="B13677">
        <v>62.884365844726602</v>
      </c>
    </row>
    <row r="13678" spans="1:2" x14ac:dyDescent="0.25">
      <c r="A13678">
        <v>1367.5</v>
      </c>
      <c r="B13678">
        <v>62.931715965271003</v>
      </c>
    </row>
    <row r="13679" spans="1:2" x14ac:dyDescent="0.25">
      <c r="A13679">
        <v>1367.6</v>
      </c>
      <c r="B13679">
        <v>62.979066085815489</v>
      </c>
    </row>
    <row r="13680" spans="1:2" x14ac:dyDescent="0.25">
      <c r="A13680">
        <v>1367.7</v>
      </c>
      <c r="B13680">
        <v>63.026416206359883</v>
      </c>
    </row>
    <row r="13681" spans="1:2" x14ac:dyDescent="0.25">
      <c r="A13681">
        <v>1367.8</v>
      </c>
      <c r="B13681">
        <v>63.073766326904376</v>
      </c>
    </row>
    <row r="13682" spans="1:2" x14ac:dyDescent="0.25">
      <c r="A13682">
        <v>1367.9</v>
      </c>
      <c r="B13682">
        <v>63.12111644744877</v>
      </c>
    </row>
    <row r="13683" spans="1:2" x14ac:dyDescent="0.25">
      <c r="A13683">
        <v>1368</v>
      </c>
      <c r="B13683">
        <v>63.168466567993157</v>
      </c>
    </row>
    <row r="13684" spans="1:2" x14ac:dyDescent="0.25">
      <c r="A13684">
        <v>1368.1</v>
      </c>
      <c r="B13684">
        <v>63.117084693908623</v>
      </c>
    </row>
    <row r="13685" spans="1:2" x14ac:dyDescent="0.25">
      <c r="A13685">
        <v>1368.2</v>
      </c>
      <c r="B13685">
        <v>63.065702819824189</v>
      </c>
    </row>
    <row r="13686" spans="1:2" x14ac:dyDescent="0.25">
      <c r="A13686">
        <v>1368.3</v>
      </c>
      <c r="B13686">
        <v>63.014320945739648</v>
      </c>
    </row>
    <row r="13687" spans="1:2" x14ac:dyDescent="0.25">
      <c r="A13687">
        <v>1368.4</v>
      </c>
      <c r="B13687">
        <v>62.962939071655221</v>
      </c>
    </row>
    <row r="13688" spans="1:2" x14ac:dyDescent="0.25">
      <c r="A13688">
        <v>1368.5</v>
      </c>
      <c r="B13688">
        <v>62.911557197570801</v>
      </c>
    </row>
    <row r="13689" spans="1:2" x14ac:dyDescent="0.25">
      <c r="A13689">
        <v>1368.6</v>
      </c>
      <c r="B13689">
        <v>62.860175323486253</v>
      </c>
    </row>
    <row r="13690" spans="1:2" x14ac:dyDescent="0.25">
      <c r="A13690">
        <v>1368.7</v>
      </c>
      <c r="B13690">
        <v>62.808793449401833</v>
      </c>
    </row>
    <row r="13691" spans="1:2" x14ac:dyDescent="0.25">
      <c r="A13691">
        <v>1368.8</v>
      </c>
      <c r="B13691">
        <v>62.757411575317278</v>
      </c>
    </row>
    <row r="13692" spans="1:2" x14ac:dyDescent="0.25">
      <c r="A13692">
        <v>1368.9</v>
      </c>
      <c r="B13692">
        <v>62.706029701232858</v>
      </c>
    </row>
    <row r="13693" spans="1:2" x14ac:dyDescent="0.25">
      <c r="A13693">
        <v>1369</v>
      </c>
      <c r="B13693">
        <v>62.654647827148438</v>
      </c>
    </row>
    <row r="13694" spans="1:2" x14ac:dyDescent="0.25">
      <c r="A13694">
        <v>1369.1</v>
      </c>
      <c r="B13694">
        <v>62.527415504455391</v>
      </c>
    </row>
    <row r="13695" spans="1:2" x14ac:dyDescent="0.25">
      <c r="A13695">
        <v>1369.2</v>
      </c>
      <c r="B13695">
        <v>62.400183181762642</v>
      </c>
    </row>
    <row r="13696" spans="1:2" x14ac:dyDescent="0.25">
      <c r="A13696">
        <v>1369.3</v>
      </c>
      <c r="B13696">
        <v>62.272950859069603</v>
      </c>
    </row>
    <row r="13697" spans="1:2" x14ac:dyDescent="0.25">
      <c r="A13697">
        <v>1369.4</v>
      </c>
      <c r="B13697">
        <v>62.14571853637684</v>
      </c>
    </row>
    <row r="13698" spans="1:2" x14ac:dyDescent="0.25">
      <c r="A13698">
        <v>1369.5</v>
      </c>
      <c r="B13698">
        <v>62.018486213684078</v>
      </c>
    </row>
    <row r="13699" spans="1:2" x14ac:dyDescent="0.25">
      <c r="A13699">
        <v>1369.6</v>
      </c>
      <c r="B13699">
        <v>61.891253890991038</v>
      </c>
    </row>
    <row r="13700" spans="1:2" x14ac:dyDescent="0.25">
      <c r="A13700">
        <v>1369.7</v>
      </c>
      <c r="B13700">
        <v>61.764021568298283</v>
      </c>
    </row>
    <row r="13701" spans="1:2" x14ac:dyDescent="0.25">
      <c r="A13701">
        <v>1369.8</v>
      </c>
      <c r="B13701">
        <v>61.636789245605243</v>
      </c>
    </row>
    <row r="13702" spans="1:2" x14ac:dyDescent="0.25">
      <c r="A13702">
        <v>1369.9</v>
      </c>
      <c r="B13702">
        <v>61.509556922912488</v>
      </c>
    </row>
    <row r="13703" spans="1:2" x14ac:dyDescent="0.25">
      <c r="A13703">
        <v>1370</v>
      </c>
      <c r="B13703">
        <v>61.382324600219732</v>
      </c>
    </row>
    <row r="13704" spans="1:2" x14ac:dyDescent="0.25">
      <c r="A13704">
        <v>1370.1</v>
      </c>
      <c r="B13704">
        <v>61.19124874114965</v>
      </c>
    </row>
    <row r="13705" spans="1:2" x14ac:dyDescent="0.25">
      <c r="A13705">
        <v>1370.2</v>
      </c>
      <c r="B13705">
        <v>61.000172882079987</v>
      </c>
    </row>
    <row r="13706" spans="1:2" x14ac:dyDescent="0.25">
      <c r="A13706">
        <v>1370.3</v>
      </c>
      <c r="B13706">
        <v>60.809097023009912</v>
      </c>
    </row>
    <row r="13707" spans="1:2" x14ac:dyDescent="0.25">
      <c r="A13707">
        <v>1370.4</v>
      </c>
      <c r="B13707">
        <v>60.618021163940263</v>
      </c>
    </row>
    <row r="13708" spans="1:2" x14ac:dyDescent="0.25">
      <c r="A13708">
        <v>1370.5</v>
      </c>
      <c r="B13708">
        <v>60.426945304870607</v>
      </c>
    </row>
    <row r="13709" spans="1:2" x14ac:dyDescent="0.25">
      <c r="A13709">
        <v>1370.6</v>
      </c>
      <c r="B13709">
        <v>60.235869445800517</v>
      </c>
    </row>
    <row r="13710" spans="1:2" x14ac:dyDescent="0.25">
      <c r="A13710">
        <v>1370.7</v>
      </c>
      <c r="B13710">
        <v>60.044793586730869</v>
      </c>
    </row>
    <row r="13711" spans="1:2" x14ac:dyDescent="0.25">
      <c r="A13711">
        <v>1370.8</v>
      </c>
      <c r="B13711">
        <v>59.853717727660793</v>
      </c>
    </row>
    <row r="13712" spans="1:2" x14ac:dyDescent="0.25">
      <c r="A13712">
        <v>1370.9</v>
      </c>
      <c r="B13712">
        <v>59.66264186859113</v>
      </c>
    </row>
    <row r="13713" spans="1:2" x14ac:dyDescent="0.25">
      <c r="A13713">
        <v>1371</v>
      </c>
      <c r="B13713">
        <v>59.471566009521482</v>
      </c>
    </row>
    <row r="13714" spans="1:2" x14ac:dyDescent="0.25">
      <c r="A13714">
        <v>1371.1</v>
      </c>
      <c r="B13714">
        <v>59.360186729431</v>
      </c>
    </row>
    <row r="13715" spans="1:2" x14ac:dyDescent="0.25">
      <c r="A13715">
        <v>1371.2</v>
      </c>
      <c r="B13715">
        <v>59.248807449340767</v>
      </c>
    </row>
    <row r="13716" spans="1:2" x14ac:dyDescent="0.25">
      <c r="A13716">
        <v>1371.3</v>
      </c>
      <c r="B13716">
        <v>59.137428169250278</v>
      </c>
    </row>
    <row r="13717" spans="1:2" x14ac:dyDescent="0.25">
      <c r="A13717">
        <v>1371.4</v>
      </c>
      <c r="B13717">
        <v>59.026048889160052</v>
      </c>
    </row>
    <row r="13718" spans="1:2" x14ac:dyDescent="0.25">
      <c r="A13718">
        <v>1371.5</v>
      </c>
      <c r="B13718">
        <v>58.914669609069819</v>
      </c>
    </row>
    <row r="13719" spans="1:2" x14ac:dyDescent="0.25">
      <c r="A13719">
        <v>1371.6</v>
      </c>
      <c r="B13719">
        <v>58.803290328979337</v>
      </c>
    </row>
    <row r="13720" spans="1:2" x14ac:dyDescent="0.25">
      <c r="A13720">
        <v>1371.7</v>
      </c>
      <c r="B13720">
        <v>58.691911048889111</v>
      </c>
    </row>
    <row r="13721" spans="1:2" x14ac:dyDescent="0.25">
      <c r="A13721">
        <v>1371.8</v>
      </c>
      <c r="B13721">
        <v>58.580531768798622</v>
      </c>
    </row>
    <row r="13722" spans="1:2" x14ac:dyDescent="0.25">
      <c r="A13722">
        <v>1371.9</v>
      </c>
      <c r="B13722">
        <v>58.469152488708403</v>
      </c>
    </row>
    <row r="13723" spans="1:2" x14ac:dyDescent="0.25">
      <c r="A13723">
        <v>1372</v>
      </c>
      <c r="B13723">
        <v>58.357773208618163</v>
      </c>
    </row>
    <row r="13724" spans="1:2" x14ac:dyDescent="0.25">
      <c r="A13724">
        <v>1372.1</v>
      </c>
      <c r="B13724">
        <v>58.333201217651329</v>
      </c>
    </row>
    <row r="13725" spans="1:2" x14ac:dyDescent="0.25">
      <c r="A13725">
        <v>1372.2</v>
      </c>
      <c r="B13725">
        <v>58.308629226684559</v>
      </c>
    </row>
    <row r="13726" spans="1:2" x14ac:dyDescent="0.25">
      <c r="A13726">
        <v>1372.3</v>
      </c>
      <c r="B13726">
        <v>58.284057235717732</v>
      </c>
    </row>
    <row r="13727" spans="1:2" x14ac:dyDescent="0.25">
      <c r="A13727">
        <v>1372.4</v>
      </c>
      <c r="B13727">
        <v>58.259485244750948</v>
      </c>
    </row>
    <row r="13728" spans="1:2" x14ac:dyDescent="0.25">
      <c r="A13728">
        <v>1372.5</v>
      </c>
      <c r="B13728">
        <v>58.234913253784171</v>
      </c>
    </row>
    <row r="13729" spans="1:2" x14ac:dyDescent="0.25">
      <c r="A13729">
        <v>1372.6</v>
      </c>
      <c r="B13729">
        <v>58.210341262817337</v>
      </c>
    </row>
    <row r="13730" spans="1:2" x14ac:dyDescent="0.25">
      <c r="A13730">
        <v>1372.7</v>
      </c>
      <c r="B13730">
        <v>58.185769271850567</v>
      </c>
    </row>
    <row r="13731" spans="1:2" x14ac:dyDescent="0.25">
      <c r="A13731">
        <v>1372.8</v>
      </c>
      <c r="B13731">
        <v>58.161197280883741</v>
      </c>
    </row>
    <row r="13732" spans="1:2" x14ac:dyDescent="0.25">
      <c r="A13732">
        <v>1372.9</v>
      </c>
      <c r="B13732">
        <v>58.136625289916957</v>
      </c>
    </row>
    <row r="13733" spans="1:2" x14ac:dyDescent="0.25">
      <c r="A13733">
        <v>1373</v>
      </c>
      <c r="B13733">
        <v>58.112053298950187</v>
      </c>
    </row>
    <row r="13734" spans="1:2" x14ac:dyDescent="0.25">
      <c r="A13734">
        <v>1373.1</v>
      </c>
      <c r="B13734">
        <v>58.101959114074688</v>
      </c>
    </row>
    <row r="13735" spans="1:2" x14ac:dyDescent="0.25">
      <c r="A13735">
        <v>1373.2</v>
      </c>
      <c r="B13735">
        <v>58.091864929199211</v>
      </c>
    </row>
    <row r="13736" spans="1:2" x14ac:dyDescent="0.25">
      <c r="A13736">
        <v>1373.3</v>
      </c>
      <c r="B13736">
        <v>58.081770744323713</v>
      </c>
    </row>
    <row r="13737" spans="1:2" x14ac:dyDescent="0.25">
      <c r="A13737">
        <v>1373.4</v>
      </c>
      <c r="B13737">
        <v>58.071676559448242</v>
      </c>
    </row>
    <row r="13738" spans="1:2" x14ac:dyDescent="0.25">
      <c r="A13738">
        <v>1373.5</v>
      </c>
      <c r="B13738">
        <v>58.061582374572751</v>
      </c>
    </row>
    <row r="13739" spans="1:2" x14ac:dyDescent="0.25">
      <c r="A13739">
        <v>1373.6</v>
      </c>
      <c r="B13739">
        <v>58.051488189697253</v>
      </c>
    </row>
    <row r="13740" spans="1:2" x14ac:dyDescent="0.25">
      <c r="A13740">
        <v>1373.7</v>
      </c>
      <c r="B13740">
        <v>58.041394004821782</v>
      </c>
    </row>
    <row r="13741" spans="1:2" x14ac:dyDescent="0.25">
      <c r="A13741">
        <v>1373.8</v>
      </c>
      <c r="B13741">
        <v>58.031299819946277</v>
      </c>
    </row>
    <row r="13742" spans="1:2" x14ac:dyDescent="0.25">
      <c r="A13742">
        <v>1373.9</v>
      </c>
      <c r="B13742">
        <v>58.0212056350708</v>
      </c>
    </row>
    <row r="13743" spans="1:2" x14ac:dyDescent="0.25">
      <c r="A13743">
        <v>1374</v>
      </c>
      <c r="B13743">
        <v>58.011111450195322</v>
      </c>
    </row>
    <row r="13744" spans="1:2" x14ac:dyDescent="0.25">
      <c r="A13744">
        <v>1374.1</v>
      </c>
      <c r="B13744">
        <v>57.965037307739202</v>
      </c>
    </row>
    <row r="13745" spans="1:2" x14ac:dyDescent="0.25">
      <c r="A13745">
        <v>1374.2</v>
      </c>
      <c r="B13745">
        <v>57.918963165283188</v>
      </c>
    </row>
    <row r="13746" spans="1:2" x14ac:dyDescent="0.25">
      <c r="A13746">
        <v>1374.3</v>
      </c>
      <c r="B13746">
        <v>57.872889022827067</v>
      </c>
    </row>
    <row r="13747" spans="1:2" x14ac:dyDescent="0.25">
      <c r="A13747">
        <v>1374.4</v>
      </c>
      <c r="B13747">
        <v>57.82681488037106</v>
      </c>
    </row>
    <row r="13748" spans="1:2" x14ac:dyDescent="0.25">
      <c r="A13748">
        <v>1374.5</v>
      </c>
      <c r="B13748">
        <v>57.780740737915039</v>
      </c>
    </row>
    <row r="13749" spans="1:2" x14ac:dyDescent="0.25">
      <c r="A13749">
        <v>1374.6</v>
      </c>
      <c r="B13749">
        <v>57.734666595458933</v>
      </c>
    </row>
    <row r="13750" spans="1:2" x14ac:dyDescent="0.25">
      <c r="A13750">
        <v>1374.7</v>
      </c>
      <c r="B13750">
        <v>57.688592453002911</v>
      </c>
    </row>
    <row r="13751" spans="1:2" x14ac:dyDescent="0.25">
      <c r="A13751">
        <v>1374.8</v>
      </c>
      <c r="B13751">
        <v>57.642518310546791</v>
      </c>
    </row>
    <row r="13752" spans="1:2" x14ac:dyDescent="0.25">
      <c r="A13752">
        <v>1374.9</v>
      </c>
      <c r="B13752">
        <v>57.596444168090777</v>
      </c>
    </row>
    <row r="13753" spans="1:2" x14ac:dyDescent="0.25">
      <c r="A13753">
        <v>1375</v>
      </c>
      <c r="B13753">
        <v>57.550370025634763</v>
      </c>
    </row>
    <row r="13754" spans="1:2" x14ac:dyDescent="0.25">
      <c r="A13754">
        <v>1375.1</v>
      </c>
      <c r="B13754">
        <v>57.457481689452997</v>
      </c>
    </row>
    <row r="13755" spans="1:2" x14ac:dyDescent="0.25">
      <c r="A13755">
        <v>1375.2</v>
      </c>
      <c r="B13755">
        <v>57.364593353271438</v>
      </c>
    </row>
    <row r="13756" spans="1:2" x14ac:dyDescent="0.25">
      <c r="A13756">
        <v>1375.3</v>
      </c>
      <c r="B13756">
        <v>57.271705017089673</v>
      </c>
    </row>
    <row r="13757" spans="1:2" x14ac:dyDescent="0.25">
      <c r="A13757">
        <v>1375.4</v>
      </c>
      <c r="B13757">
        <v>57.17881668090812</v>
      </c>
    </row>
    <row r="13758" spans="1:2" x14ac:dyDescent="0.25">
      <c r="A13758">
        <v>1375.5</v>
      </c>
      <c r="B13758">
        <v>57.085928344726561</v>
      </c>
    </row>
    <row r="13759" spans="1:2" x14ac:dyDescent="0.25">
      <c r="A13759">
        <v>1375.6</v>
      </c>
      <c r="B13759">
        <v>56.993040008544803</v>
      </c>
    </row>
    <row r="13760" spans="1:2" x14ac:dyDescent="0.25">
      <c r="A13760">
        <v>1375.7</v>
      </c>
      <c r="B13760">
        <v>56.900151672363243</v>
      </c>
    </row>
    <row r="13761" spans="1:2" x14ac:dyDescent="0.25">
      <c r="A13761">
        <v>1375.8</v>
      </c>
      <c r="B13761">
        <v>56.807263336181471</v>
      </c>
    </row>
    <row r="13762" spans="1:2" x14ac:dyDescent="0.25">
      <c r="A13762">
        <v>1375.9</v>
      </c>
      <c r="B13762">
        <v>56.714374999999919</v>
      </c>
    </row>
    <row r="13763" spans="1:2" x14ac:dyDescent="0.25">
      <c r="A13763">
        <v>1376</v>
      </c>
      <c r="B13763">
        <v>56.621486663818359</v>
      </c>
    </row>
    <row r="13764" spans="1:2" x14ac:dyDescent="0.25">
      <c r="A13764">
        <v>1376.1</v>
      </c>
      <c r="B13764">
        <v>56.462304039001253</v>
      </c>
    </row>
    <row r="13765" spans="1:2" x14ac:dyDescent="0.25">
      <c r="A13765">
        <v>1376.2</v>
      </c>
      <c r="B13765">
        <v>56.303121414184503</v>
      </c>
    </row>
    <row r="13766" spans="1:2" x14ac:dyDescent="0.25">
      <c r="A13766">
        <v>1376.3</v>
      </c>
      <c r="B13766">
        <v>56.14393878936739</v>
      </c>
    </row>
    <row r="13767" spans="1:2" x14ac:dyDescent="0.25">
      <c r="A13767">
        <v>1376.4</v>
      </c>
      <c r="B13767">
        <v>55.984756164550639</v>
      </c>
    </row>
    <row r="13768" spans="1:2" x14ac:dyDescent="0.25">
      <c r="A13768">
        <v>1376.5</v>
      </c>
      <c r="B13768">
        <v>55.825573539733888</v>
      </c>
    </row>
    <row r="13769" spans="1:2" x14ac:dyDescent="0.25">
      <c r="A13769">
        <v>1376.6</v>
      </c>
      <c r="B13769">
        <v>55.666390914916782</v>
      </c>
    </row>
    <row r="13770" spans="1:2" x14ac:dyDescent="0.25">
      <c r="A13770">
        <v>1376.7</v>
      </c>
      <c r="B13770">
        <v>55.507208290100017</v>
      </c>
    </row>
    <row r="13771" spans="1:2" x14ac:dyDescent="0.25">
      <c r="A13771">
        <v>1376.8</v>
      </c>
      <c r="B13771">
        <v>55.348025665282918</v>
      </c>
    </row>
    <row r="13772" spans="1:2" x14ac:dyDescent="0.25">
      <c r="A13772">
        <v>1376.9</v>
      </c>
      <c r="B13772">
        <v>55.188843040466168</v>
      </c>
    </row>
    <row r="13773" spans="1:2" x14ac:dyDescent="0.25">
      <c r="A13773">
        <v>1377</v>
      </c>
      <c r="B13773">
        <v>55.029660415649417</v>
      </c>
    </row>
    <row r="13774" spans="1:2" x14ac:dyDescent="0.25">
      <c r="A13774">
        <v>1377.1</v>
      </c>
      <c r="B13774">
        <v>54.723194732665597</v>
      </c>
    </row>
    <row r="13775" spans="1:2" x14ac:dyDescent="0.25">
      <c r="A13775">
        <v>1377.2</v>
      </c>
      <c r="B13775">
        <v>54.41672904968248</v>
      </c>
    </row>
    <row r="13776" spans="1:2" x14ac:dyDescent="0.25">
      <c r="A13776">
        <v>1377.3</v>
      </c>
      <c r="B13776">
        <v>54.110263366698661</v>
      </c>
    </row>
    <row r="13777" spans="1:2" x14ac:dyDescent="0.25">
      <c r="A13777">
        <v>1377.4</v>
      </c>
      <c r="B13777">
        <v>53.803797683715537</v>
      </c>
    </row>
    <row r="13778" spans="1:2" x14ac:dyDescent="0.25">
      <c r="A13778">
        <v>1377.5</v>
      </c>
      <c r="B13778">
        <v>53.497332000732428</v>
      </c>
    </row>
    <row r="13779" spans="1:2" x14ac:dyDescent="0.25">
      <c r="A13779">
        <v>1377.6</v>
      </c>
      <c r="B13779">
        <v>53.190866317748608</v>
      </c>
    </row>
    <row r="13780" spans="1:2" x14ac:dyDescent="0.25">
      <c r="A13780">
        <v>1377.7</v>
      </c>
      <c r="B13780">
        <v>52.884400634765477</v>
      </c>
    </row>
    <row r="13781" spans="1:2" x14ac:dyDescent="0.25">
      <c r="A13781">
        <v>1377.8</v>
      </c>
      <c r="B13781">
        <v>52.577934951781671</v>
      </c>
    </row>
    <row r="13782" spans="1:2" x14ac:dyDescent="0.25">
      <c r="A13782">
        <v>1377.9</v>
      </c>
      <c r="B13782">
        <v>52.271469268798548</v>
      </c>
    </row>
    <row r="13783" spans="1:2" x14ac:dyDescent="0.25">
      <c r="A13783">
        <v>1378</v>
      </c>
      <c r="B13783">
        <v>51.965003585815431</v>
      </c>
    </row>
    <row r="13784" spans="1:2" x14ac:dyDescent="0.25">
      <c r="A13784">
        <v>1378.1</v>
      </c>
      <c r="B13784">
        <v>51.580180816649857</v>
      </c>
    </row>
    <row r="13785" spans="1:2" x14ac:dyDescent="0.25">
      <c r="A13785">
        <v>1378.2</v>
      </c>
      <c r="B13785">
        <v>51.195358047485179</v>
      </c>
    </row>
    <row r="13786" spans="1:2" x14ac:dyDescent="0.25">
      <c r="A13786">
        <v>1378.3</v>
      </c>
      <c r="B13786">
        <v>50.810535278319612</v>
      </c>
    </row>
    <row r="13787" spans="1:2" x14ac:dyDescent="0.25">
      <c r="A13787">
        <v>1378.4</v>
      </c>
      <c r="B13787">
        <v>50.425712509154927</v>
      </c>
    </row>
    <row r="13788" spans="1:2" x14ac:dyDescent="0.25">
      <c r="A13788">
        <v>1378.5</v>
      </c>
      <c r="B13788">
        <v>50.040889739990227</v>
      </c>
    </row>
    <row r="13789" spans="1:2" x14ac:dyDescent="0.25">
      <c r="A13789">
        <v>1378.6</v>
      </c>
      <c r="B13789">
        <v>49.656066970824668</v>
      </c>
    </row>
    <row r="13790" spans="1:2" x14ac:dyDescent="0.25">
      <c r="A13790">
        <v>1378.7</v>
      </c>
      <c r="B13790">
        <v>49.271244201659982</v>
      </c>
    </row>
    <row r="13791" spans="1:2" x14ac:dyDescent="0.25">
      <c r="A13791">
        <v>1378.8</v>
      </c>
      <c r="B13791">
        <v>48.886421432494423</v>
      </c>
    </row>
    <row r="13792" spans="1:2" x14ac:dyDescent="0.25">
      <c r="A13792">
        <v>1378.9</v>
      </c>
      <c r="B13792">
        <v>48.50159866332973</v>
      </c>
    </row>
    <row r="13793" spans="1:2" x14ac:dyDescent="0.25">
      <c r="A13793">
        <v>1379</v>
      </c>
      <c r="B13793">
        <v>48.116775894165038</v>
      </c>
    </row>
    <row r="13794" spans="1:2" x14ac:dyDescent="0.25">
      <c r="A13794">
        <v>1379.1</v>
      </c>
      <c r="B13794">
        <v>47.584520339965103</v>
      </c>
    </row>
    <row r="13795" spans="1:2" x14ac:dyDescent="0.25">
      <c r="A13795">
        <v>1379.2</v>
      </c>
      <c r="B13795">
        <v>47.052264785766361</v>
      </c>
    </row>
    <row r="13796" spans="1:2" x14ac:dyDescent="0.25">
      <c r="A13796">
        <v>1379.3</v>
      </c>
      <c r="B13796">
        <v>46.520009231566412</v>
      </c>
    </row>
    <row r="13797" spans="1:2" x14ac:dyDescent="0.25">
      <c r="A13797">
        <v>1379.4</v>
      </c>
      <c r="B13797">
        <v>45.987753677367678</v>
      </c>
    </row>
    <row r="13798" spans="1:2" x14ac:dyDescent="0.25">
      <c r="A13798">
        <v>1379.5</v>
      </c>
      <c r="B13798">
        <v>45.455498123168937</v>
      </c>
    </row>
    <row r="13799" spans="1:2" x14ac:dyDescent="0.25">
      <c r="A13799">
        <v>1379.6</v>
      </c>
      <c r="B13799">
        <v>44.923242568969002</v>
      </c>
    </row>
    <row r="13800" spans="1:2" x14ac:dyDescent="0.25">
      <c r="A13800">
        <v>1379.7</v>
      </c>
      <c r="B13800">
        <v>44.390987014770268</v>
      </c>
    </row>
    <row r="13801" spans="1:2" x14ac:dyDescent="0.25">
      <c r="A13801">
        <v>1379.8</v>
      </c>
      <c r="B13801">
        <v>43.858731460570318</v>
      </c>
    </row>
    <row r="13802" spans="1:2" x14ac:dyDescent="0.25">
      <c r="A13802">
        <v>1379.9</v>
      </c>
      <c r="B13802">
        <v>43.326475906371577</v>
      </c>
    </row>
    <row r="13803" spans="1:2" x14ac:dyDescent="0.25">
      <c r="A13803">
        <v>1380</v>
      </c>
      <c r="B13803">
        <v>42.79422035217285</v>
      </c>
    </row>
    <row r="13804" spans="1:2" x14ac:dyDescent="0.25">
      <c r="A13804">
        <v>1380.1</v>
      </c>
      <c r="B13804">
        <v>42.237302551268769</v>
      </c>
    </row>
    <row r="13805" spans="1:2" x14ac:dyDescent="0.25">
      <c r="A13805">
        <v>1380.2</v>
      </c>
      <c r="B13805">
        <v>41.68038475036596</v>
      </c>
    </row>
    <row r="13806" spans="1:2" x14ac:dyDescent="0.25">
      <c r="A13806">
        <v>1380.3</v>
      </c>
      <c r="B13806">
        <v>41.123466949461879</v>
      </c>
    </row>
    <row r="13807" spans="1:2" x14ac:dyDescent="0.25">
      <c r="A13807">
        <v>1380.4</v>
      </c>
      <c r="B13807">
        <v>40.566549148559062</v>
      </c>
    </row>
    <row r="13808" spans="1:2" x14ac:dyDescent="0.25">
      <c r="A13808">
        <v>1380.5</v>
      </c>
      <c r="B13808">
        <v>40.009631347656253</v>
      </c>
    </row>
    <row r="13809" spans="1:2" x14ac:dyDescent="0.25">
      <c r="A13809">
        <v>1380.6</v>
      </c>
      <c r="B13809">
        <v>39.452713546752172</v>
      </c>
    </row>
    <row r="13810" spans="1:2" x14ac:dyDescent="0.25">
      <c r="A13810">
        <v>1380.7</v>
      </c>
      <c r="B13810">
        <v>38.895795745849362</v>
      </c>
    </row>
    <row r="13811" spans="1:2" x14ac:dyDescent="0.25">
      <c r="A13811">
        <v>1380.8</v>
      </c>
      <c r="B13811">
        <v>38.338877944945267</v>
      </c>
    </row>
    <row r="13812" spans="1:2" x14ac:dyDescent="0.25">
      <c r="A13812">
        <v>1380.9</v>
      </c>
      <c r="B13812">
        <v>37.781960144042458</v>
      </c>
    </row>
    <row r="13813" spans="1:2" x14ac:dyDescent="0.25">
      <c r="A13813">
        <v>1381</v>
      </c>
      <c r="B13813">
        <v>37.225042343139648</v>
      </c>
    </row>
    <row r="13814" spans="1:2" x14ac:dyDescent="0.25">
      <c r="A13814">
        <v>1381.1</v>
      </c>
      <c r="B13814">
        <v>36.695506210326428</v>
      </c>
    </row>
    <row r="13815" spans="1:2" x14ac:dyDescent="0.25">
      <c r="A13815">
        <v>1381.2</v>
      </c>
      <c r="B13815">
        <v>36.165970077514409</v>
      </c>
    </row>
    <row r="13816" spans="1:2" x14ac:dyDescent="0.25">
      <c r="A13816">
        <v>1381.3</v>
      </c>
      <c r="B13816">
        <v>35.636433944701189</v>
      </c>
    </row>
    <row r="13817" spans="1:2" x14ac:dyDescent="0.25">
      <c r="A13817">
        <v>1381.4</v>
      </c>
      <c r="B13817">
        <v>35.106897811889169</v>
      </c>
    </row>
    <row r="13818" spans="1:2" x14ac:dyDescent="0.25">
      <c r="A13818">
        <v>1381.5</v>
      </c>
      <c r="B13818">
        <v>34.57736167907715</v>
      </c>
    </row>
    <row r="13819" spans="1:2" x14ac:dyDescent="0.25">
      <c r="A13819">
        <v>1381.6</v>
      </c>
      <c r="B13819">
        <v>34.04782554626393</v>
      </c>
    </row>
    <row r="13820" spans="1:2" x14ac:dyDescent="0.25">
      <c r="A13820">
        <v>1381.7</v>
      </c>
      <c r="B13820">
        <v>33.51828941345191</v>
      </c>
    </row>
    <row r="13821" spans="1:2" x14ac:dyDescent="0.25">
      <c r="A13821">
        <v>1381.8</v>
      </c>
      <c r="B13821">
        <v>32.98875328063869</v>
      </c>
    </row>
    <row r="13822" spans="1:2" x14ac:dyDescent="0.25">
      <c r="A13822">
        <v>1381.9</v>
      </c>
      <c r="B13822">
        <v>32.459217147826671</v>
      </c>
    </row>
    <row r="13823" spans="1:2" x14ac:dyDescent="0.25">
      <c r="A13823">
        <v>1382</v>
      </c>
      <c r="B13823">
        <v>31.929681015014651</v>
      </c>
    </row>
    <row r="13824" spans="1:2" x14ac:dyDescent="0.25">
      <c r="A13824">
        <v>1382.1</v>
      </c>
      <c r="B13824">
        <v>31.544168224334189</v>
      </c>
    </row>
    <row r="13825" spans="1:2" x14ac:dyDescent="0.25">
      <c r="A13825">
        <v>1382.2</v>
      </c>
      <c r="B13825">
        <v>31.158655433654609</v>
      </c>
    </row>
    <row r="13826" spans="1:2" x14ac:dyDescent="0.25">
      <c r="A13826">
        <v>1382.3</v>
      </c>
      <c r="B13826">
        <v>30.77314264297415</v>
      </c>
    </row>
    <row r="13827" spans="1:2" x14ac:dyDescent="0.25">
      <c r="A13827">
        <v>1382.4</v>
      </c>
      <c r="B13827">
        <v>30.38762985229457</v>
      </c>
    </row>
    <row r="13828" spans="1:2" x14ac:dyDescent="0.25">
      <c r="A13828">
        <v>1382.5</v>
      </c>
      <c r="B13828">
        <v>30.002117061614989</v>
      </c>
    </row>
    <row r="13829" spans="1:2" x14ac:dyDescent="0.25">
      <c r="A13829">
        <v>1382.6</v>
      </c>
      <c r="B13829">
        <v>29.616604270934531</v>
      </c>
    </row>
    <row r="13830" spans="1:2" x14ac:dyDescent="0.25">
      <c r="A13830">
        <v>1382.7</v>
      </c>
      <c r="B13830">
        <v>29.23109148025495</v>
      </c>
    </row>
    <row r="13831" spans="1:2" x14ac:dyDescent="0.25">
      <c r="A13831">
        <v>1382.8</v>
      </c>
      <c r="B13831">
        <v>28.845578689574491</v>
      </c>
    </row>
    <row r="13832" spans="1:2" x14ac:dyDescent="0.25">
      <c r="A13832">
        <v>1382.9</v>
      </c>
      <c r="B13832">
        <v>28.460065898894911</v>
      </c>
    </row>
    <row r="13833" spans="1:2" x14ac:dyDescent="0.25">
      <c r="A13833">
        <v>1383</v>
      </c>
      <c r="B13833">
        <v>28.07455310821533</v>
      </c>
    </row>
    <row r="13834" spans="1:2" x14ac:dyDescent="0.25">
      <c r="A13834">
        <v>1383.1</v>
      </c>
      <c r="B13834">
        <v>28.182894935608051</v>
      </c>
    </row>
    <row r="13835" spans="1:2" x14ac:dyDescent="0.25">
      <c r="A13835">
        <v>1383.2</v>
      </c>
      <c r="B13835">
        <v>28.29123676300053</v>
      </c>
    </row>
    <row r="13836" spans="1:2" x14ac:dyDescent="0.25">
      <c r="A13836">
        <v>1383.3</v>
      </c>
      <c r="B13836">
        <v>28.399578590393261</v>
      </c>
    </row>
    <row r="13837" spans="1:2" x14ac:dyDescent="0.25">
      <c r="A13837">
        <v>1383.4</v>
      </c>
      <c r="B13837">
        <v>28.507920417785741</v>
      </c>
    </row>
    <row r="13838" spans="1:2" x14ac:dyDescent="0.25">
      <c r="A13838">
        <v>1383.5</v>
      </c>
      <c r="B13838">
        <v>28.61626224517822</v>
      </c>
    </row>
    <row r="13839" spans="1:2" x14ac:dyDescent="0.25">
      <c r="A13839">
        <v>1383.6</v>
      </c>
      <c r="B13839">
        <v>28.724604072570941</v>
      </c>
    </row>
    <row r="13840" spans="1:2" x14ac:dyDescent="0.25">
      <c r="A13840">
        <v>1383.7</v>
      </c>
      <c r="B13840">
        <v>28.83294589996342</v>
      </c>
    </row>
    <row r="13841" spans="1:2" x14ac:dyDescent="0.25">
      <c r="A13841">
        <v>1383.8</v>
      </c>
      <c r="B13841">
        <v>28.941287727356151</v>
      </c>
    </row>
    <row r="13842" spans="1:2" x14ac:dyDescent="0.25">
      <c r="A13842">
        <v>1383.9</v>
      </c>
      <c r="B13842">
        <v>29.049629554748631</v>
      </c>
    </row>
    <row r="13843" spans="1:2" x14ac:dyDescent="0.25">
      <c r="A13843">
        <v>1384</v>
      </c>
      <c r="B13843">
        <v>29.15797138214111</v>
      </c>
    </row>
    <row r="13844" spans="1:2" x14ac:dyDescent="0.25">
      <c r="A13844">
        <v>1384.1</v>
      </c>
      <c r="B13844">
        <v>29.421036815643671</v>
      </c>
    </row>
    <row r="13845" spans="1:2" x14ac:dyDescent="0.25">
      <c r="A13845">
        <v>1384.2</v>
      </c>
      <c r="B13845">
        <v>29.684102249145621</v>
      </c>
    </row>
    <row r="13846" spans="1:2" x14ac:dyDescent="0.25">
      <c r="A13846">
        <v>1384.3</v>
      </c>
      <c r="B13846">
        <v>29.947167682648178</v>
      </c>
    </row>
    <row r="13847" spans="1:2" x14ac:dyDescent="0.25">
      <c r="A13847">
        <v>1384.4</v>
      </c>
      <c r="B13847">
        <v>30.210233116150139</v>
      </c>
    </row>
    <row r="13848" spans="1:2" x14ac:dyDescent="0.25">
      <c r="A13848">
        <v>1384.5</v>
      </c>
      <c r="B13848">
        <v>30.4732985496521</v>
      </c>
    </row>
    <row r="13849" spans="1:2" x14ac:dyDescent="0.25">
      <c r="A13849">
        <v>1384.6</v>
      </c>
      <c r="B13849">
        <v>30.736363983154661</v>
      </c>
    </row>
    <row r="13850" spans="1:2" x14ac:dyDescent="0.25">
      <c r="A13850">
        <v>1384.7</v>
      </c>
      <c r="B13850">
        <v>30.999429416656611</v>
      </c>
    </row>
    <row r="13851" spans="1:2" x14ac:dyDescent="0.25">
      <c r="A13851">
        <v>1384.8</v>
      </c>
      <c r="B13851">
        <v>31.262494850159172</v>
      </c>
    </row>
    <row r="13852" spans="1:2" x14ac:dyDescent="0.25">
      <c r="A13852">
        <v>1384.9</v>
      </c>
      <c r="B13852">
        <v>31.525560283661129</v>
      </c>
    </row>
    <row r="13853" spans="1:2" x14ac:dyDescent="0.25">
      <c r="A13853">
        <v>1385</v>
      </c>
      <c r="B13853">
        <v>31.788625717163089</v>
      </c>
    </row>
    <row r="13854" spans="1:2" x14ac:dyDescent="0.25">
      <c r="A13854">
        <v>1385.1</v>
      </c>
      <c r="B13854">
        <v>32.110095443726017</v>
      </c>
    </row>
    <row r="13855" spans="1:2" x14ac:dyDescent="0.25">
      <c r="A13855">
        <v>1385.2</v>
      </c>
      <c r="B13855">
        <v>32.431565170288231</v>
      </c>
    </row>
    <row r="13856" spans="1:2" x14ac:dyDescent="0.25">
      <c r="A13856">
        <v>1385.3</v>
      </c>
      <c r="B13856">
        <v>32.753034896851169</v>
      </c>
    </row>
    <row r="13857" spans="1:2" x14ac:dyDescent="0.25">
      <c r="A13857">
        <v>1385.4</v>
      </c>
      <c r="B13857">
        <v>33.074504623413382</v>
      </c>
    </row>
    <row r="13858" spans="1:2" x14ac:dyDescent="0.25">
      <c r="A13858">
        <v>1385.5</v>
      </c>
      <c r="B13858">
        <v>33.395974349975582</v>
      </c>
    </row>
    <row r="13859" spans="1:2" x14ac:dyDescent="0.25">
      <c r="A13859">
        <v>1385.6</v>
      </c>
      <c r="B13859">
        <v>33.71744407653852</v>
      </c>
    </row>
    <row r="13860" spans="1:2" x14ac:dyDescent="0.25">
      <c r="A13860">
        <v>1385.7</v>
      </c>
      <c r="B13860">
        <v>34.038913803100733</v>
      </c>
    </row>
    <row r="13861" spans="1:2" x14ac:dyDescent="0.25">
      <c r="A13861">
        <v>1385.8</v>
      </c>
      <c r="B13861">
        <v>34.360383529663657</v>
      </c>
    </row>
    <row r="13862" spans="1:2" x14ac:dyDescent="0.25">
      <c r="A13862">
        <v>1385.9</v>
      </c>
      <c r="B13862">
        <v>34.681853256225871</v>
      </c>
    </row>
    <row r="13863" spans="1:2" x14ac:dyDescent="0.25">
      <c r="A13863">
        <v>1386</v>
      </c>
      <c r="B13863">
        <v>35.003322982788077</v>
      </c>
    </row>
    <row r="13864" spans="1:2" x14ac:dyDescent="0.25">
      <c r="A13864">
        <v>1386.1</v>
      </c>
      <c r="B13864">
        <v>35.165537986755588</v>
      </c>
    </row>
    <row r="13865" spans="1:2" x14ac:dyDescent="0.25">
      <c r="A13865">
        <v>1386.2</v>
      </c>
      <c r="B13865">
        <v>35.327752990722722</v>
      </c>
    </row>
    <row r="13866" spans="1:2" x14ac:dyDescent="0.25">
      <c r="A13866">
        <v>1386.3</v>
      </c>
      <c r="B13866">
        <v>35.489967994690232</v>
      </c>
    </row>
    <row r="13867" spans="1:2" x14ac:dyDescent="0.25">
      <c r="A13867">
        <v>1386.4</v>
      </c>
      <c r="B13867">
        <v>35.652182998657374</v>
      </c>
    </row>
    <row r="13868" spans="1:2" x14ac:dyDescent="0.25">
      <c r="A13868">
        <v>1386.5</v>
      </c>
      <c r="B13868">
        <v>35.814398002624507</v>
      </c>
    </row>
    <row r="13869" spans="1:2" x14ac:dyDescent="0.25">
      <c r="A13869">
        <v>1386.6</v>
      </c>
      <c r="B13869">
        <v>35.976613006592018</v>
      </c>
    </row>
    <row r="13870" spans="1:2" x14ac:dyDescent="0.25">
      <c r="A13870">
        <v>1386.7</v>
      </c>
      <c r="B13870">
        <v>36.138828010559152</v>
      </c>
    </row>
    <row r="13871" spans="1:2" x14ac:dyDescent="0.25">
      <c r="A13871">
        <v>1386.8</v>
      </c>
      <c r="B13871">
        <v>36.301043014526662</v>
      </c>
    </row>
    <row r="13872" spans="1:2" x14ac:dyDescent="0.25">
      <c r="A13872">
        <v>1386.9</v>
      </c>
      <c r="B13872">
        <v>36.463258018493804</v>
      </c>
    </row>
    <row r="13873" spans="1:2" x14ac:dyDescent="0.25">
      <c r="A13873">
        <v>1387</v>
      </c>
      <c r="B13873">
        <v>36.625473022460938</v>
      </c>
    </row>
    <row r="13874" spans="1:2" x14ac:dyDescent="0.25">
      <c r="A13874">
        <v>1387.1</v>
      </c>
      <c r="B13874">
        <v>36.723044891357553</v>
      </c>
    </row>
    <row r="13875" spans="1:2" x14ac:dyDescent="0.25">
      <c r="A13875">
        <v>1387.2</v>
      </c>
      <c r="B13875">
        <v>36.820616760253948</v>
      </c>
    </row>
    <row r="13876" spans="1:2" x14ac:dyDescent="0.25">
      <c r="A13876">
        <v>1387.3</v>
      </c>
      <c r="B13876">
        <v>36.918188629150563</v>
      </c>
    </row>
    <row r="13877" spans="1:2" x14ac:dyDescent="0.25">
      <c r="A13877">
        <v>1387.4</v>
      </c>
      <c r="B13877">
        <v>37.015760498046959</v>
      </c>
    </row>
    <row r="13878" spans="1:2" x14ac:dyDescent="0.25">
      <c r="A13878">
        <v>1387.5</v>
      </c>
      <c r="B13878">
        <v>37.113332366943347</v>
      </c>
    </row>
    <row r="13879" spans="1:2" x14ac:dyDescent="0.25">
      <c r="A13879">
        <v>1387.6</v>
      </c>
      <c r="B13879">
        <v>37.210904235839983</v>
      </c>
    </row>
    <row r="13880" spans="1:2" x14ac:dyDescent="0.25">
      <c r="A13880">
        <v>1387.7</v>
      </c>
      <c r="B13880">
        <v>37.308476104736371</v>
      </c>
    </row>
    <row r="13881" spans="1:2" x14ac:dyDescent="0.25">
      <c r="A13881">
        <v>1387.8</v>
      </c>
      <c r="B13881">
        <v>37.406047973632987</v>
      </c>
    </row>
    <row r="13882" spans="1:2" x14ac:dyDescent="0.25">
      <c r="A13882">
        <v>1387.9</v>
      </c>
      <c r="B13882">
        <v>37.503619842529382</v>
      </c>
    </row>
    <row r="13883" spans="1:2" x14ac:dyDescent="0.25">
      <c r="A13883">
        <v>1388</v>
      </c>
      <c r="B13883">
        <v>37.601191711425777</v>
      </c>
    </row>
    <row r="13884" spans="1:2" x14ac:dyDescent="0.25">
      <c r="A13884">
        <v>1388.1</v>
      </c>
      <c r="B13884">
        <v>37.738037796020691</v>
      </c>
    </row>
    <row r="13885" spans="1:2" x14ac:dyDescent="0.25">
      <c r="A13885">
        <v>1388.2</v>
      </c>
      <c r="B13885">
        <v>37.874883880615293</v>
      </c>
    </row>
    <row r="13886" spans="1:2" x14ac:dyDescent="0.25">
      <c r="A13886">
        <v>1388.3</v>
      </c>
      <c r="B13886">
        <v>38.011729965210208</v>
      </c>
    </row>
    <row r="13887" spans="1:2" x14ac:dyDescent="0.25">
      <c r="A13887">
        <v>1388.4</v>
      </c>
      <c r="B13887">
        <v>38.148576049804809</v>
      </c>
    </row>
    <row r="13888" spans="1:2" x14ac:dyDescent="0.25">
      <c r="A13888">
        <v>1388.5</v>
      </c>
      <c r="B13888">
        <v>38.285422134399411</v>
      </c>
    </row>
    <row r="13889" spans="1:2" x14ac:dyDescent="0.25">
      <c r="A13889">
        <v>1388.6</v>
      </c>
      <c r="B13889">
        <v>38.422268218994333</v>
      </c>
    </row>
    <row r="13890" spans="1:2" x14ac:dyDescent="0.25">
      <c r="A13890">
        <v>1388.7</v>
      </c>
      <c r="B13890">
        <v>38.559114303588927</v>
      </c>
    </row>
    <row r="13891" spans="1:2" x14ac:dyDescent="0.25">
      <c r="A13891">
        <v>1388.8</v>
      </c>
      <c r="B13891">
        <v>38.695960388183849</v>
      </c>
    </row>
    <row r="13892" spans="1:2" x14ac:dyDescent="0.25">
      <c r="A13892">
        <v>1388.9</v>
      </c>
      <c r="B13892">
        <v>38.832806472778451</v>
      </c>
    </row>
    <row r="13893" spans="1:2" x14ac:dyDescent="0.25">
      <c r="A13893">
        <v>1389</v>
      </c>
      <c r="B13893">
        <v>38.969652557373053</v>
      </c>
    </row>
    <row r="13894" spans="1:2" x14ac:dyDescent="0.25">
      <c r="A13894">
        <v>1389.1</v>
      </c>
      <c r="B13894">
        <v>39.269717674255787</v>
      </c>
    </row>
    <row r="13895" spans="1:2" x14ac:dyDescent="0.25">
      <c r="A13895">
        <v>1389.2</v>
      </c>
      <c r="B13895">
        <v>39.56978279113784</v>
      </c>
    </row>
    <row r="13896" spans="1:2" x14ac:dyDescent="0.25">
      <c r="A13896">
        <v>1389.3</v>
      </c>
      <c r="B13896">
        <v>39.869847908020567</v>
      </c>
    </row>
    <row r="13897" spans="1:2" x14ac:dyDescent="0.25">
      <c r="A13897">
        <v>1389.4</v>
      </c>
      <c r="B13897">
        <v>40.16991302490262</v>
      </c>
    </row>
    <row r="13898" spans="1:2" x14ac:dyDescent="0.25">
      <c r="A13898">
        <v>1389.5</v>
      </c>
      <c r="B13898">
        <v>40.469978141784672</v>
      </c>
    </row>
    <row r="13899" spans="1:2" x14ac:dyDescent="0.25">
      <c r="A13899">
        <v>1389.6</v>
      </c>
      <c r="B13899">
        <v>40.770043258667407</v>
      </c>
    </row>
    <row r="13900" spans="1:2" x14ac:dyDescent="0.25">
      <c r="A13900">
        <v>1389.7</v>
      </c>
      <c r="B13900">
        <v>41.070108375549459</v>
      </c>
    </row>
    <row r="13901" spans="1:2" x14ac:dyDescent="0.25">
      <c r="A13901">
        <v>1389.8</v>
      </c>
      <c r="B13901">
        <v>41.370173492432187</v>
      </c>
    </row>
    <row r="13902" spans="1:2" x14ac:dyDescent="0.25">
      <c r="A13902">
        <v>1389.9</v>
      </c>
      <c r="B13902">
        <v>41.670238609314239</v>
      </c>
    </row>
    <row r="13903" spans="1:2" x14ac:dyDescent="0.25">
      <c r="A13903">
        <v>1390</v>
      </c>
      <c r="B13903">
        <v>41.970303726196292</v>
      </c>
    </row>
    <row r="13904" spans="1:2" x14ac:dyDescent="0.25">
      <c r="A13904">
        <v>1390.1</v>
      </c>
      <c r="B13904">
        <v>42.34327976226858</v>
      </c>
    </row>
    <row r="13905" spans="1:2" x14ac:dyDescent="0.25">
      <c r="A13905">
        <v>1390.2</v>
      </c>
      <c r="B13905">
        <v>42.716255798340008</v>
      </c>
    </row>
    <row r="13906" spans="1:2" x14ac:dyDescent="0.25">
      <c r="A13906">
        <v>1390.3</v>
      </c>
      <c r="B13906">
        <v>43.089231834412303</v>
      </c>
    </row>
    <row r="13907" spans="1:2" x14ac:dyDescent="0.25">
      <c r="A13907">
        <v>1390.4</v>
      </c>
      <c r="B13907">
        <v>43.462207870483738</v>
      </c>
    </row>
    <row r="13908" spans="1:2" x14ac:dyDescent="0.25">
      <c r="A13908">
        <v>1390.5</v>
      </c>
      <c r="B13908">
        <v>43.835183906555173</v>
      </c>
    </row>
    <row r="13909" spans="1:2" x14ac:dyDescent="0.25">
      <c r="A13909">
        <v>1390.6</v>
      </c>
      <c r="B13909">
        <v>44.208159942627461</v>
      </c>
    </row>
    <row r="13910" spans="1:2" x14ac:dyDescent="0.25">
      <c r="A13910">
        <v>1390.7</v>
      </c>
      <c r="B13910">
        <v>44.581135978698903</v>
      </c>
    </row>
    <row r="13911" spans="1:2" x14ac:dyDescent="0.25">
      <c r="A13911">
        <v>1390.8</v>
      </c>
      <c r="B13911">
        <v>44.954112014771177</v>
      </c>
    </row>
    <row r="13912" spans="1:2" x14ac:dyDescent="0.25">
      <c r="A13912">
        <v>1390.9</v>
      </c>
      <c r="B13912">
        <v>45.327088050842633</v>
      </c>
    </row>
    <row r="13913" spans="1:2" x14ac:dyDescent="0.25">
      <c r="A13913">
        <v>1391</v>
      </c>
      <c r="B13913">
        <v>45.700064086914061</v>
      </c>
    </row>
    <row r="13914" spans="1:2" x14ac:dyDescent="0.25">
      <c r="A13914">
        <v>1391.1</v>
      </c>
      <c r="B13914">
        <v>45.969475517273317</v>
      </c>
    </row>
    <row r="13915" spans="1:2" x14ac:dyDescent="0.25">
      <c r="A13915">
        <v>1391.2</v>
      </c>
      <c r="B13915">
        <v>46.238886947631947</v>
      </c>
    </row>
    <row r="13916" spans="1:2" x14ac:dyDescent="0.25">
      <c r="A13916">
        <v>1391.3</v>
      </c>
      <c r="B13916">
        <v>46.50829837799121</v>
      </c>
    </row>
    <row r="13917" spans="1:2" x14ac:dyDescent="0.25">
      <c r="A13917">
        <v>1391.4</v>
      </c>
      <c r="B13917">
        <v>46.777709808349847</v>
      </c>
    </row>
    <row r="13918" spans="1:2" x14ac:dyDescent="0.25">
      <c r="A13918">
        <v>1391.5</v>
      </c>
      <c r="B13918">
        <v>47.047121238708499</v>
      </c>
    </row>
    <row r="13919" spans="1:2" x14ac:dyDescent="0.25">
      <c r="A13919">
        <v>1391.6</v>
      </c>
      <c r="B13919">
        <v>47.316532669067747</v>
      </c>
    </row>
    <row r="13920" spans="1:2" x14ac:dyDescent="0.25">
      <c r="A13920">
        <v>1391.7</v>
      </c>
      <c r="B13920">
        <v>47.585944099426392</v>
      </c>
    </row>
    <row r="13921" spans="1:2" x14ac:dyDescent="0.25">
      <c r="A13921">
        <v>1391.8</v>
      </c>
      <c r="B13921">
        <v>47.855355529785648</v>
      </c>
    </row>
    <row r="13922" spans="1:2" x14ac:dyDescent="0.25">
      <c r="A13922">
        <v>1391.9</v>
      </c>
      <c r="B13922">
        <v>48.124766960144292</v>
      </c>
    </row>
    <row r="13923" spans="1:2" x14ac:dyDescent="0.25">
      <c r="A13923">
        <v>1392</v>
      </c>
      <c r="B13923">
        <v>48.39417839050293</v>
      </c>
    </row>
    <row r="13924" spans="1:2" x14ac:dyDescent="0.25">
      <c r="A13924">
        <v>1392.1</v>
      </c>
      <c r="B13924">
        <v>48.797177124023989</v>
      </c>
    </row>
    <row r="13925" spans="1:2" x14ac:dyDescent="0.25">
      <c r="A13925">
        <v>1392.2</v>
      </c>
      <c r="B13925">
        <v>49.200175857544131</v>
      </c>
    </row>
    <row r="13926" spans="1:2" x14ac:dyDescent="0.25">
      <c r="A13926">
        <v>1392.3</v>
      </c>
      <c r="B13926">
        <v>49.603174591065176</v>
      </c>
    </row>
    <row r="13927" spans="1:2" x14ac:dyDescent="0.25">
      <c r="A13927">
        <v>1392.4</v>
      </c>
      <c r="B13927">
        <v>50.006173324585333</v>
      </c>
    </row>
    <row r="13928" spans="1:2" x14ac:dyDescent="0.25">
      <c r="A13928">
        <v>1392.5</v>
      </c>
      <c r="B13928">
        <v>50.409172058105469</v>
      </c>
    </row>
    <row r="13929" spans="1:2" x14ac:dyDescent="0.25">
      <c r="A13929">
        <v>1392.6</v>
      </c>
      <c r="B13929">
        <v>50.812170791626528</v>
      </c>
    </row>
    <row r="13930" spans="1:2" x14ac:dyDescent="0.25">
      <c r="A13930">
        <v>1392.7</v>
      </c>
      <c r="B13930">
        <v>51.215169525146671</v>
      </c>
    </row>
    <row r="13931" spans="1:2" x14ac:dyDescent="0.25">
      <c r="A13931">
        <v>1392.8</v>
      </c>
      <c r="B13931">
        <v>51.618168258667723</v>
      </c>
    </row>
    <row r="13932" spans="1:2" x14ac:dyDescent="0.25">
      <c r="A13932">
        <v>1392.9</v>
      </c>
      <c r="B13932">
        <v>52.021166992187872</v>
      </c>
    </row>
    <row r="13933" spans="1:2" x14ac:dyDescent="0.25">
      <c r="A13933">
        <v>1393</v>
      </c>
      <c r="B13933">
        <v>52.424165725708008</v>
      </c>
    </row>
    <row r="13934" spans="1:2" x14ac:dyDescent="0.25">
      <c r="A13934">
        <v>1393.1</v>
      </c>
      <c r="B13934">
        <v>52.544604682922532</v>
      </c>
    </row>
    <row r="13935" spans="1:2" x14ac:dyDescent="0.25">
      <c r="A13935">
        <v>1393.2</v>
      </c>
      <c r="B13935">
        <v>52.665043640136773</v>
      </c>
    </row>
    <row r="13936" spans="1:2" x14ac:dyDescent="0.25">
      <c r="A13936">
        <v>1393.3</v>
      </c>
      <c r="B13936">
        <v>52.78548259735129</v>
      </c>
    </row>
    <row r="13937" spans="1:2" x14ac:dyDescent="0.25">
      <c r="A13937">
        <v>1393.4</v>
      </c>
      <c r="B13937">
        <v>52.905921554565538</v>
      </c>
    </row>
    <row r="13938" spans="1:2" x14ac:dyDescent="0.25">
      <c r="A13938">
        <v>1393.5</v>
      </c>
      <c r="B13938">
        <v>53.026360511779792</v>
      </c>
    </row>
    <row r="13939" spans="1:2" x14ac:dyDescent="0.25">
      <c r="A13939">
        <v>1393.6</v>
      </c>
      <c r="B13939">
        <v>53.146799468994303</v>
      </c>
    </row>
    <row r="13940" spans="1:2" x14ac:dyDescent="0.25">
      <c r="A13940">
        <v>1393.7</v>
      </c>
      <c r="B13940">
        <v>53.26723842620855</v>
      </c>
    </row>
    <row r="13941" spans="1:2" x14ac:dyDescent="0.25">
      <c r="A13941">
        <v>1393.8</v>
      </c>
      <c r="B13941">
        <v>53.387677383423068</v>
      </c>
    </row>
    <row r="13942" spans="1:2" x14ac:dyDescent="0.25">
      <c r="A13942">
        <v>1393.9</v>
      </c>
      <c r="B13942">
        <v>53.508116340637322</v>
      </c>
    </row>
    <row r="13943" spans="1:2" x14ac:dyDescent="0.25">
      <c r="A13943">
        <v>1394</v>
      </c>
      <c r="B13943">
        <v>53.628555297851562</v>
      </c>
    </row>
    <row r="13944" spans="1:2" x14ac:dyDescent="0.25">
      <c r="A13944">
        <v>1394.1</v>
      </c>
      <c r="B13944">
        <v>53.719843978881961</v>
      </c>
    </row>
    <row r="13945" spans="1:2" x14ac:dyDescent="0.25">
      <c r="A13945">
        <v>1394.2</v>
      </c>
      <c r="B13945">
        <v>53.811132659912147</v>
      </c>
    </row>
    <row r="13946" spans="1:2" x14ac:dyDescent="0.25">
      <c r="A13946">
        <v>1394.3</v>
      </c>
      <c r="B13946">
        <v>53.902421340942553</v>
      </c>
    </row>
    <row r="13947" spans="1:2" x14ac:dyDescent="0.25">
      <c r="A13947">
        <v>1394.4</v>
      </c>
      <c r="B13947">
        <v>53.993710021972738</v>
      </c>
    </row>
    <row r="13948" spans="1:2" x14ac:dyDescent="0.25">
      <c r="A13948">
        <v>1394.5</v>
      </c>
      <c r="B13948">
        <v>54.084998703002931</v>
      </c>
    </row>
    <row r="13949" spans="1:2" x14ac:dyDescent="0.25">
      <c r="A13949">
        <v>1394.6</v>
      </c>
      <c r="B13949">
        <v>54.17628738403333</v>
      </c>
    </row>
    <row r="13950" spans="1:2" x14ac:dyDescent="0.25">
      <c r="A13950">
        <v>1394.7</v>
      </c>
      <c r="B13950">
        <v>54.267576065063523</v>
      </c>
    </row>
    <row r="13951" spans="1:2" x14ac:dyDescent="0.25">
      <c r="A13951">
        <v>1394.8</v>
      </c>
      <c r="B13951">
        <v>54.358864746093921</v>
      </c>
    </row>
    <row r="13952" spans="1:2" x14ac:dyDescent="0.25">
      <c r="A13952">
        <v>1394.9</v>
      </c>
      <c r="B13952">
        <v>54.450153427124107</v>
      </c>
    </row>
    <row r="13953" spans="1:2" x14ac:dyDescent="0.25">
      <c r="A13953">
        <v>1395</v>
      </c>
      <c r="B13953">
        <v>54.5414421081543</v>
      </c>
    </row>
    <row r="13954" spans="1:2" x14ac:dyDescent="0.25">
      <c r="A13954">
        <v>1395.1</v>
      </c>
      <c r="B13954">
        <v>54.59931896209725</v>
      </c>
    </row>
    <row r="13955" spans="1:2" x14ac:dyDescent="0.25">
      <c r="A13955">
        <v>1395.2</v>
      </c>
      <c r="B13955">
        <v>54.657195816040073</v>
      </c>
    </row>
    <row r="13956" spans="1:2" x14ac:dyDescent="0.25">
      <c r="A13956">
        <v>1395.3</v>
      </c>
      <c r="B13956">
        <v>54.715072669983023</v>
      </c>
    </row>
    <row r="13957" spans="1:2" x14ac:dyDescent="0.25">
      <c r="A13957">
        <v>1395.4</v>
      </c>
      <c r="B13957">
        <v>54.772949523925838</v>
      </c>
    </row>
    <row r="13958" spans="1:2" x14ac:dyDescent="0.25">
      <c r="A13958">
        <v>1395.5</v>
      </c>
      <c r="B13958">
        <v>54.830826377868647</v>
      </c>
    </row>
    <row r="13959" spans="1:2" x14ac:dyDescent="0.25">
      <c r="A13959">
        <v>1395.6</v>
      </c>
      <c r="B13959">
        <v>54.888703231811597</v>
      </c>
    </row>
    <row r="13960" spans="1:2" x14ac:dyDescent="0.25">
      <c r="A13960">
        <v>1395.7</v>
      </c>
      <c r="B13960">
        <v>54.94658008575442</v>
      </c>
    </row>
    <row r="13961" spans="1:2" x14ac:dyDescent="0.25">
      <c r="A13961">
        <v>1395.8</v>
      </c>
      <c r="B13961">
        <v>55.00445693969737</v>
      </c>
    </row>
    <row r="13962" spans="1:2" x14ac:dyDescent="0.25">
      <c r="A13962">
        <v>1395.9</v>
      </c>
      <c r="B13962">
        <v>55.062333793640192</v>
      </c>
    </row>
    <row r="13963" spans="1:2" x14ac:dyDescent="0.25">
      <c r="A13963">
        <v>1396</v>
      </c>
      <c r="B13963">
        <v>55.120210647583008</v>
      </c>
    </row>
    <row r="13964" spans="1:2" x14ac:dyDescent="0.25">
      <c r="A13964">
        <v>1396.1</v>
      </c>
      <c r="B13964">
        <v>55.118437194824217</v>
      </c>
    </row>
    <row r="13965" spans="1:2" x14ac:dyDescent="0.25">
      <c r="A13965">
        <v>1396.2</v>
      </c>
      <c r="B13965">
        <v>55.116663742065427</v>
      </c>
    </row>
    <row r="13966" spans="1:2" x14ac:dyDescent="0.25">
      <c r="A13966">
        <v>1396.3</v>
      </c>
      <c r="B13966">
        <v>55.114890289306643</v>
      </c>
    </row>
    <row r="13967" spans="1:2" x14ac:dyDescent="0.25">
      <c r="A13967">
        <v>1396.4</v>
      </c>
      <c r="B13967">
        <v>55.113116836547853</v>
      </c>
    </row>
    <row r="13968" spans="1:2" x14ac:dyDescent="0.25">
      <c r="A13968">
        <v>1396.5</v>
      </c>
      <c r="B13968">
        <v>55.111343383789063</v>
      </c>
    </row>
    <row r="13969" spans="1:2" x14ac:dyDescent="0.25">
      <c r="A13969">
        <v>1396.6</v>
      </c>
      <c r="B13969">
        <v>55.109569931030272</v>
      </c>
    </row>
    <row r="13970" spans="1:2" x14ac:dyDescent="0.25">
      <c r="A13970">
        <v>1396.7</v>
      </c>
      <c r="B13970">
        <v>55.107796478271482</v>
      </c>
    </row>
    <row r="13971" spans="1:2" x14ac:dyDescent="0.25">
      <c r="A13971">
        <v>1396.8</v>
      </c>
      <c r="B13971">
        <v>55.106023025512691</v>
      </c>
    </row>
    <row r="13972" spans="1:2" x14ac:dyDescent="0.25">
      <c r="A13972">
        <v>1396.9</v>
      </c>
      <c r="B13972">
        <v>55.104249572753908</v>
      </c>
    </row>
    <row r="13973" spans="1:2" x14ac:dyDescent="0.25">
      <c r="A13973">
        <v>1397</v>
      </c>
      <c r="B13973">
        <v>55.102476119995117</v>
      </c>
    </row>
    <row r="13974" spans="1:2" x14ac:dyDescent="0.25">
      <c r="A13974">
        <v>1397.1</v>
      </c>
      <c r="B13974">
        <v>55.053875846862717</v>
      </c>
    </row>
    <row r="13975" spans="1:2" x14ac:dyDescent="0.25">
      <c r="A13975">
        <v>1397.2</v>
      </c>
      <c r="B13975">
        <v>55.005275573730437</v>
      </c>
    </row>
    <row r="13976" spans="1:2" x14ac:dyDescent="0.25">
      <c r="A13976">
        <v>1397.3</v>
      </c>
      <c r="B13976">
        <v>54.956675300598057</v>
      </c>
    </row>
    <row r="13977" spans="1:2" x14ac:dyDescent="0.25">
      <c r="A13977">
        <v>1397.4</v>
      </c>
      <c r="B13977">
        <v>54.908075027465777</v>
      </c>
    </row>
    <row r="13978" spans="1:2" x14ac:dyDescent="0.25">
      <c r="A13978">
        <v>1397.5</v>
      </c>
      <c r="B13978">
        <v>54.859474754333498</v>
      </c>
    </row>
    <row r="13979" spans="1:2" x14ac:dyDescent="0.25">
      <c r="A13979">
        <v>1397.6</v>
      </c>
      <c r="B13979">
        <v>54.810874481201097</v>
      </c>
    </row>
    <row r="13980" spans="1:2" x14ac:dyDescent="0.25">
      <c r="A13980">
        <v>1397.7</v>
      </c>
      <c r="B13980">
        <v>54.762274208068817</v>
      </c>
    </row>
    <row r="13981" spans="1:2" x14ac:dyDescent="0.25">
      <c r="A13981">
        <v>1397.8</v>
      </c>
      <c r="B13981">
        <v>54.713673934936438</v>
      </c>
    </row>
    <row r="13982" spans="1:2" x14ac:dyDescent="0.25">
      <c r="A13982">
        <v>1397.9</v>
      </c>
      <c r="B13982">
        <v>54.665073661804158</v>
      </c>
    </row>
    <row r="13983" spans="1:2" x14ac:dyDescent="0.25">
      <c r="A13983">
        <v>1398</v>
      </c>
      <c r="B13983">
        <v>54.616473388671878</v>
      </c>
    </row>
    <row r="13984" spans="1:2" x14ac:dyDescent="0.25">
      <c r="A13984">
        <v>1398.1</v>
      </c>
      <c r="B13984">
        <v>54.547464485168362</v>
      </c>
    </row>
    <row r="13985" spans="1:2" x14ac:dyDescent="0.25">
      <c r="A13985">
        <v>1398.2</v>
      </c>
      <c r="B13985">
        <v>54.47845558166501</v>
      </c>
    </row>
    <row r="13986" spans="1:2" x14ac:dyDescent="0.25">
      <c r="A13986">
        <v>1398.3</v>
      </c>
      <c r="B13986">
        <v>54.409446678161487</v>
      </c>
    </row>
    <row r="13987" spans="1:2" x14ac:dyDescent="0.25">
      <c r="A13987">
        <v>1398.4</v>
      </c>
      <c r="B13987">
        <v>54.340437774658142</v>
      </c>
    </row>
    <row r="13988" spans="1:2" x14ac:dyDescent="0.25">
      <c r="A13988">
        <v>1398.5</v>
      </c>
      <c r="B13988">
        <v>54.271428871154782</v>
      </c>
    </row>
    <row r="13989" spans="1:2" x14ac:dyDescent="0.25">
      <c r="A13989">
        <v>1398.6</v>
      </c>
      <c r="B13989">
        <v>54.202419967651267</v>
      </c>
    </row>
    <row r="13990" spans="1:2" x14ac:dyDescent="0.25">
      <c r="A13990">
        <v>1398.7</v>
      </c>
      <c r="B13990">
        <v>54.133411064147907</v>
      </c>
    </row>
    <row r="13991" spans="1:2" x14ac:dyDescent="0.25">
      <c r="A13991">
        <v>1398.8</v>
      </c>
      <c r="B13991">
        <v>54.064402160644399</v>
      </c>
    </row>
    <row r="13992" spans="1:2" x14ac:dyDescent="0.25">
      <c r="A13992">
        <v>1398.9</v>
      </c>
      <c r="B13992">
        <v>53.995393257141053</v>
      </c>
    </row>
    <row r="13993" spans="1:2" x14ac:dyDescent="0.25">
      <c r="A13993">
        <v>1399</v>
      </c>
      <c r="B13993">
        <v>53.926384353637687</v>
      </c>
    </row>
    <row r="13994" spans="1:2" x14ac:dyDescent="0.25">
      <c r="A13994">
        <v>1399.1</v>
      </c>
      <c r="B13994">
        <v>53.829273719787459</v>
      </c>
    </row>
    <row r="13995" spans="1:2" x14ac:dyDescent="0.25">
      <c r="A13995">
        <v>1399.2</v>
      </c>
      <c r="B13995">
        <v>53.732163085937451</v>
      </c>
    </row>
    <row r="13996" spans="1:2" x14ac:dyDescent="0.25">
      <c r="A13996">
        <v>1399.3</v>
      </c>
      <c r="B13996">
        <v>53.635052452087223</v>
      </c>
    </row>
    <row r="13997" spans="1:2" x14ac:dyDescent="0.25">
      <c r="A13997">
        <v>1399.4</v>
      </c>
      <c r="B13997">
        <v>53.537941818237208</v>
      </c>
    </row>
    <row r="13998" spans="1:2" x14ac:dyDescent="0.25">
      <c r="A13998">
        <v>1399.5</v>
      </c>
      <c r="B13998">
        <v>53.440831184387207</v>
      </c>
    </row>
    <row r="13999" spans="1:2" x14ac:dyDescent="0.25">
      <c r="A13999">
        <v>1399.6</v>
      </c>
      <c r="B13999">
        <v>53.343720550536972</v>
      </c>
    </row>
    <row r="14000" spans="1:2" x14ac:dyDescent="0.25">
      <c r="A14000">
        <v>1399.7</v>
      </c>
      <c r="B14000">
        <v>53.246609916686957</v>
      </c>
    </row>
    <row r="14001" spans="1:2" x14ac:dyDescent="0.25">
      <c r="A14001">
        <v>1399.8</v>
      </c>
      <c r="B14001">
        <v>53.149499282836743</v>
      </c>
    </row>
    <row r="14002" spans="1:2" x14ac:dyDescent="0.25">
      <c r="A14002">
        <v>1399.9</v>
      </c>
      <c r="B14002">
        <v>53.052388648986728</v>
      </c>
    </row>
    <row r="14003" spans="1:2" x14ac:dyDescent="0.25">
      <c r="A14003">
        <v>1400</v>
      </c>
      <c r="B14003">
        <v>52.95527801513672</v>
      </c>
    </row>
    <row r="14004" spans="1:2" x14ac:dyDescent="0.25">
      <c r="A14004">
        <v>1400.1</v>
      </c>
      <c r="B14004">
        <v>52.811152954101367</v>
      </c>
    </row>
    <row r="14005" spans="1:2" x14ac:dyDescent="0.25">
      <c r="A14005">
        <v>1400.2</v>
      </c>
      <c r="B14005">
        <v>52.66702789306634</v>
      </c>
    </row>
    <row r="14006" spans="1:2" x14ac:dyDescent="0.25">
      <c r="A14006">
        <v>1400.3</v>
      </c>
      <c r="B14006">
        <v>52.522902832030987</v>
      </c>
    </row>
    <row r="14007" spans="1:2" x14ac:dyDescent="0.25">
      <c r="A14007">
        <v>1400.4</v>
      </c>
      <c r="B14007">
        <v>52.37877777099596</v>
      </c>
    </row>
    <row r="14008" spans="1:2" x14ac:dyDescent="0.25">
      <c r="A14008">
        <v>1400.5</v>
      </c>
      <c r="B14008">
        <v>52.23465270996094</v>
      </c>
    </row>
    <row r="14009" spans="1:2" x14ac:dyDescent="0.25">
      <c r="A14009">
        <v>1400.6</v>
      </c>
      <c r="B14009">
        <v>52.090527648925587</v>
      </c>
    </row>
    <row r="14010" spans="1:2" x14ac:dyDescent="0.25">
      <c r="A14010">
        <v>1400.7</v>
      </c>
      <c r="B14010">
        <v>51.94640258789056</v>
      </c>
    </row>
    <row r="14011" spans="1:2" x14ac:dyDescent="0.25">
      <c r="A14011">
        <v>1400.8</v>
      </c>
      <c r="B14011">
        <v>51.802277526855207</v>
      </c>
    </row>
    <row r="14012" spans="1:2" x14ac:dyDescent="0.25">
      <c r="A14012">
        <v>1400.9</v>
      </c>
      <c r="B14012">
        <v>51.65815246582018</v>
      </c>
    </row>
    <row r="14013" spans="1:2" x14ac:dyDescent="0.25">
      <c r="A14013">
        <v>1401</v>
      </c>
      <c r="B14013">
        <v>51.514027404785153</v>
      </c>
    </row>
    <row r="14014" spans="1:2" x14ac:dyDescent="0.25">
      <c r="A14014">
        <v>1401.1</v>
      </c>
      <c r="B14014">
        <v>51.339017944335687</v>
      </c>
    </row>
    <row r="14015" spans="1:2" x14ac:dyDescent="0.25">
      <c r="A14015">
        <v>1401.2</v>
      </c>
      <c r="B14015">
        <v>51.16400848388664</v>
      </c>
    </row>
    <row r="14016" spans="1:2" x14ac:dyDescent="0.25">
      <c r="A14016">
        <v>1401.3</v>
      </c>
      <c r="B14016">
        <v>50.988999023437181</v>
      </c>
    </row>
    <row r="14017" spans="1:2" x14ac:dyDescent="0.25">
      <c r="A14017">
        <v>1401.4</v>
      </c>
      <c r="B14017">
        <v>50.81398956298812</v>
      </c>
    </row>
    <row r="14018" spans="1:2" x14ac:dyDescent="0.25">
      <c r="A14018">
        <v>1401.5</v>
      </c>
      <c r="B14018">
        <v>50.638980102539072</v>
      </c>
    </row>
    <row r="14019" spans="1:2" x14ac:dyDescent="0.25">
      <c r="A14019">
        <v>1401.6</v>
      </c>
      <c r="B14019">
        <v>50.463970642089613</v>
      </c>
    </row>
    <row r="14020" spans="1:2" x14ac:dyDescent="0.25">
      <c r="A14020">
        <v>1401.7</v>
      </c>
      <c r="B14020">
        <v>50.288961181640538</v>
      </c>
    </row>
    <row r="14021" spans="1:2" x14ac:dyDescent="0.25">
      <c r="A14021">
        <v>1401.8</v>
      </c>
      <c r="B14021">
        <v>50.113951721191093</v>
      </c>
    </row>
    <row r="14022" spans="1:2" x14ac:dyDescent="0.25">
      <c r="A14022">
        <v>1401.9</v>
      </c>
      <c r="B14022">
        <v>49.938942260742031</v>
      </c>
    </row>
    <row r="14023" spans="1:2" x14ac:dyDescent="0.25">
      <c r="A14023">
        <v>1402</v>
      </c>
      <c r="B14023">
        <v>49.76393280029297</v>
      </c>
    </row>
    <row r="14024" spans="1:2" x14ac:dyDescent="0.25">
      <c r="A14024">
        <v>1402.1</v>
      </c>
      <c r="B14024">
        <v>49.586721725463633</v>
      </c>
    </row>
    <row r="14025" spans="1:2" x14ac:dyDescent="0.25">
      <c r="A14025">
        <v>1402.2</v>
      </c>
      <c r="B14025">
        <v>49.409510650634687</v>
      </c>
    </row>
    <row r="14026" spans="1:2" x14ac:dyDescent="0.25">
      <c r="A14026">
        <v>1402.3</v>
      </c>
      <c r="B14026">
        <v>49.232299575805342</v>
      </c>
    </row>
    <row r="14027" spans="1:2" x14ac:dyDescent="0.25">
      <c r="A14027">
        <v>1402.4</v>
      </c>
      <c r="B14027">
        <v>49.055088500976403</v>
      </c>
    </row>
    <row r="14028" spans="1:2" x14ac:dyDescent="0.25">
      <c r="A14028">
        <v>1402.5</v>
      </c>
      <c r="B14028">
        <v>48.877877426147457</v>
      </c>
    </row>
    <row r="14029" spans="1:2" x14ac:dyDescent="0.25">
      <c r="A14029">
        <v>1402.6</v>
      </c>
      <c r="B14029">
        <v>48.700666351318119</v>
      </c>
    </row>
    <row r="14030" spans="1:2" x14ac:dyDescent="0.25">
      <c r="A14030">
        <v>1402.7</v>
      </c>
      <c r="B14030">
        <v>48.523455276489173</v>
      </c>
    </row>
    <row r="14031" spans="1:2" x14ac:dyDescent="0.25">
      <c r="A14031">
        <v>1402.8</v>
      </c>
      <c r="B14031">
        <v>48.346244201659829</v>
      </c>
    </row>
    <row r="14032" spans="1:2" x14ac:dyDescent="0.25">
      <c r="A14032">
        <v>1402.9</v>
      </c>
      <c r="B14032">
        <v>48.16903312683089</v>
      </c>
    </row>
    <row r="14033" spans="1:2" x14ac:dyDescent="0.25">
      <c r="A14033">
        <v>1403</v>
      </c>
      <c r="B14033">
        <v>47.99182205200195</v>
      </c>
    </row>
    <row r="14034" spans="1:2" x14ac:dyDescent="0.25">
      <c r="A14034">
        <v>1403.1</v>
      </c>
      <c r="B14034">
        <v>47.846674232482712</v>
      </c>
    </row>
    <row r="14035" spans="1:2" x14ac:dyDescent="0.25">
      <c r="A14035">
        <v>1403.2</v>
      </c>
      <c r="B14035">
        <v>47.701526412963801</v>
      </c>
    </row>
    <row r="14036" spans="1:2" x14ac:dyDescent="0.25">
      <c r="A14036">
        <v>1403.3</v>
      </c>
      <c r="B14036">
        <v>47.556378593444563</v>
      </c>
    </row>
    <row r="14037" spans="1:2" x14ac:dyDescent="0.25">
      <c r="A14037">
        <v>1403.4</v>
      </c>
      <c r="B14037">
        <v>47.411230773925652</v>
      </c>
    </row>
    <row r="14038" spans="1:2" x14ac:dyDescent="0.25">
      <c r="A14038">
        <v>1403.5</v>
      </c>
      <c r="B14038">
        <v>47.266082954406727</v>
      </c>
    </row>
    <row r="14039" spans="1:2" x14ac:dyDescent="0.25">
      <c r="A14039">
        <v>1403.6</v>
      </c>
      <c r="B14039">
        <v>47.120935134887503</v>
      </c>
    </row>
    <row r="14040" spans="1:2" x14ac:dyDescent="0.25">
      <c r="A14040">
        <v>1403.7</v>
      </c>
      <c r="B14040">
        <v>46.975787315368578</v>
      </c>
    </row>
    <row r="14041" spans="1:2" x14ac:dyDescent="0.25">
      <c r="A14041">
        <v>1403.8</v>
      </c>
      <c r="B14041">
        <v>46.83063949584934</v>
      </c>
    </row>
    <row r="14042" spans="1:2" x14ac:dyDescent="0.25">
      <c r="A14042">
        <v>1403.9</v>
      </c>
      <c r="B14042">
        <v>46.685491676330429</v>
      </c>
    </row>
    <row r="14043" spans="1:2" x14ac:dyDescent="0.25">
      <c r="A14043">
        <v>1404</v>
      </c>
      <c r="B14043">
        <v>46.540343856811518</v>
      </c>
    </row>
    <row r="14044" spans="1:2" x14ac:dyDescent="0.25">
      <c r="A14044">
        <v>1404.1</v>
      </c>
      <c r="B14044">
        <v>46.229680137633849</v>
      </c>
    </row>
    <row r="14045" spans="1:2" x14ac:dyDescent="0.25">
      <c r="A14045">
        <v>1404.2</v>
      </c>
      <c r="B14045">
        <v>45.919016418456877</v>
      </c>
    </row>
    <row r="14046" spans="1:2" x14ac:dyDescent="0.25">
      <c r="A14046">
        <v>1404.3</v>
      </c>
      <c r="B14046">
        <v>45.608352699279223</v>
      </c>
    </row>
    <row r="14047" spans="1:2" x14ac:dyDescent="0.25">
      <c r="A14047">
        <v>1404.4</v>
      </c>
      <c r="B14047">
        <v>45.297688980102251</v>
      </c>
    </row>
    <row r="14048" spans="1:2" x14ac:dyDescent="0.25">
      <c r="A14048">
        <v>1404.5</v>
      </c>
      <c r="B14048">
        <v>44.987025260925293</v>
      </c>
    </row>
    <row r="14049" spans="1:2" x14ac:dyDescent="0.25">
      <c r="A14049">
        <v>1404.6</v>
      </c>
      <c r="B14049">
        <v>44.676361541747617</v>
      </c>
    </row>
    <row r="14050" spans="1:2" x14ac:dyDescent="0.25">
      <c r="A14050">
        <v>1404.7</v>
      </c>
      <c r="B14050">
        <v>44.36569782257066</v>
      </c>
    </row>
    <row r="14051" spans="1:2" x14ac:dyDescent="0.25">
      <c r="A14051">
        <v>1404.8</v>
      </c>
      <c r="B14051">
        <v>44.055034103392977</v>
      </c>
    </row>
    <row r="14052" spans="1:2" x14ac:dyDescent="0.25">
      <c r="A14052">
        <v>1404.9</v>
      </c>
      <c r="B14052">
        <v>43.744370384216033</v>
      </c>
    </row>
    <row r="14053" spans="1:2" x14ac:dyDescent="0.25">
      <c r="A14053">
        <v>1405</v>
      </c>
      <c r="B14053">
        <v>43.433706665039061</v>
      </c>
    </row>
    <row r="14054" spans="1:2" x14ac:dyDescent="0.25">
      <c r="A14054">
        <v>1405.1</v>
      </c>
      <c r="B14054">
        <v>42.969202651976907</v>
      </c>
    </row>
    <row r="14055" spans="1:2" x14ac:dyDescent="0.25">
      <c r="A14055">
        <v>1405.2</v>
      </c>
      <c r="B14055">
        <v>42.504698638915812</v>
      </c>
    </row>
    <row r="14056" spans="1:2" x14ac:dyDescent="0.25">
      <c r="A14056">
        <v>1405.3</v>
      </c>
      <c r="B14056">
        <v>42.040194625853637</v>
      </c>
    </row>
    <row r="14057" spans="1:2" x14ac:dyDescent="0.25">
      <c r="A14057">
        <v>1405.4</v>
      </c>
      <c r="B14057">
        <v>41.575690612792549</v>
      </c>
    </row>
    <row r="14058" spans="1:2" x14ac:dyDescent="0.25">
      <c r="A14058">
        <v>1405.5</v>
      </c>
      <c r="B14058">
        <v>41.111186599731447</v>
      </c>
    </row>
    <row r="14059" spans="1:2" x14ac:dyDescent="0.25">
      <c r="A14059">
        <v>1405.6</v>
      </c>
      <c r="B14059">
        <v>40.646682586669293</v>
      </c>
    </row>
    <row r="14060" spans="1:2" x14ac:dyDescent="0.25">
      <c r="A14060">
        <v>1405.7</v>
      </c>
      <c r="B14060">
        <v>40.182178573608191</v>
      </c>
    </row>
    <row r="14061" spans="1:2" x14ac:dyDescent="0.25">
      <c r="A14061">
        <v>1405.8</v>
      </c>
      <c r="B14061">
        <v>39.71767456054603</v>
      </c>
    </row>
    <row r="14062" spans="1:2" x14ac:dyDescent="0.25">
      <c r="A14062">
        <v>1405.9</v>
      </c>
      <c r="B14062">
        <v>39.253170547484928</v>
      </c>
    </row>
    <row r="14063" spans="1:2" x14ac:dyDescent="0.25">
      <c r="A14063">
        <v>1406</v>
      </c>
      <c r="B14063">
        <v>38.788666534423832</v>
      </c>
    </row>
    <row r="14064" spans="1:2" x14ac:dyDescent="0.25">
      <c r="A14064">
        <v>1406.1</v>
      </c>
      <c r="B14064">
        <v>38.329327049254751</v>
      </c>
    </row>
    <row r="14065" spans="1:2" x14ac:dyDescent="0.25">
      <c r="A14065">
        <v>1406.2</v>
      </c>
      <c r="B14065">
        <v>37.869987564086713</v>
      </c>
    </row>
    <row r="14066" spans="1:2" x14ac:dyDescent="0.25">
      <c r="A14066">
        <v>1406.3</v>
      </c>
      <c r="B14066">
        <v>37.410648078917617</v>
      </c>
    </row>
    <row r="14067" spans="1:2" x14ac:dyDescent="0.25">
      <c r="A14067">
        <v>1406.4</v>
      </c>
      <c r="B14067">
        <v>36.951308593749587</v>
      </c>
    </row>
    <row r="14068" spans="1:2" x14ac:dyDescent="0.25">
      <c r="A14068">
        <v>1406.5</v>
      </c>
      <c r="B14068">
        <v>36.491969108581543</v>
      </c>
    </row>
    <row r="14069" spans="1:2" x14ac:dyDescent="0.25">
      <c r="A14069">
        <v>1406.6</v>
      </c>
      <c r="B14069">
        <v>36.032629623412461</v>
      </c>
    </row>
    <row r="14070" spans="1:2" x14ac:dyDescent="0.25">
      <c r="A14070">
        <v>1406.7</v>
      </c>
      <c r="B14070">
        <v>35.573290138244417</v>
      </c>
    </row>
    <row r="14071" spans="1:2" x14ac:dyDescent="0.25">
      <c r="A14071">
        <v>1406.8</v>
      </c>
      <c r="B14071">
        <v>35.113950653075342</v>
      </c>
    </row>
    <row r="14072" spans="1:2" x14ac:dyDescent="0.25">
      <c r="A14072">
        <v>1406.9</v>
      </c>
      <c r="B14072">
        <v>34.654611167907298</v>
      </c>
    </row>
    <row r="14073" spans="1:2" x14ac:dyDescent="0.25">
      <c r="A14073">
        <v>1407</v>
      </c>
      <c r="B14073">
        <v>34.195271682739261</v>
      </c>
    </row>
    <row r="14074" spans="1:2" x14ac:dyDescent="0.25">
      <c r="A14074">
        <v>1407.1</v>
      </c>
      <c r="B14074">
        <v>33.726965427398042</v>
      </c>
    </row>
    <row r="14075" spans="1:2" x14ac:dyDescent="0.25">
      <c r="A14075">
        <v>1407.2</v>
      </c>
      <c r="B14075">
        <v>33.258659172057897</v>
      </c>
    </row>
    <row r="14076" spans="1:2" x14ac:dyDescent="0.25">
      <c r="A14076">
        <v>1407.3</v>
      </c>
      <c r="B14076">
        <v>32.790352916716678</v>
      </c>
    </row>
    <row r="14077" spans="1:2" x14ac:dyDescent="0.25">
      <c r="A14077">
        <v>1407.4</v>
      </c>
      <c r="B14077">
        <v>32.322046661376532</v>
      </c>
    </row>
    <row r="14078" spans="1:2" x14ac:dyDescent="0.25">
      <c r="A14078">
        <v>1407.5</v>
      </c>
      <c r="B14078">
        <v>31.85374040603638</v>
      </c>
    </row>
    <row r="14079" spans="1:2" x14ac:dyDescent="0.25">
      <c r="A14079">
        <v>1407.6</v>
      </c>
      <c r="B14079">
        <v>31.385434150695161</v>
      </c>
    </row>
    <row r="14080" spans="1:2" x14ac:dyDescent="0.25">
      <c r="A14080">
        <v>1407.7</v>
      </c>
      <c r="B14080">
        <v>30.917127895355019</v>
      </c>
    </row>
    <row r="14081" spans="1:2" x14ac:dyDescent="0.25">
      <c r="A14081">
        <v>1407.8</v>
      </c>
      <c r="B14081">
        <v>30.448821640013801</v>
      </c>
    </row>
    <row r="14082" spans="1:2" x14ac:dyDescent="0.25">
      <c r="A14082">
        <v>1407.9</v>
      </c>
      <c r="B14082">
        <v>29.980515384673652</v>
      </c>
    </row>
    <row r="14083" spans="1:2" x14ac:dyDescent="0.25">
      <c r="A14083">
        <v>1408</v>
      </c>
      <c r="B14083">
        <v>29.512209129333499</v>
      </c>
    </row>
    <row r="14084" spans="1:2" x14ac:dyDescent="0.25">
      <c r="A14084">
        <v>1408.1</v>
      </c>
      <c r="B14084">
        <v>29.37285554885845</v>
      </c>
    </row>
    <row r="14085" spans="1:2" x14ac:dyDescent="0.25">
      <c r="A14085">
        <v>1408.2</v>
      </c>
      <c r="B14085">
        <v>29.233501968383731</v>
      </c>
    </row>
    <row r="14086" spans="1:2" x14ac:dyDescent="0.25">
      <c r="A14086">
        <v>1408.3</v>
      </c>
      <c r="B14086">
        <v>29.094148387908689</v>
      </c>
    </row>
    <row r="14087" spans="1:2" x14ac:dyDescent="0.25">
      <c r="A14087">
        <v>1408.4</v>
      </c>
      <c r="B14087">
        <v>28.954794807433959</v>
      </c>
    </row>
    <row r="14088" spans="1:2" x14ac:dyDescent="0.25">
      <c r="A14088">
        <v>1408.5</v>
      </c>
      <c r="B14088">
        <v>28.81544122695923</v>
      </c>
    </row>
    <row r="14089" spans="1:2" x14ac:dyDescent="0.25">
      <c r="A14089">
        <v>1408.6</v>
      </c>
      <c r="B14089">
        <v>28.676087646484181</v>
      </c>
    </row>
    <row r="14090" spans="1:2" x14ac:dyDescent="0.25">
      <c r="A14090">
        <v>1408.7</v>
      </c>
      <c r="B14090">
        <v>28.536734066009458</v>
      </c>
    </row>
    <row r="14091" spans="1:2" x14ac:dyDescent="0.25">
      <c r="A14091">
        <v>1408.8</v>
      </c>
      <c r="B14091">
        <v>28.39738048553442</v>
      </c>
    </row>
    <row r="14092" spans="1:2" x14ac:dyDescent="0.25">
      <c r="A14092">
        <v>1408.9</v>
      </c>
      <c r="B14092">
        <v>28.25802690505969</v>
      </c>
    </row>
    <row r="14093" spans="1:2" x14ac:dyDescent="0.25">
      <c r="A14093">
        <v>1409</v>
      </c>
      <c r="B14093">
        <v>28.118673324584961</v>
      </c>
    </row>
    <row r="14094" spans="1:2" x14ac:dyDescent="0.25">
      <c r="A14094">
        <v>1409.1</v>
      </c>
      <c r="B14094">
        <v>28.013605594634871</v>
      </c>
    </row>
    <row r="14095" spans="1:2" x14ac:dyDescent="0.25">
      <c r="A14095">
        <v>1409.2</v>
      </c>
      <c r="B14095">
        <v>27.908537864685009</v>
      </c>
    </row>
    <row r="14096" spans="1:2" x14ac:dyDescent="0.25">
      <c r="A14096">
        <v>1409.3</v>
      </c>
      <c r="B14096">
        <v>27.803470134734919</v>
      </c>
    </row>
    <row r="14097" spans="1:2" x14ac:dyDescent="0.25">
      <c r="A14097">
        <v>1409.4</v>
      </c>
      <c r="B14097">
        <v>27.69840240478506</v>
      </c>
    </row>
    <row r="14098" spans="1:2" x14ac:dyDescent="0.25">
      <c r="A14098">
        <v>1409.5</v>
      </c>
      <c r="B14098">
        <v>27.593334674835209</v>
      </c>
    </row>
    <row r="14099" spans="1:2" x14ac:dyDescent="0.25">
      <c r="A14099">
        <v>1409.6</v>
      </c>
      <c r="B14099">
        <v>27.488266944885108</v>
      </c>
    </row>
    <row r="14100" spans="1:2" x14ac:dyDescent="0.25">
      <c r="A14100">
        <v>1409.7</v>
      </c>
      <c r="B14100">
        <v>27.38319921493526</v>
      </c>
    </row>
    <row r="14101" spans="1:2" x14ac:dyDescent="0.25">
      <c r="A14101">
        <v>1409.8</v>
      </c>
      <c r="B14101">
        <v>27.27813148498516</v>
      </c>
    </row>
    <row r="14102" spans="1:2" x14ac:dyDescent="0.25">
      <c r="A14102">
        <v>1409.9</v>
      </c>
      <c r="B14102">
        <v>27.173063755035301</v>
      </c>
    </row>
    <row r="14103" spans="1:2" x14ac:dyDescent="0.25">
      <c r="A14103">
        <v>1410</v>
      </c>
      <c r="B14103">
        <v>27.067996025085449</v>
      </c>
    </row>
    <row r="14104" spans="1:2" x14ac:dyDescent="0.25">
      <c r="A14104">
        <v>1410.1</v>
      </c>
      <c r="B14104">
        <v>27.096577529907261</v>
      </c>
    </row>
    <row r="14105" spans="1:2" x14ac:dyDescent="0.25">
      <c r="A14105">
        <v>1410.2</v>
      </c>
      <c r="B14105">
        <v>27.12515903472902</v>
      </c>
    </row>
    <row r="14106" spans="1:2" x14ac:dyDescent="0.25">
      <c r="A14106">
        <v>1410.3</v>
      </c>
      <c r="B14106">
        <v>27.153740539550832</v>
      </c>
    </row>
    <row r="14107" spans="1:2" x14ac:dyDescent="0.25">
      <c r="A14107">
        <v>1410.4</v>
      </c>
      <c r="B14107">
        <v>27.182322044372579</v>
      </c>
    </row>
    <row r="14108" spans="1:2" x14ac:dyDescent="0.25">
      <c r="A14108">
        <v>1410.5</v>
      </c>
      <c r="B14108">
        <v>27.210903549194331</v>
      </c>
    </row>
    <row r="14109" spans="1:2" x14ac:dyDescent="0.25">
      <c r="A14109">
        <v>1410.6</v>
      </c>
      <c r="B14109">
        <v>27.23948505401615</v>
      </c>
    </row>
    <row r="14110" spans="1:2" x14ac:dyDescent="0.25">
      <c r="A14110">
        <v>1410.7</v>
      </c>
      <c r="B14110">
        <v>27.268066558837901</v>
      </c>
    </row>
    <row r="14111" spans="1:2" x14ac:dyDescent="0.25">
      <c r="A14111">
        <v>1410.8</v>
      </c>
      <c r="B14111">
        <v>27.29664806365972</v>
      </c>
    </row>
    <row r="14112" spans="1:2" x14ac:dyDescent="0.25">
      <c r="A14112">
        <v>1410.9</v>
      </c>
      <c r="B14112">
        <v>27.325229568481468</v>
      </c>
    </row>
    <row r="14113" spans="1:2" x14ac:dyDescent="0.25">
      <c r="A14113">
        <v>1411</v>
      </c>
      <c r="B14113">
        <v>27.35381107330322</v>
      </c>
    </row>
    <row r="14114" spans="1:2" x14ac:dyDescent="0.25">
      <c r="A14114">
        <v>1411.1</v>
      </c>
      <c r="B14114">
        <v>27.34714220046996</v>
      </c>
    </row>
    <row r="14115" spans="1:2" x14ac:dyDescent="0.25">
      <c r="A14115">
        <v>1411.2</v>
      </c>
      <c r="B14115">
        <v>27.340473327636708</v>
      </c>
    </row>
    <row r="14116" spans="1:2" x14ac:dyDescent="0.25">
      <c r="A14116">
        <v>1411.3</v>
      </c>
      <c r="B14116">
        <v>27.333804454803449</v>
      </c>
    </row>
    <row r="14117" spans="1:2" x14ac:dyDescent="0.25">
      <c r="A14117">
        <v>1411.4</v>
      </c>
      <c r="B14117">
        <v>27.327135581970211</v>
      </c>
    </row>
    <row r="14118" spans="1:2" x14ac:dyDescent="0.25">
      <c r="A14118">
        <v>1411.5</v>
      </c>
      <c r="B14118">
        <v>27.320466709136959</v>
      </c>
    </row>
    <row r="14119" spans="1:2" x14ac:dyDescent="0.25">
      <c r="A14119">
        <v>1411.6</v>
      </c>
      <c r="B14119">
        <v>27.313797836303699</v>
      </c>
    </row>
    <row r="14120" spans="1:2" x14ac:dyDescent="0.25">
      <c r="A14120">
        <v>1411.7</v>
      </c>
      <c r="B14120">
        <v>27.307128963470451</v>
      </c>
    </row>
    <row r="14121" spans="1:2" x14ac:dyDescent="0.25">
      <c r="A14121">
        <v>1411.8</v>
      </c>
      <c r="B14121">
        <v>27.300460090637191</v>
      </c>
    </row>
    <row r="14122" spans="1:2" x14ac:dyDescent="0.25">
      <c r="A14122">
        <v>1411.9</v>
      </c>
      <c r="B14122">
        <v>27.29379121780395</v>
      </c>
    </row>
    <row r="14123" spans="1:2" x14ac:dyDescent="0.25">
      <c r="A14123">
        <v>1412</v>
      </c>
      <c r="B14123">
        <v>27.287122344970701</v>
      </c>
    </row>
    <row r="14124" spans="1:2" x14ac:dyDescent="0.25">
      <c r="A14124">
        <v>1412.1</v>
      </c>
      <c r="B14124">
        <v>27.21914161682119</v>
      </c>
    </row>
    <row r="14125" spans="1:2" x14ac:dyDescent="0.25">
      <c r="A14125">
        <v>1412.2</v>
      </c>
      <c r="B14125">
        <v>27.151160888671839</v>
      </c>
    </row>
    <row r="14126" spans="1:2" x14ac:dyDescent="0.25">
      <c r="A14126">
        <v>1412.3</v>
      </c>
      <c r="B14126">
        <v>27.083180160522339</v>
      </c>
    </row>
    <row r="14127" spans="1:2" x14ac:dyDescent="0.25">
      <c r="A14127">
        <v>1412.4</v>
      </c>
      <c r="B14127">
        <v>27.015199432372981</v>
      </c>
    </row>
    <row r="14128" spans="1:2" x14ac:dyDescent="0.25">
      <c r="A14128">
        <v>1412.5</v>
      </c>
      <c r="B14128">
        <v>26.94721870422363</v>
      </c>
    </row>
    <row r="14129" spans="1:2" x14ac:dyDescent="0.25">
      <c r="A14129">
        <v>1412.6</v>
      </c>
      <c r="B14129">
        <v>26.879237976074119</v>
      </c>
    </row>
    <row r="14130" spans="1:2" x14ac:dyDescent="0.25">
      <c r="A14130">
        <v>1412.7</v>
      </c>
      <c r="B14130">
        <v>26.811257247924772</v>
      </c>
    </row>
    <row r="14131" spans="1:2" x14ac:dyDescent="0.25">
      <c r="A14131">
        <v>1412.8</v>
      </c>
      <c r="B14131">
        <v>26.743276519775261</v>
      </c>
    </row>
    <row r="14132" spans="1:2" x14ac:dyDescent="0.25">
      <c r="A14132">
        <v>1412.9</v>
      </c>
      <c r="B14132">
        <v>26.67529579162591</v>
      </c>
    </row>
    <row r="14133" spans="1:2" x14ac:dyDescent="0.25">
      <c r="A14133">
        <v>1413</v>
      </c>
      <c r="B14133">
        <v>26.607315063476559</v>
      </c>
    </row>
    <row r="14134" spans="1:2" x14ac:dyDescent="0.25">
      <c r="A14134">
        <v>1413.1</v>
      </c>
      <c r="B14134">
        <v>26.587155246734589</v>
      </c>
    </row>
    <row r="14135" spans="1:2" x14ac:dyDescent="0.25">
      <c r="A14135">
        <v>1413.2</v>
      </c>
      <c r="B14135">
        <v>26.566995429992659</v>
      </c>
    </row>
    <row r="14136" spans="1:2" x14ac:dyDescent="0.25">
      <c r="A14136">
        <v>1413.3</v>
      </c>
      <c r="B14136">
        <v>26.546835613250689</v>
      </c>
    </row>
    <row r="14137" spans="1:2" x14ac:dyDescent="0.25">
      <c r="A14137">
        <v>1413.4</v>
      </c>
      <c r="B14137">
        <v>26.526675796508769</v>
      </c>
    </row>
    <row r="14138" spans="1:2" x14ac:dyDescent="0.25">
      <c r="A14138">
        <v>1413.5</v>
      </c>
      <c r="B14138">
        <v>26.506515979766849</v>
      </c>
    </row>
    <row r="14139" spans="1:2" x14ac:dyDescent="0.25">
      <c r="A14139">
        <v>1413.6</v>
      </c>
      <c r="B14139">
        <v>26.486356163024869</v>
      </c>
    </row>
    <row r="14140" spans="1:2" x14ac:dyDescent="0.25">
      <c r="A14140">
        <v>1413.7</v>
      </c>
      <c r="B14140">
        <v>26.466196346282949</v>
      </c>
    </row>
    <row r="14141" spans="1:2" x14ac:dyDescent="0.25">
      <c r="A14141">
        <v>1413.8</v>
      </c>
      <c r="B14141">
        <v>26.446036529540979</v>
      </c>
    </row>
    <row r="14142" spans="1:2" x14ac:dyDescent="0.25">
      <c r="A14142">
        <v>1413.9</v>
      </c>
      <c r="B14142">
        <v>26.425876712799049</v>
      </c>
    </row>
    <row r="14143" spans="1:2" x14ac:dyDescent="0.25">
      <c r="A14143">
        <v>1414</v>
      </c>
      <c r="B14143">
        <v>26.405716896057129</v>
      </c>
    </row>
    <row r="14144" spans="1:2" x14ac:dyDescent="0.25">
      <c r="A14144">
        <v>1414.1</v>
      </c>
      <c r="B14144">
        <v>26.4445367622376</v>
      </c>
    </row>
    <row r="14145" spans="1:2" x14ac:dyDescent="0.25">
      <c r="A14145">
        <v>1414.2</v>
      </c>
      <c r="B14145">
        <v>26.48335662841799</v>
      </c>
    </row>
    <row r="14146" spans="1:2" x14ac:dyDescent="0.25">
      <c r="A14146">
        <v>1414.3</v>
      </c>
      <c r="B14146">
        <v>26.522176494598462</v>
      </c>
    </row>
    <row r="14147" spans="1:2" x14ac:dyDescent="0.25">
      <c r="A14147">
        <v>1414.4</v>
      </c>
      <c r="B14147">
        <v>26.560996360778841</v>
      </c>
    </row>
    <row r="14148" spans="1:2" x14ac:dyDescent="0.25">
      <c r="A14148">
        <v>1414.5</v>
      </c>
      <c r="B14148">
        <v>26.599816226959231</v>
      </c>
    </row>
    <row r="14149" spans="1:2" x14ac:dyDescent="0.25">
      <c r="A14149">
        <v>1414.6</v>
      </c>
      <c r="B14149">
        <v>26.638636093139699</v>
      </c>
    </row>
    <row r="14150" spans="1:2" x14ac:dyDescent="0.25">
      <c r="A14150">
        <v>1414.7</v>
      </c>
      <c r="B14150">
        <v>26.677455959320081</v>
      </c>
    </row>
    <row r="14151" spans="1:2" x14ac:dyDescent="0.25">
      <c r="A14151">
        <v>1414.8</v>
      </c>
      <c r="B14151">
        <v>26.71627582550056</v>
      </c>
    </row>
    <row r="14152" spans="1:2" x14ac:dyDescent="0.25">
      <c r="A14152">
        <v>1414.9</v>
      </c>
      <c r="B14152">
        <v>26.755095691680939</v>
      </c>
    </row>
    <row r="14153" spans="1:2" x14ac:dyDescent="0.25">
      <c r="A14153">
        <v>1415</v>
      </c>
      <c r="B14153">
        <v>26.793915557861329</v>
      </c>
    </row>
    <row r="14154" spans="1:2" x14ac:dyDescent="0.25">
      <c r="A14154">
        <v>1415.1</v>
      </c>
      <c r="B14154">
        <v>26.958472843170391</v>
      </c>
    </row>
    <row r="14155" spans="1:2" x14ac:dyDescent="0.25">
      <c r="A14155">
        <v>1415.2</v>
      </c>
      <c r="B14155">
        <v>27.12303012847908</v>
      </c>
    </row>
    <row r="14156" spans="1:2" x14ac:dyDescent="0.25">
      <c r="A14156">
        <v>1415.3</v>
      </c>
      <c r="B14156">
        <v>27.287587413788138</v>
      </c>
    </row>
    <row r="14157" spans="1:2" x14ac:dyDescent="0.25">
      <c r="A14157">
        <v>1415.4</v>
      </c>
      <c r="B14157">
        <v>27.452144699096831</v>
      </c>
    </row>
    <row r="14158" spans="1:2" x14ac:dyDescent="0.25">
      <c r="A14158">
        <v>1415.5</v>
      </c>
      <c r="B14158">
        <v>27.61670198440552</v>
      </c>
    </row>
    <row r="14159" spans="1:2" x14ac:dyDescent="0.25">
      <c r="A14159">
        <v>1415.6</v>
      </c>
      <c r="B14159">
        <v>27.781259269714582</v>
      </c>
    </row>
    <row r="14160" spans="1:2" x14ac:dyDescent="0.25">
      <c r="A14160">
        <v>1415.7</v>
      </c>
      <c r="B14160">
        <v>27.945816555023271</v>
      </c>
    </row>
    <row r="14161" spans="1:2" x14ac:dyDescent="0.25">
      <c r="A14161">
        <v>1415.8</v>
      </c>
      <c r="B14161">
        <v>28.110373840332329</v>
      </c>
    </row>
    <row r="14162" spans="1:2" x14ac:dyDescent="0.25">
      <c r="A14162">
        <v>1415.9</v>
      </c>
      <c r="B14162">
        <v>28.274931125641022</v>
      </c>
    </row>
    <row r="14163" spans="1:2" x14ac:dyDescent="0.25">
      <c r="A14163">
        <v>1416</v>
      </c>
      <c r="B14163">
        <v>28.439488410949711</v>
      </c>
    </row>
    <row r="14164" spans="1:2" x14ac:dyDescent="0.25">
      <c r="A14164">
        <v>1416.1</v>
      </c>
      <c r="B14164">
        <v>28.661607742309879</v>
      </c>
    </row>
    <row r="14165" spans="1:2" x14ac:dyDescent="0.25">
      <c r="A14165">
        <v>1416.2</v>
      </c>
      <c r="B14165">
        <v>28.88372707366954</v>
      </c>
    </row>
    <row r="14166" spans="1:2" x14ac:dyDescent="0.25">
      <c r="A14166">
        <v>1416.3</v>
      </c>
      <c r="B14166">
        <v>29.105846405029698</v>
      </c>
    </row>
    <row r="14167" spans="1:2" x14ac:dyDescent="0.25">
      <c r="A14167">
        <v>1416.4</v>
      </c>
      <c r="B14167">
        <v>29.327965736389359</v>
      </c>
    </row>
    <row r="14168" spans="1:2" x14ac:dyDescent="0.25">
      <c r="A14168">
        <v>1416.5</v>
      </c>
      <c r="B14168">
        <v>29.55008506774902</v>
      </c>
    </row>
    <row r="14169" spans="1:2" x14ac:dyDescent="0.25">
      <c r="A14169">
        <v>1416.6</v>
      </c>
      <c r="B14169">
        <v>29.772204399109189</v>
      </c>
    </row>
    <row r="14170" spans="1:2" x14ac:dyDescent="0.25">
      <c r="A14170">
        <v>1416.7</v>
      </c>
      <c r="B14170">
        <v>29.994323730468849</v>
      </c>
    </row>
    <row r="14171" spans="1:2" x14ac:dyDescent="0.25">
      <c r="A14171">
        <v>1416.8</v>
      </c>
      <c r="B14171">
        <v>30.216443061829018</v>
      </c>
    </row>
    <row r="14172" spans="1:2" x14ac:dyDescent="0.25">
      <c r="A14172">
        <v>1416.9</v>
      </c>
      <c r="B14172">
        <v>30.438562393188679</v>
      </c>
    </row>
    <row r="14173" spans="1:2" x14ac:dyDescent="0.25">
      <c r="A14173">
        <v>1417</v>
      </c>
      <c r="B14173">
        <v>30.66068172454834</v>
      </c>
    </row>
    <row r="14174" spans="1:2" x14ac:dyDescent="0.25">
      <c r="A14174">
        <v>1417.1</v>
      </c>
      <c r="B14174">
        <v>30.959437084198409</v>
      </c>
    </row>
    <row r="14175" spans="1:2" x14ac:dyDescent="0.25">
      <c r="A14175">
        <v>1417.2</v>
      </c>
      <c r="B14175">
        <v>31.25819244384779</v>
      </c>
    </row>
    <row r="14176" spans="1:2" x14ac:dyDescent="0.25">
      <c r="A14176">
        <v>1417.3</v>
      </c>
      <c r="B14176">
        <v>31.556947803497859</v>
      </c>
    </row>
    <row r="14177" spans="1:2" x14ac:dyDescent="0.25">
      <c r="A14177">
        <v>1417.4</v>
      </c>
      <c r="B14177">
        <v>31.85570316314724</v>
      </c>
    </row>
    <row r="14178" spans="1:2" x14ac:dyDescent="0.25">
      <c r="A14178">
        <v>1417.5</v>
      </c>
      <c r="B14178">
        <v>32.154458522796631</v>
      </c>
    </row>
    <row r="14179" spans="1:2" x14ac:dyDescent="0.25">
      <c r="A14179">
        <v>1417.6</v>
      </c>
      <c r="B14179">
        <v>32.453213882446697</v>
      </c>
    </row>
    <row r="14180" spans="1:2" x14ac:dyDescent="0.25">
      <c r="A14180">
        <v>1417.7</v>
      </c>
      <c r="B14180">
        <v>32.751969242096081</v>
      </c>
    </row>
    <row r="14181" spans="1:2" x14ac:dyDescent="0.25">
      <c r="A14181">
        <v>1417.8</v>
      </c>
      <c r="B14181">
        <v>33.050724601746147</v>
      </c>
    </row>
    <row r="14182" spans="1:2" x14ac:dyDescent="0.25">
      <c r="A14182">
        <v>1417.9</v>
      </c>
      <c r="B14182">
        <v>33.349479961395538</v>
      </c>
    </row>
    <row r="14183" spans="1:2" x14ac:dyDescent="0.25">
      <c r="A14183">
        <v>1418</v>
      </c>
      <c r="B14183">
        <v>33.648235321044922</v>
      </c>
    </row>
    <row r="14184" spans="1:2" x14ac:dyDescent="0.25">
      <c r="A14184">
        <v>1418.1</v>
      </c>
      <c r="B14184">
        <v>33.978797569275351</v>
      </c>
    </row>
    <row r="14185" spans="1:2" x14ac:dyDescent="0.25">
      <c r="A14185">
        <v>1418.2</v>
      </c>
      <c r="B14185">
        <v>34.309359817505033</v>
      </c>
    </row>
    <row r="14186" spans="1:2" x14ac:dyDescent="0.25">
      <c r="A14186">
        <v>1418.3</v>
      </c>
      <c r="B14186">
        <v>34.639922065735469</v>
      </c>
    </row>
    <row r="14187" spans="1:2" x14ac:dyDescent="0.25">
      <c r="A14187">
        <v>1418.4</v>
      </c>
      <c r="B14187">
        <v>34.970484313965137</v>
      </c>
    </row>
    <row r="14188" spans="1:2" x14ac:dyDescent="0.25">
      <c r="A14188">
        <v>1418.5</v>
      </c>
      <c r="B14188">
        <v>35.301046562194827</v>
      </c>
    </row>
    <row r="14189" spans="1:2" x14ac:dyDescent="0.25">
      <c r="A14189">
        <v>1418.6</v>
      </c>
      <c r="B14189">
        <v>35.631608810425263</v>
      </c>
    </row>
    <row r="14190" spans="1:2" x14ac:dyDescent="0.25">
      <c r="A14190">
        <v>1418.7</v>
      </c>
      <c r="B14190">
        <v>35.962171058654938</v>
      </c>
    </row>
    <row r="14191" spans="1:2" x14ac:dyDescent="0.25">
      <c r="A14191">
        <v>1418.8</v>
      </c>
      <c r="B14191">
        <v>36.292733306885367</v>
      </c>
    </row>
    <row r="14192" spans="1:2" x14ac:dyDescent="0.25">
      <c r="A14192">
        <v>1418.9</v>
      </c>
      <c r="B14192">
        <v>36.62329555511505</v>
      </c>
    </row>
    <row r="14193" spans="1:2" x14ac:dyDescent="0.25">
      <c r="A14193">
        <v>1419</v>
      </c>
      <c r="B14193">
        <v>36.953857803344732</v>
      </c>
    </row>
    <row r="14194" spans="1:2" x14ac:dyDescent="0.25">
      <c r="A14194">
        <v>1419.1</v>
      </c>
      <c r="B14194">
        <v>37.228310203552617</v>
      </c>
    </row>
    <row r="14195" spans="1:2" x14ac:dyDescent="0.25">
      <c r="A14195">
        <v>1419.2</v>
      </c>
      <c r="B14195">
        <v>37.502762603759898</v>
      </c>
    </row>
    <row r="14196" spans="1:2" x14ac:dyDescent="0.25">
      <c r="A14196">
        <v>1419.3</v>
      </c>
      <c r="B14196">
        <v>37.77721500396779</v>
      </c>
    </row>
    <row r="14197" spans="1:2" x14ac:dyDescent="0.25">
      <c r="A14197">
        <v>1419.4</v>
      </c>
      <c r="B14197">
        <v>38.051667404175063</v>
      </c>
    </row>
    <row r="14198" spans="1:2" x14ac:dyDescent="0.25">
      <c r="A14198">
        <v>1419.5</v>
      </c>
      <c r="B14198">
        <v>38.32611980438233</v>
      </c>
    </row>
    <row r="14199" spans="1:2" x14ac:dyDescent="0.25">
      <c r="A14199">
        <v>1419.6</v>
      </c>
      <c r="B14199">
        <v>38.600572204590222</v>
      </c>
    </row>
    <row r="14200" spans="1:2" x14ac:dyDescent="0.25">
      <c r="A14200">
        <v>1419.7</v>
      </c>
      <c r="B14200">
        <v>38.875024604797488</v>
      </c>
    </row>
    <row r="14201" spans="1:2" x14ac:dyDescent="0.25">
      <c r="A14201">
        <v>1419.8</v>
      </c>
      <c r="B14201">
        <v>39.14947700500538</v>
      </c>
    </row>
    <row r="14202" spans="1:2" x14ac:dyDescent="0.25">
      <c r="A14202">
        <v>1419.9</v>
      </c>
      <c r="B14202">
        <v>39.423929405212647</v>
      </c>
    </row>
    <row r="14203" spans="1:2" x14ac:dyDescent="0.25">
      <c r="A14203">
        <v>1420</v>
      </c>
      <c r="B14203">
        <v>39.69838180541992</v>
      </c>
    </row>
    <row r="14204" spans="1:2" x14ac:dyDescent="0.25">
      <c r="A14204">
        <v>1420.1</v>
      </c>
      <c r="B14204">
        <v>39.864235267639387</v>
      </c>
    </row>
    <row r="14205" spans="1:2" x14ac:dyDescent="0.25">
      <c r="A14205">
        <v>1420.2</v>
      </c>
      <c r="B14205">
        <v>40.03008872985847</v>
      </c>
    </row>
    <row r="14206" spans="1:2" x14ac:dyDescent="0.25">
      <c r="A14206">
        <v>1420.3</v>
      </c>
      <c r="B14206">
        <v>40.195942192077943</v>
      </c>
    </row>
    <row r="14207" spans="1:2" x14ac:dyDescent="0.25">
      <c r="A14207">
        <v>1420.4</v>
      </c>
      <c r="B14207">
        <v>40.361795654297019</v>
      </c>
    </row>
    <row r="14208" spans="1:2" x14ac:dyDescent="0.25">
      <c r="A14208">
        <v>1420.5</v>
      </c>
      <c r="B14208">
        <v>40.527649116516109</v>
      </c>
    </row>
    <row r="14209" spans="1:2" x14ac:dyDescent="0.25">
      <c r="A14209">
        <v>1420.6</v>
      </c>
      <c r="B14209">
        <v>40.693502578735583</v>
      </c>
    </row>
    <row r="14210" spans="1:2" x14ac:dyDescent="0.25">
      <c r="A14210">
        <v>1420.7</v>
      </c>
      <c r="B14210">
        <v>40.859356040954658</v>
      </c>
    </row>
    <row r="14211" spans="1:2" x14ac:dyDescent="0.25">
      <c r="A14211">
        <v>1420.8</v>
      </c>
      <c r="B14211">
        <v>41.025209503174118</v>
      </c>
    </row>
    <row r="14212" spans="1:2" x14ac:dyDescent="0.25">
      <c r="A14212">
        <v>1420.9</v>
      </c>
      <c r="B14212">
        <v>41.191062965393208</v>
      </c>
    </row>
    <row r="14213" spans="1:2" x14ac:dyDescent="0.25">
      <c r="A14213">
        <v>1421</v>
      </c>
      <c r="B14213">
        <v>41.356916427612298</v>
      </c>
    </row>
    <row r="14214" spans="1:2" x14ac:dyDescent="0.25">
      <c r="A14214">
        <v>1421.1</v>
      </c>
      <c r="B14214">
        <v>41.367362823486339</v>
      </c>
    </row>
    <row r="14215" spans="1:2" x14ac:dyDescent="0.25">
      <c r="A14215">
        <v>1421.2</v>
      </c>
      <c r="B14215">
        <v>41.377809219360351</v>
      </c>
    </row>
    <row r="14216" spans="1:2" x14ac:dyDescent="0.25">
      <c r="A14216">
        <v>1421.3</v>
      </c>
      <c r="B14216">
        <v>41.388255615234392</v>
      </c>
    </row>
    <row r="14217" spans="1:2" x14ac:dyDescent="0.25">
      <c r="A14217">
        <v>1421.4</v>
      </c>
      <c r="B14217">
        <v>41.398702011108398</v>
      </c>
    </row>
    <row r="14218" spans="1:2" x14ac:dyDescent="0.25">
      <c r="A14218">
        <v>1421.5</v>
      </c>
      <c r="B14218">
        <v>41.409148406982418</v>
      </c>
    </row>
    <row r="14219" spans="1:2" x14ac:dyDescent="0.25">
      <c r="A14219">
        <v>1421.6</v>
      </c>
      <c r="B14219">
        <v>41.419594802856459</v>
      </c>
    </row>
    <row r="14220" spans="1:2" x14ac:dyDescent="0.25">
      <c r="A14220">
        <v>1421.7</v>
      </c>
      <c r="B14220">
        <v>41.430041198730471</v>
      </c>
    </row>
    <row r="14221" spans="1:2" x14ac:dyDescent="0.25">
      <c r="A14221">
        <v>1421.8</v>
      </c>
      <c r="B14221">
        <v>41.440487594604512</v>
      </c>
    </row>
    <row r="14222" spans="1:2" x14ac:dyDescent="0.25">
      <c r="A14222">
        <v>1421.9</v>
      </c>
      <c r="B14222">
        <v>41.450933990478532</v>
      </c>
    </row>
    <row r="14223" spans="1:2" x14ac:dyDescent="0.25">
      <c r="A14223">
        <v>1422</v>
      </c>
      <c r="B14223">
        <v>41.461380386352538</v>
      </c>
    </row>
    <row r="14224" spans="1:2" x14ac:dyDescent="0.25">
      <c r="A14224">
        <v>1422.1</v>
      </c>
      <c r="B14224">
        <v>41.240405349731141</v>
      </c>
    </row>
    <row r="14225" spans="1:2" x14ac:dyDescent="0.25">
      <c r="A14225">
        <v>1422.2</v>
      </c>
      <c r="B14225">
        <v>41.019430313110249</v>
      </c>
    </row>
    <row r="14226" spans="1:2" x14ac:dyDescent="0.25">
      <c r="A14226">
        <v>1422.3</v>
      </c>
      <c r="B14226">
        <v>40.798455276488852</v>
      </c>
    </row>
    <row r="14227" spans="1:2" x14ac:dyDescent="0.25">
      <c r="A14227">
        <v>1422.4</v>
      </c>
      <c r="B14227">
        <v>40.57748023986796</v>
      </c>
    </row>
    <row r="14228" spans="1:2" x14ac:dyDescent="0.25">
      <c r="A14228">
        <v>1422.5</v>
      </c>
      <c r="B14228">
        <v>40.356505203247067</v>
      </c>
    </row>
    <row r="14229" spans="1:2" x14ac:dyDescent="0.25">
      <c r="A14229">
        <v>1422.6</v>
      </c>
      <c r="B14229">
        <v>40.135530166625671</v>
      </c>
    </row>
    <row r="14230" spans="1:2" x14ac:dyDescent="0.25">
      <c r="A14230">
        <v>1422.7</v>
      </c>
      <c r="B14230">
        <v>39.914555130004779</v>
      </c>
    </row>
    <row r="14231" spans="1:2" x14ac:dyDescent="0.25">
      <c r="A14231">
        <v>1422.8</v>
      </c>
      <c r="B14231">
        <v>39.693580093383382</v>
      </c>
    </row>
    <row r="14232" spans="1:2" x14ac:dyDescent="0.25">
      <c r="A14232">
        <v>1422.9</v>
      </c>
      <c r="B14232">
        <v>39.47260505676249</v>
      </c>
    </row>
    <row r="14233" spans="1:2" x14ac:dyDescent="0.25">
      <c r="A14233">
        <v>1423</v>
      </c>
      <c r="B14233">
        <v>39.251630020141597</v>
      </c>
    </row>
    <row r="14234" spans="1:2" x14ac:dyDescent="0.25">
      <c r="A14234">
        <v>1423.1</v>
      </c>
      <c r="B14234">
        <v>39.018948974609053</v>
      </c>
    </row>
    <row r="14235" spans="1:2" x14ac:dyDescent="0.25">
      <c r="A14235">
        <v>1423.2</v>
      </c>
      <c r="B14235">
        <v>38.786267929077042</v>
      </c>
    </row>
    <row r="14236" spans="1:2" x14ac:dyDescent="0.25">
      <c r="A14236">
        <v>1423.3</v>
      </c>
      <c r="B14236">
        <v>38.553586883544497</v>
      </c>
    </row>
    <row r="14237" spans="1:2" x14ac:dyDescent="0.25">
      <c r="A14237">
        <v>1423.4</v>
      </c>
      <c r="B14237">
        <v>38.320905838012479</v>
      </c>
    </row>
    <row r="14238" spans="1:2" x14ac:dyDescent="0.25">
      <c r="A14238">
        <v>1423.5</v>
      </c>
      <c r="B14238">
        <v>38.088224792480467</v>
      </c>
    </row>
    <row r="14239" spans="1:2" x14ac:dyDescent="0.25">
      <c r="A14239">
        <v>1423.6</v>
      </c>
      <c r="B14239">
        <v>37.855543746947923</v>
      </c>
    </row>
    <row r="14240" spans="1:2" x14ac:dyDescent="0.25">
      <c r="A14240">
        <v>1423.7</v>
      </c>
      <c r="B14240">
        <v>37.622862701415912</v>
      </c>
    </row>
    <row r="14241" spans="1:2" x14ac:dyDescent="0.25">
      <c r="A14241">
        <v>1423.8</v>
      </c>
      <c r="B14241">
        <v>37.390181655883367</v>
      </c>
    </row>
    <row r="14242" spans="1:2" x14ac:dyDescent="0.25">
      <c r="A14242">
        <v>1423.9</v>
      </c>
      <c r="B14242">
        <v>37.157500610351349</v>
      </c>
    </row>
    <row r="14243" spans="1:2" x14ac:dyDescent="0.25">
      <c r="A14243">
        <v>1424</v>
      </c>
      <c r="B14243">
        <v>36.924819564819337</v>
      </c>
    </row>
    <row r="14244" spans="1:2" x14ac:dyDescent="0.25">
      <c r="A14244">
        <v>1424.1</v>
      </c>
      <c r="B14244">
        <v>36.801784439086752</v>
      </c>
    </row>
    <row r="14245" spans="1:2" x14ac:dyDescent="0.25">
      <c r="A14245">
        <v>1424.2</v>
      </c>
      <c r="B14245">
        <v>36.678749313354437</v>
      </c>
    </row>
    <row r="14246" spans="1:2" x14ac:dyDescent="0.25">
      <c r="A14246">
        <v>1424.3</v>
      </c>
      <c r="B14246">
        <v>36.555714187621852</v>
      </c>
    </row>
    <row r="14247" spans="1:2" x14ac:dyDescent="0.25">
      <c r="A14247">
        <v>1424.4</v>
      </c>
      <c r="B14247">
        <v>36.43267906188953</v>
      </c>
    </row>
    <row r="14248" spans="1:2" x14ac:dyDescent="0.25">
      <c r="A14248">
        <v>1424.5</v>
      </c>
      <c r="B14248">
        <v>36.309643936157222</v>
      </c>
    </row>
    <row r="14249" spans="1:2" x14ac:dyDescent="0.25">
      <c r="A14249">
        <v>1424.6</v>
      </c>
      <c r="B14249">
        <v>36.18660881042463</v>
      </c>
    </row>
    <row r="14250" spans="1:2" x14ac:dyDescent="0.25">
      <c r="A14250">
        <v>1424.7</v>
      </c>
      <c r="B14250">
        <v>36.063573684692322</v>
      </c>
    </row>
    <row r="14251" spans="1:2" x14ac:dyDescent="0.25">
      <c r="A14251">
        <v>1424.8</v>
      </c>
      <c r="B14251">
        <v>35.94053855895973</v>
      </c>
    </row>
    <row r="14252" spans="1:2" x14ac:dyDescent="0.25">
      <c r="A14252">
        <v>1424.9</v>
      </c>
      <c r="B14252">
        <v>35.817503433227422</v>
      </c>
    </row>
    <row r="14253" spans="1:2" x14ac:dyDescent="0.25">
      <c r="A14253">
        <v>1425</v>
      </c>
      <c r="B14253">
        <v>35.694468307495107</v>
      </c>
    </row>
    <row r="14254" spans="1:2" x14ac:dyDescent="0.25">
      <c r="A14254">
        <v>1425.1</v>
      </c>
      <c r="B14254">
        <v>35.635269775390533</v>
      </c>
    </row>
    <row r="14255" spans="1:2" x14ac:dyDescent="0.25">
      <c r="A14255">
        <v>1425.2</v>
      </c>
      <c r="B14255">
        <v>35.576071243286101</v>
      </c>
    </row>
    <row r="14256" spans="1:2" x14ac:dyDescent="0.25">
      <c r="A14256">
        <v>1425.3</v>
      </c>
      <c r="B14256">
        <v>35.516872711181527</v>
      </c>
    </row>
    <row r="14257" spans="1:2" x14ac:dyDescent="0.25">
      <c r="A14257">
        <v>1425.4</v>
      </c>
      <c r="B14257">
        <v>35.457674179077088</v>
      </c>
    </row>
    <row r="14258" spans="1:2" x14ac:dyDescent="0.25">
      <c r="A14258">
        <v>1425.5</v>
      </c>
      <c r="B14258">
        <v>35.398475646972663</v>
      </c>
    </row>
    <row r="14259" spans="1:2" x14ac:dyDescent="0.25">
      <c r="A14259">
        <v>1425.6</v>
      </c>
      <c r="B14259">
        <v>35.339277114868082</v>
      </c>
    </row>
    <row r="14260" spans="1:2" x14ac:dyDescent="0.25">
      <c r="A14260">
        <v>1425.7</v>
      </c>
      <c r="B14260">
        <v>35.280078582763643</v>
      </c>
    </row>
    <row r="14261" spans="1:2" x14ac:dyDescent="0.25">
      <c r="A14261">
        <v>1425.8</v>
      </c>
      <c r="B14261">
        <v>35.220880050659069</v>
      </c>
    </row>
    <row r="14262" spans="1:2" x14ac:dyDescent="0.25">
      <c r="A14262">
        <v>1425.9</v>
      </c>
      <c r="B14262">
        <v>35.161681518554637</v>
      </c>
    </row>
    <row r="14263" spans="1:2" x14ac:dyDescent="0.25">
      <c r="A14263">
        <v>1426</v>
      </c>
      <c r="B14263">
        <v>35.102482986450198</v>
      </c>
    </row>
    <row r="14264" spans="1:2" x14ac:dyDescent="0.25">
      <c r="A14264">
        <v>1426.1</v>
      </c>
      <c r="B14264">
        <v>35.208432083130027</v>
      </c>
    </row>
    <row r="14265" spans="1:2" x14ac:dyDescent="0.25">
      <c r="A14265">
        <v>1426.2</v>
      </c>
      <c r="B14265">
        <v>35.314381179809622</v>
      </c>
    </row>
    <row r="14266" spans="1:2" x14ac:dyDescent="0.25">
      <c r="A14266">
        <v>1426.3</v>
      </c>
      <c r="B14266">
        <v>35.420330276489452</v>
      </c>
    </row>
    <row r="14267" spans="1:2" x14ac:dyDescent="0.25">
      <c r="A14267">
        <v>1426.4</v>
      </c>
      <c r="B14267">
        <v>35.526279373169046</v>
      </c>
    </row>
    <row r="14268" spans="1:2" x14ac:dyDescent="0.25">
      <c r="A14268">
        <v>1426.5</v>
      </c>
      <c r="B14268">
        <v>35.632228469848627</v>
      </c>
    </row>
    <row r="14269" spans="1:2" x14ac:dyDescent="0.25">
      <c r="A14269">
        <v>1426.6</v>
      </c>
      <c r="B14269">
        <v>35.738177566528456</v>
      </c>
    </row>
    <row r="14270" spans="1:2" x14ac:dyDescent="0.25">
      <c r="A14270">
        <v>1426.7</v>
      </c>
      <c r="B14270">
        <v>35.844126663208058</v>
      </c>
    </row>
    <row r="14271" spans="1:2" x14ac:dyDescent="0.25">
      <c r="A14271">
        <v>1426.8</v>
      </c>
      <c r="B14271">
        <v>35.950075759887888</v>
      </c>
    </row>
    <row r="14272" spans="1:2" x14ac:dyDescent="0.25">
      <c r="A14272">
        <v>1426.9</v>
      </c>
      <c r="B14272">
        <v>36.056024856567483</v>
      </c>
    </row>
    <row r="14273" spans="1:2" x14ac:dyDescent="0.25">
      <c r="A14273">
        <v>1427</v>
      </c>
      <c r="B14273">
        <v>36.16197395324707</v>
      </c>
    </row>
    <row r="14274" spans="1:2" x14ac:dyDescent="0.25">
      <c r="A14274">
        <v>1427.1</v>
      </c>
      <c r="B14274">
        <v>36.414998664856313</v>
      </c>
    </row>
    <row r="14275" spans="1:2" x14ac:dyDescent="0.25">
      <c r="A14275">
        <v>1427.2</v>
      </c>
      <c r="B14275">
        <v>36.668023376464959</v>
      </c>
    </row>
    <row r="14276" spans="1:2" x14ac:dyDescent="0.25">
      <c r="A14276">
        <v>1427.3</v>
      </c>
      <c r="B14276">
        <v>36.921048088074187</v>
      </c>
    </row>
    <row r="14277" spans="1:2" x14ac:dyDescent="0.25">
      <c r="A14277">
        <v>1427.4</v>
      </c>
      <c r="B14277">
        <v>37.174072799682847</v>
      </c>
    </row>
    <row r="14278" spans="1:2" x14ac:dyDescent="0.25">
      <c r="A14278">
        <v>1427.5</v>
      </c>
      <c r="B14278">
        <v>37.427097511291507</v>
      </c>
    </row>
    <row r="14279" spans="1:2" x14ac:dyDescent="0.25">
      <c r="A14279">
        <v>1427.6</v>
      </c>
      <c r="B14279">
        <v>37.680122222900742</v>
      </c>
    </row>
    <row r="14280" spans="1:2" x14ac:dyDescent="0.25">
      <c r="A14280">
        <v>1427.7</v>
      </c>
      <c r="B14280">
        <v>37.933146934509402</v>
      </c>
    </row>
    <row r="14281" spans="1:2" x14ac:dyDescent="0.25">
      <c r="A14281">
        <v>1427.8</v>
      </c>
      <c r="B14281">
        <v>38.18617164611863</v>
      </c>
    </row>
    <row r="14282" spans="1:2" x14ac:dyDescent="0.25">
      <c r="A14282">
        <v>1427.9</v>
      </c>
      <c r="B14282">
        <v>38.439196357727283</v>
      </c>
    </row>
    <row r="14283" spans="1:2" x14ac:dyDescent="0.25">
      <c r="A14283">
        <v>1428</v>
      </c>
      <c r="B14283">
        <v>38.692221069335943</v>
      </c>
    </row>
    <row r="14284" spans="1:2" x14ac:dyDescent="0.25">
      <c r="A14284">
        <v>1428.1</v>
      </c>
      <c r="B14284">
        <v>38.915732192993467</v>
      </c>
    </row>
    <row r="14285" spans="1:2" x14ac:dyDescent="0.25">
      <c r="A14285">
        <v>1428.2</v>
      </c>
      <c r="B14285">
        <v>39.1392433166505</v>
      </c>
    </row>
    <row r="14286" spans="1:2" x14ac:dyDescent="0.25">
      <c r="A14286">
        <v>1428.3</v>
      </c>
      <c r="B14286">
        <v>39.362754440308031</v>
      </c>
    </row>
    <row r="14287" spans="1:2" x14ac:dyDescent="0.25">
      <c r="A14287">
        <v>1428.4</v>
      </c>
      <c r="B14287">
        <v>39.58626556396505</v>
      </c>
    </row>
    <row r="14288" spans="1:2" x14ac:dyDescent="0.25">
      <c r="A14288">
        <v>1428.5</v>
      </c>
      <c r="B14288">
        <v>39.809776687622083</v>
      </c>
    </row>
    <row r="14289" spans="1:2" x14ac:dyDescent="0.25">
      <c r="A14289">
        <v>1428.6</v>
      </c>
      <c r="B14289">
        <v>40.033287811279607</v>
      </c>
    </row>
    <row r="14290" spans="1:2" x14ac:dyDescent="0.25">
      <c r="A14290">
        <v>1428.7</v>
      </c>
      <c r="B14290">
        <v>40.256798934936633</v>
      </c>
    </row>
    <row r="14291" spans="1:2" x14ac:dyDescent="0.25">
      <c r="A14291">
        <v>1428.8</v>
      </c>
      <c r="B14291">
        <v>40.480310058594164</v>
      </c>
    </row>
    <row r="14292" spans="1:2" x14ac:dyDescent="0.25">
      <c r="A14292">
        <v>1428.9</v>
      </c>
      <c r="B14292">
        <v>40.703821182251183</v>
      </c>
    </row>
    <row r="14293" spans="1:2" x14ac:dyDescent="0.25">
      <c r="A14293">
        <v>1429</v>
      </c>
      <c r="B14293">
        <v>40.927332305908202</v>
      </c>
    </row>
    <row r="14294" spans="1:2" x14ac:dyDescent="0.25">
      <c r="A14294">
        <v>1429.1</v>
      </c>
      <c r="B14294">
        <v>41.068771324157908</v>
      </c>
    </row>
    <row r="14295" spans="1:2" x14ac:dyDescent="0.25">
      <c r="A14295">
        <v>1429.2</v>
      </c>
      <c r="B14295">
        <v>41.210210342407287</v>
      </c>
    </row>
    <row r="14296" spans="1:2" x14ac:dyDescent="0.25">
      <c r="A14296">
        <v>1429.3</v>
      </c>
      <c r="B14296">
        <v>41.351649360656992</v>
      </c>
    </row>
    <row r="14297" spans="1:2" x14ac:dyDescent="0.25">
      <c r="A14297">
        <v>1429.4</v>
      </c>
      <c r="B14297">
        <v>41.493088378906378</v>
      </c>
    </row>
    <row r="14298" spans="1:2" x14ac:dyDescent="0.25">
      <c r="A14298">
        <v>1429.5</v>
      </c>
      <c r="B14298">
        <v>41.634527397155757</v>
      </c>
    </row>
    <row r="14299" spans="1:2" x14ac:dyDescent="0.25">
      <c r="A14299">
        <v>1429.6</v>
      </c>
      <c r="B14299">
        <v>41.775966415405463</v>
      </c>
    </row>
    <row r="14300" spans="1:2" x14ac:dyDescent="0.25">
      <c r="A14300">
        <v>1429.7</v>
      </c>
      <c r="B14300">
        <v>41.917405433654849</v>
      </c>
    </row>
    <row r="14301" spans="1:2" x14ac:dyDescent="0.25">
      <c r="A14301">
        <v>1429.8</v>
      </c>
      <c r="B14301">
        <v>42.058844451904562</v>
      </c>
    </row>
    <row r="14302" spans="1:2" x14ac:dyDescent="0.25">
      <c r="A14302">
        <v>1429.9</v>
      </c>
      <c r="B14302">
        <v>42.200283470153927</v>
      </c>
    </row>
    <row r="14303" spans="1:2" x14ac:dyDescent="0.25">
      <c r="A14303">
        <v>1430</v>
      </c>
      <c r="B14303">
        <v>42.34172248840332</v>
      </c>
    </row>
    <row r="14304" spans="1:2" x14ac:dyDescent="0.25">
      <c r="A14304">
        <v>1430.1</v>
      </c>
      <c r="B14304">
        <v>42.317427024841272</v>
      </c>
    </row>
    <row r="14305" spans="1:2" x14ac:dyDescent="0.25">
      <c r="A14305">
        <v>1430.2</v>
      </c>
      <c r="B14305">
        <v>42.293131561279282</v>
      </c>
    </row>
    <row r="14306" spans="1:2" x14ac:dyDescent="0.25">
      <c r="A14306">
        <v>1430.3</v>
      </c>
      <c r="B14306">
        <v>42.268836097717241</v>
      </c>
    </row>
    <row r="14307" spans="1:2" x14ac:dyDescent="0.25">
      <c r="A14307">
        <v>1430.4</v>
      </c>
      <c r="B14307">
        <v>42.24454063415525</v>
      </c>
    </row>
    <row r="14308" spans="1:2" x14ac:dyDescent="0.25">
      <c r="A14308">
        <v>1430.5</v>
      </c>
      <c r="B14308">
        <v>42.220245170593259</v>
      </c>
    </row>
    <row r="14309" spans="1:2" x14ac:dyDescent="0.25">
      <c r="A14309">
        <v>1430.6</v>
      </c>
      <c r="B14309">
        <v>42.195949707031211</v>
      </c>
    </row>
    <row r="14310" spans="1:2" x14ac:dyDescent="0.25">
      <c r="A14310">
        <v>1430.7</v>
      </c>
      <c r="B14310">
        <v>42.17165424346922</v>
      </c>
    </row>
    <row r="14311" spans="1:2" x14ac:dyDescent="0.25">
      <c r="A14311">
        <v>1430.8</v>
      </c>
      <c r="B14311">
        <v>42.147358779907179</v>
      </c>
    </row>
    <row r="14312" spans="1:2" x14ac:dyDescent="0.25">
      <c r="A14312">
        <v>1430.9</v>
      </c>
      <c r="B14312">
        <v>42.123063316345188</v>
      </c>
    </row>
    <row r="14313" spans="1:2" x14ac:dyDescent="0.25">
      <c r="A14313">
        <v>1431</v>
      </c>
      <c r="B14313">
        <v>42.098767852783197</v>
      </c>
    </row>
    <row r="14314" spans="1:2" x14ac:dyDescent="0.25">
      <c r="A14314">
        <v>1431.1</v>
      </c>
      <c r="B14314">
        <v>41.963740844726367</v>
      </c>
    </row>
    <row r="14315" spans="1:2" x14ac:dyDescent="0.25">
      <c r="A14315">
        <v>1431.2</v>
      </c>
      <c r="B14315">
        <v>41.828713836669863</v>
      </c>
    </row>
    <row r="14316" spans="1:2" x14ac:dyDescent="0.25">
      <c r="A14316">
        <v>1431.3</v>
      </c>
      <c r="B14316">
        <v>41.693686828613032</v>
      </c>
    </row>
    <row r="14317" spans="1:2" x14ac:dyDescent="0.25">
      <c r="A14317">
        <v>1431.4</v>
      </c>
      <c r="B14317">
        <v>41.558659820556507</v>
      </c>
    </row>
    <row r="14318" spans="1:2" x14ac:dyDescent="0.25">
      <c r="A14318">
        <v>1431.5</v>
      </c>
      <c r="B14318">
        <v>41.423632812499989</v>
      </c>
    </row>
    <row r="14319" spans="1:2" x14ac:dyDescent="0.25">
      <c r="A14319">
        <v>1431.6</v>
      </c>
      <c r="B14319">
        <v>41.288605804443158</v>
      </c>
    </row>
    <row r="14320" spans="1:2" x14ac:dyDescent="0.25">
      <c r="A14320">
        <v>1431.7</v>
      </c>
      <c r="B14320">
        <v>41.153578796386647</v>
      </c>
    </row>
    <row r="14321" spans="1:2" x14ac:dyDescent="0.25">
      <c r="A14321">
        <v>1431.8</v>
      </c>
      <c r="B14321">
        <v>41.018551788329823</v>
      </c>
    </row>
    <row r="14322" spans="1:2" x14ac:dyDescent="0.25">
      <c r="A14322">
        <v>1431.9</v>
      </c>
      <c r="B14322">
        <v>40.883524780273312</v>
      </c>
    </row>
    <row r="14323" spans="1:2" x14ac:dyDescent="0.25">
      <c r="A14323">
        <v>1432</v>
      </c>
      <c r="B14323">
        <v>40.748497772216787</v>
      </c>
    </row>
    <row r="14324" spans="1:2" x14ac:dyDescent="0.25">
      <c r="A14324">
        <v>1432.1</v>
      </c>
      <c r="B14324">
        <v>40.438836746215387</v>
      </c>
    </row>
    <row r="14325" spans="1:2" x14ac:dyDescent="0.25">
      <c r="A14325">
        <v>1432.2</v>
      </c>
      <c r="B14325">
        <v>40.129175720214697</v>
      </c>
    </row>
    <row r="14326" spans="1:2" x14ac:dyDescent="0.25">
      <c r="A14326">
        <v>1432.3</v>
      </c>
      <c r="B14326">
        <v>39.819514694213296</v>
      </c>
    </row>
    <row r="14327" spans="1:2" x14ac:dyDescent="0.25">
      <c r="A14327">
        <v>1432.4</v>
      </c>
      <c r="B14327">
        <v>39.509853668212607</v>
      </c>
    </row>
    <row r="14328" spans="1:2" x14ac:dyDescent="0.25">
      <c r="A14328">
        <v>1432.5</v>
      </c>
      <c r="B14328">
        <v>39.20019264221191</v>
      </c>
    </row>
    <row r="14329" spans="1:2" x14ac:dyDescent="0.25">
      <c r="A14329">
        <v>1432.6</v>
      </c>
      <c r="B14329">
        <v>38.890531616210509</v>
      </c>
    </row>
    <row r="14330" spans="1:2" x14ac:dyDescent="0.25">
      <c r="A14330">
        <v>1432.7</v>
      </c>
      <c r="B14330">
        <v>38.58087059020982</v>
      </c>
    </row>
    <row r="14331" spans="1:2" x14ac:dyDescent="0.25">
      <c r="A14331">
        <v>1432.8</v>
      </c>
      <c r="B14331">
        <v>38.271209564208419</v>
      </c>
    </row>
    <row r="14332" spans="1:2" x14ac:dyDescent="0.25">
      <c r="A14332">
        <v>1432.9</v>
      </c>
      <c r="B14332">
        <v>37.96154853820773</v>
      </c>
    </row>
    <row r="14333" spans="1:2" x14ac:dyDescent="0.25">
      <c r="A14333">
        <v>1433</v>
      </c>
      <c r="B14333">
        <v>37.651887512207033</v>
      </c>
    </row>
    <row r="14334" spans="1:2" x14ac:dyDescent="0.25">
      <c r="A14334">
        <v>1433.1</v>
      </c>
      <c r="B14334">
        <v>37.246987304686947</v>
      </c>
    </row>
    <row r="14335" spans="1:2" x14ac:dyDescent="0.25">
      <c r="A14335">
        <v>1433.2</v>
      </c>
      <c r="B14335">
        <v>36.842087097167777</v>
      </c>
    </row>
    <row r="14336" spans="1:2" x14ac:dyDescent="0.25">
      <c r="A14336">
        <v>1433.3</v>
      </c>
      <c r="B14336">
        <v>36.437186889647712</v>
      </c>
    </row>
    <row r="14337" spans="1:2" x14ac:dyDescent="0.25">
      <c r="A14337">
        <v>1433.4</v>
      </c>
      <c r="B14337">
        <v>36.032286682128543</v>
      </c>
    </row>
    <row r="14338" spans="1:2" x14ac:dyDescent="0.25">
      <c r="A14338">
        <v>1433.5</v>
      </c>
      <c r="B14338">
        <v>35.627386474609381</v>
      </c>
    </row>
    <row r="14339" spans="1:2" x14ac:dyDescent="0.25">
      <c r="A14339">
        <v>1433.6</v>
      </c>
      <c r="B14339">
        <v>35.222486267089288</v>
      </c>
    </row>
    <row r="14340" spans="1:2" x14ac:dyDescent="0.25">
      <c r="A14340">
        <v>1433.7</v>
      </c>
      <c r="B14340">
        <v>34.817586059570132</v>
      </c>
    </row>
    <row r="14341" spans="1:2" x14ac:dyDescent="0.25">
      <c r="A14341">
        <v>1433.8</v>
      </c>
      <c r="B14341">
        <v>34.412685852050053</v>
      </c>
    </row>
    <row r="14342" spans="1:2" x14ac:dyDescent="0.25">
      <c r="A14342">
        <v>1433.9</v>
      </c>
      <c r="B14342">
        <v>34.007785644530877</v>
      </c>
    </row>
    <row r="14343" spans="1:2" x14ac:dyDescent="0.25">
      <c r="A14343">
        <v>1434</v>
      </c>
      <c r="B14343">
        <v>33.602885437011722</v>
      </c>
    </row>
    <row r="14344" spans="1:2" x14ac:dyDescent="0.25">
      <c r="A14344">
        <v>1434.1</v>
      </c>
      <c r="B14344">
        <v>33.11428817748957</v>
      </c>
    </row>
    <row r="14345" spans="1:2" x14ac:dyDescent="0.25">
      <c r="A14345">
        <v>1434.2</v>
      </c>
      <c r="B14345">
        <v>32.625690917968527</v>
      </c>
    </row>
    <row r="14346" spans="1:2" x14ac:dyDescent="0.25">
      <c r="A14346">
        <v>1434.3</v>
      </c>
      <c r="B14346">
        <v>32.137093658446382</v>
      </c>
    </row>
    <row r="14347" spans="1:2" x14ac:dyDescent="0.25">
      <c r="A14347">
        <v>1434.4</v>
      </c>
      <c r="B14347">
        <v>31.648496398925339</v>
      </c>
    </row>
    <row r="14348" spans="1:2" x14ac:dyDescent="0.25">
      <c r="A14348">
        <v>1434.5</v>
      </c>
      <c r="B14348">
        <v>31.159899139404299</v>
      </c>
    </row>
    <row r="14349" spans="1:2" x14ac:dyDescent="0.25">
      <c r="A14349">
        <v>1434.6</v>
      </c>
      <c r="B14349">
        <v>30.671301879882151</v>
      </c>
    </row>
    <row r="14350" spans="1:2" x14ac:dyDescent="0.25">
      <c r="A14350">
        <v>1434.7</v>
      </c>
      <c r="B14350">
        <v>30.182704620361111</v>
      </c>
    </row>
    <row r="14351" spans="1:2" x14ac:dyDescent="0.25">
      <c r="A14351">
        <v>1434.8</v>
      </c>
      <c r="B14351">
        <v>29.694107360838959</v>
      </c>
    </row>
    <row r="14352" spans="1:2" x14ac:dyDescent="0.25">
      <c r="A14352">
        <v>1434.9</v>
      </c>
      <c r="B14352">
        <v>29.20551010131792</v>
      </c>
    </row>
    <row r="14353" spans="1:2" x14ac:dyDescent="0.25">
      <c r="A14353">
        <v>1435</v>
      </c>
      <c r="B14353">
        <v>28.71691284179688</v>
      </c>
    </row>
    <row r="14354" spans="1:2" x14ac:dyDescent="0.25">
      <c r="A14354">
        <v>1435.1</v>
      </c>
      <c r="B14354">
        <v>28.192053470610858</v>
      </c>
    </row>
    <row r="14355" spans="1:2" x14ac:dyDescent="0.25">
      <c r="A14355">
        <v>1435.2</v>
      </c>
      <c r="B14355">
        <v>27.66719409942603</v>
      </c>
    </row>
    <row r="14356" spans="1:2" x14ac:dyDescent="0.25">
      <c r="A14356">
        <v>1435.3</v>
      </c>
      <c r="B14356">
        <v>27.142334728240019</v>
      </c>
    </row>
    <row r="14357" spans="1:2" x14ac:dyDescent="0.25">
      <c r="A14357">
        <v>1435.4</v>
      </c>
      <c r="B14357">
        <v>26.617475357055191</v>
      </c>
    </row>
    <row r="14358" spans="1:2" x14ac:dyDescent="0.25">
      <c r="A14358">
        <v>1435.5</v>
      </c>
      <c r="B14358">
        <v>26.092615985870371</v>
      </c>
    </row>
    <row r="14359" spans="1:2" x14ac:dyDescent="0.25">
      <c r="A14359">
        <v>1435.6</v>
      </c>
      <c r="B14359">
        <v>25.567756614684349</v>
      </c>
    </row>
    <row r="14360" spans="1:2" x14ac:dyDescent="0.25">
      <c r="A14360">
        <v>1435.7</v>
      </c>
      <c r="B14360">
        <v>25.042897243499521</v>
      </c>
    </row>
    <row r="14361" spans="1:2" x14ac:dyDescent="0.25">
      <c r="A14361">
        <v>1435.8</v>
      </c>
      <c r="B14361">
        <v>24.518037872313499</v>
      </c>
    </row>
    <row r="14362" spans="1:2" x14ac:dyDescent="0.25">
      <c r="A14362">
        <v>1435.9</v>
      </c>
      <c r="B14362">
        <v>23.993178501128671</v>
      </c>
    </row>
    <row r="14363" spans="1:2" x14ac:dyDescent="0.25">
      <c r="A14363">
        <v>1436</v>
      </c>
      <c r="B14363">
        <v>23.46831912994385</v>
      </c>
    </row>
    <row r="14364" spans="1:2" x14ac:dyDescent="0.25">
      <c r="A14364">
        <v>1436.1</v>
      </c>
      <c r="B14364">
        <v>23.113901844024181</v>
      </c>
    </row>
    <row r="14365" spans="1:2" x14ac:dyDescent="0.25">
      <c r="A14365">
        <v>1436.2</v>
      </c>
      <c r="B14365">
        <v>22.75948455810531</v>
      </c>
    </row>
    <row r="14366" spans="1:2" x14ac:dyDescent="0.25">
      <c r="A14366">
        <v>1436.3</v>
      </c>
      <c r="B14366">
        <v>22.40506727218564</v>
      </c>
    </row>
    <row r="14367" spans="1:2" x14ac:dyDescent="0.25">
      <c r="A14367">
        <v>1436.4</v>
      </c>
      <c r="B14367">
        <v>22.05064998626677</v>
      </c>
    </row>
    <row r="14368" spans="1:2" x14ac:dyDescent="0.25">
      <c r="A14368">
        <v>1436.5</v>
      </c>
      <c r="B14368">
        <v>21.696232700347899</v>
      </c>
    </row>
    <row r="14369" spans="1:2" x14ac:dyDescent="0.25">
      <c r="A14369">
        <v>1436.6</v>
      </c>
      <c r="B14369">
        <v>21.341815414428229</v>
      </c>
    </row>
    <row r="14370" spans="1:2" x14ac:dyDescent="0.25">
      <c r="A14370">
        <v>1436.7</v>
      </c>
      <c r="B14370">
        <v>20.987398128509358</v>
      </c>
    </row>
    <row r="14371" spans="1:2" x14ac:dyDescent="0.25">
      <c r="A14371">
        <v>1436.8</v>
      </c>
      <c r="B14371">
        <v>20.632980842589689</v>
      </c>
    </row>
    <row r="14372" spans="1:2" x14ac:dyDescent="0.25">
      <c r="A14372">
        <v>1436.9</v>
      </c>
      <c r="B14372">
        <v>20.278563556670822</v>
      </c>
    </row>
    <row r="14373" spans="1:2" x14ac:dyDescent="0.25">
      <c r="A14373">
        <v>1437</v>
      </c>
      <c r="B14373">
        <v>19.924146270751951</v>
      </c>
    </row>
    <row r="14374" spans="1:2" x14ac:dyDescent="0.25">
      <c r="A14374">
        <v>1437.1</v>
      </c>
      <c r="B14374">
        <v>19.960109310150191</v>
      </c>
    </row>
    <row r="14375" spans="1:2" x14ac:dyDescent="0.25">
      <c r="A14375">
        <v>1437.2</v>
      </c>
      <c r="B14375">
        <v>19.99607234954836</v>
      </c>
    </row>
    <row r="14376" spans="1:2" x14ac:dyDescent="0.25">
      <c r="A14376">
        <v>1437.3</v>
      </c>
      <c r="B14376">
        <v>20.0320353889466</v>
      </c>
    </row>
    <row r="14377" spans="1:2" x14ac:dyDescent="0.25">
      <c r="A14377">
        <v>1437.4</v>
      </c>
      <c r="B14377">
        <v>20.067998428344762</v>
      </c>
    </row>
    <row r="14378" spans="1:2" x14ac:dyDescent="0.25">
      <c r="A14378">
        <v>1437.5</v>
      </c>
      <c r="B14378">
        <v>20.10396146774292</v>
      </c>
    </row>
    <row r="14379" spans="1:2" x14ac:dyDescent="0.25">
      <c r="A14379">
        <v>1437.6</v>
      </c>
      <c r="B14379">
        <v>20.13992450714116</v>
      </c>
    </row>
    <row r="14380" spans="1:2" x14ac:dyDescent="0.25">
      <c r="A14380">
        <v>1437.7</v>
      </c>
      <c r="B14380">
        <v>20.175887546539329</v>
      </c>
    </row>
    <row r="14381" spans="1:2" x14ac:dyDescent="0.25">
      <c r="A14381">
        <v>1437.8</v>
      </c>
      <c r="B14381">
        <v>20.211850585937569</v>
      </c>
    </row>
    <row r="14382" spans="1:2" x14ac:dyDescent="0.25">
      <c r="A14382">
        <v>1437.9</v>
      </c>
      <c r="B14382">
        <v>20.247813625335731</v>
      </c>
    </row>
    <row r="14383" spans="1:2" x14ac:dyDescent="0.25">
      <c r="A14383">
        <v>1438</v>
      </c>
      <c r="B14383">
        <v>20.283776664733889</v>
      </c>
    </row>
    <row r="14384" spans="1:2" x14ac:dyDescent="0.25">
      <c r="A14384">
        <v>1438.1</v>
      </c>
      <c r="B14384">
        <v>20.40895158767718</v>
      </c>
    </row>
    <row r="14385" spans="1:2" x14ac:dyDescent="0.25">
      <c r="A14385">
        <v>1438.2</v>
      </c>
      <c r="B14385">
        <v>20.53412651062018</v>
      </c>
    </row>
    <row r="14386" spans="1:2" x14ac:dyDescent="0.25">
      <c r="A14386">
        <v>1438.3</v>
      </c>
      <c r="B14386">
        <v>20.65930143356346</v>
      </c>
    </row>
    <row r="14387" spans="1:2" x14ac:dyDescent="0.25">
      <c r="A14387">
        <v>1438.4</v>
      </c>
      <c r="B14387">
        <v>20.78447635650646</v>
      </c>
    </row>
    <row r="14388" spans="1:2" x14ac:dyDescent="0.25">
      <c r="A14388">
        <v>1438.5</v>
      </c>
      <c r="B14388">
        <v>20.909651279449459</v>
      </c>
    </row>
    <row r="14389" spans="1:2" x14ac:dyDescent="0.25">
      <c r="A14389">
        <v>1438.6</v>
      </c>
      <c r="B14389">
        <v>21.03482620239275</v>
      </c>
    </row>
    <row r="14390" spans="1:2" x14ac:dyDescent="0.25">
      <c r="A14390">
        <v>1438.7</v>
      </c>
      <c r="B14390">
        <v>21.16000112533575</v>
      </c>
    </row>
    <row r="14391" spans="1:2" x14ac:dyDescent="0.25">
      <c r="A14391">
        <v>1438.8</v>
      </c>
      <c r="B14391">
        <v>21.285176048279041</v>
      </c>
    </row>
    <row r="14392" spans="1:2" x14ac:dyDescent="0.25">
      <c r="A14392">
        <v>1438.9</v>
      </c>
      <c r="B14392">
        <v>21.410350971222041</v>
      </c>
    </row>
    <row r="14393" spans="1:2" x14ac:dyDescent="0.25">
      <c r="A14393">
        <v>1439</v>
      </c>
      <c r="B14393">
        <v>21.53552589416504</v>
      </c>
    </row>
    <row r="14394" spans="1:2" x14ac:dyDescent="0.25">
      <c r="A14394">
        <v>1439.1</v>
      </c>
      <c r="B14394">
        <v>21.549896450042741</v>
      </c>
    </row>
    <row r="14395" spans="1:2" x14ac:dyDescent="0.25">
      <c r="A14395">
        <v>1439.2</v>
      </c>
      <c r="B14395">
        <v>21.564267005920421</v>
      </c>
    </row>
    <row r="14396" spans="1:2" x14ac:dyDescent="0.25">
      <c r="A14396">
        <v>1439.3</v>
      </c>
      <c r="B14396">
        <v>21.578637561798121</v>
      </c>
    </row>
    <row r="14397" spans="1:2" x14ac:dyDescent="0.25">
      <c r="A14397">
        <v>1439.4</v>
      </c>
      <c r="B14397">
        <v>21.593008117675801</v>
      </c>
    </row>
    <row r="14398" spans="1:2" x14ac:dyDescent="0.25">
      <c r="A14398">
        <v>1439.5</v>
      </c>
      <c r="B14398">
        <v>21.60737867355347</v>
      </c>
    </row>
    <row r="14399" spans="1:2" x14ac:dyDescent="0.25">
      <c r="A14399">
        <v>1439.6</v>
      </c>
      <c r="B14399">
        <v>21.62174922943117</v>
      </c>
    </row>
    <row r="14400" spans="1:2" x14ac:dyDescent="0.25">
      <c r="A14400">
        <v>1439.7</v>
      </c>
      <c r="B14400">
        <v>21.63611978530885</v>
      </c>
    </row>
    <row r="14401" spans="1:2" x14ac:dyDescent="0.25">
      <c r="A14401">
        <v>1439.8</v>
      </c>
      <c r="B14401">
        <v>21.650490341186551</v>
      </c>
    </row>
    <row r="14402" spans="1:2" x14ac:dyDescent="0.25">
      <c r="A14402">
        <v>1439.9</v>
      </c>
      <c r="B14402">
        <v>21.66486089706423</v>
      </c>
    </row>
    <row r="14403" spans="1:2" x14ac:dyDescent="0.25">
      <c r="A14403">
        <v>1440</v>
      </c>
      <c r="B14403">
        <v>21.679231452941899</v>
      </c>
    </row>
    <row r="14404" spans="1:2" x14ac:dyDescent="0.25">
      <c r="A14404">
        <v>1440.1</v>
      </c>
      <c r="B14404">
        <v>21.76636295318616</v>
      </c>
    </row>
    <row r="14405" spans="1:2" x14ac:dyDescent="0.25">
      <c r="A14405">
        <v>1440.2</v>
      </c>
      <c r="B14405">
        <v>21.853494453430219</v>
      </c>
    </row>
    <row r="14406" spans="1:2" x14ac:dyDescent="0.25">
      <c r="A14406">
        <v>1440.3</v>
      </c>
      <c r="B14406">
        <v>21.940625953674481</v>
      </c>
    </row>
    <row r="14407" spans="1:2" x14ac:dyDescent="0.25">
      <c r="A14407">
        <v>1440.4</v>
      </c>
      <c r="B14407">
        <v>22.027757453918539</v>
      </c>
    </row>
    <row r="14408" spans="1:2" x14ac:dyDescent="0.25">
      <c r="A14408">
        <v>1440.5</v>
      </c>
      <c r="B14408">
        <v>22.114888954162598</v>
      </c>
    </row>
    <row r="14409" spans="1:2" x14ac:dyDescent="0.25">
      <c r="A14409">
        <v>1440.6</v>
      </c>
      <c r="B14409">
        <v>22.20202045440686</v>
      </c>
    </row>
    <row r="14410" spans="1:2" x14ac:dyDescent="0.25">
      <c r="A14410">
        <v>1440.7</v>
      </c>
      <c r="B14410">
        <v>22.289151954650919</v>
      </c>
    </row>
    <row r="14411" spans="1:2" x14ac:dyDescent="0.25">
      <c r="A14411">
        <v>1440.8</v>
      </c>
      <c r="B14411">
        <v>22.37628345489518</v>
      </c>
    </row>
    <row r="14412" spans="1:2" x14ac:dyDescent="0.25">
      <c r="A14412">
        <v>1440.9</v>
      </c>
      <c r="B14412">
        <v>22.463414955139239</v>
      </c>
    </row>
    <row r="14413" spans="1:2" x14ac:dyDescent="0.25">
      <c r="A14413">
        <v>1441</v>
      </c>
      <c r="B14413">
        <v>22.550546455383301</v>
      </c>
    </row>
    <row r="14414" spans="1:2" x14ac:dyDescent="0.25">
      <c r="A14414">
        <v>1441.1</v>
      </c>
      <c r="B14414">
        <v>22.501555404663019</v>
      </c>
    </row>
    <row r="14415" spans="1:2" x14ac:dyDescent="0.25">
      <c r="A14415">
        <v>1441.2</v>
      </c>
      <c r="B14415">
        <v>22.452564353942851</v>
      </c>
    </row>
    <row r="14416" spans="1:2" x14ac:dyDescent="0.25">
      <c r="A14416">
        <v>1441.3</v>
      </c>
      <c r="B14416">
        <v>22.403573303222569</v>
      </c>
    </row>
    <row r="14417" spans="1:2" x14ac:dyDescent="0.25">
      <c r="A14417">
        <v>1441.4</v>
      </c>
      <c r="B14417">
        <v>22.3545822525024</v>
      </c>
    </row>
    <row r="14418" spans="1:2" x14ac:dyDescent="0.25">
      <c r="A14418">
        <v>1441.5</v>
      </c>
      <c r="B14418">
        <v>22.305591201782232</v>
      </c>
    </row>
    <row r="14419" spans="1:2" x14ac:dyDescent="0.25">
      <c r="A14419">
        <v>1441.6</v>
      </c>
      <c r="B14419">
        <v>22.256600151061949</v>
      </c>
    </row>
    <row r="14420" spans="1:2" x14ac:dyDescent="0.25">
      <c r="A14420">
        <v>1441.7</v>
      </c>
      <c r="B14420">
        <v>22.20760910034177</v>
      </c>
    </row>
    <row r="14421" spans="1:2" x14ac:dyDescent="0.25">
      <c r="A14421">
        <v>1441.8</v>
      </c>
      <c r="B14421">
        <v>22.158618049621492</v>
      </c>
    </row>
    <row r="14422" spans="1:2" x14ac:dyDescent="0.25">
      <c r="A14422">
        <v>1441.9</v>
      </c>
      <c r="B14422">
        <v>22.109626998901319</v>
      </c>
    </row>
    <row r="14423" spans="1:2" x14ac:dyDescent="0.25">
      <c r="A14423">
        <v>1442</v>
      </c>
      <c r="B14423">
        <v>22.060635948181151</v>
      </c>
    </row>
    <row r="14424" spans="1:2" x14ac:dyDescent="0.25">
      <c r="A14424">
        <v>1442.1</v>
      </c>
      <c r="B14424">
        <v>21.922791748046681</v>
      </c>
    </row>
    <row r="14425" spans="1:2" x14ac:dyDescent="0.25">
      <c r="A14425">
        <v>1442.2</v>
      </c>
      <c r="B14425">
        <v>21.78494754791253</v>
      </c>
    </row>
    <row r="14426" spans="1:2" x14ac:dyDescent="0.25">
      <c r="A14426">
        <v>1442.3</v>
      </c>
      <c r="B14426">
        <v>21.647103347778071</v>
      </c>
    </row>
    <row r="14427" spans="1:2" x14ac:dyDescent="0.25">
      <c r="A14427">
        <v>1442.4</v>
      </c>
      <c r="B14427">
        <v>21.50925914764392</v>
      </c>
    </row>
    <row r="14428" spans="1:2" x14ac:dyDescent="0.25">
      <c r="A14428">
        <v>1442.5</v>
      </c>
      <c r="B14428">
        <v>21.37141494750977</v>
      </c>
    </row>
    <row r="14429" spans="1:2" x14ac:dyDescent="0.25">
      <c r="A14429">
        <v>1442.6</v>
      </c>
      <c r="B14429">
        <v>21.2335707473753</v>
      </c>
    </row>
    <row r="14430" spans="1:2" x14ac:dyDescent="0.25">
      <c r="A14430">
        <v>1442.7</v>
      </c>
      <c r="B14430">
        <v>21.095726547241149</v>
      </c>
    </row>
    <row r="14431" spans="1:2" x14ac:dyDescent="0.25">
      <c r="A14431">
        <v>1442.8</v>
      </c>
      <c r="B14431">
        <v>20.95788234710669</v>
      </c>
    </row>
    <row r="14432" spans="1:2" x14ac:dyDescent="0.25">
      <c r="A14432">
        <v>1442.9</v>
      </c>
      <c r="B14432">
        <v>20.820038146972529</v>
      </c>
    </row>
    <row r="14433" spans="1:2" x14ac:dyDescent="0.25">
      <c r="A14433">
        <v>1443</v>
      </c>
      <c r="B14433">
        <v>20.682193946838382</v>
      </c>
    </row>
    <row r="14434" spans="1:2" x14ac:dyDescent="0.25">
      <c r="A14434">
        <v>1443.1</v>
      </c>
      <c r="B14434">
        <v>20.548021678924378</v>
      </c>
    </row>
    <row r="14435" spans="1:2" x14ac:dyDescent="0.25">
      <c r="A14435">
        <v>1443.2</v>
      </c>
      <c r="B14435">
        <v>20.413849411010681</v>
      </c>
    </row>
    <row r="14436" spans="1:2" x14ac:dyDescent="0.25">
      <c r="A14436">
        <v>1443.3</v>
      </c>
      <c r="B14436">
        <v>20.279677143096681</v>
      </c>
    </row>
    <row r="14437" spans="1:2" x14ac:dyDescent="0.25">
      <c r="A14437">
        <v>1443.4</v>
      </c>
      <c r="B14437">
        <v>20.14550487518299</v>
      </c>
    </row>
    <row r="14438" spans="1:2" x14ac:dyDescent="0.25">
      <c r="A14438">
        <v>1443.5</v>
      </c>
      <c r="B14438">
        <v>20.011332607269289</v>
      </c>
    </row>
    <row r="14439" spans="1:2" x14ac:dyDescent="0.25">
      <c r="A14439">
        <v>1443.6</v>
      </c>
      <c r="B14439">
        <v>19.877160339355289</v>
      </c>
    </row>
    <row r="14440" spans="1:2" x14ac:dyDescent="0.25">
      <c r="A14440">
        <v>1443.7</v>
      </c>
      <c r="B14440">
        <v>19.742988071441591</v>
      </c>
    </row>
    <row r="14441" spans="1:2" x14ac:dyDescent="0.25">
      <c r="A14441">
        <v>1443.8</v>
      </c>
      <c r="B14441">
        <v>19.608815803527591</v>
      </c>
    </row>
    <row r="14442" spans="1:2" x14ac:dyDescent="0.25">
      <c r="A14442">
        <v>1443.9</v>
      </c>
      <c r="B14442">
        <v>19.4746435356139</v>
      </c>
    </row>
    <row r="14443" spans="1:2" x14ac:dyDescent="0.25">
      <c r="A14443">
        <v>1444</v>
      </c>
      <c r="B14443">
        <v>19.340471267700199</v>
      </c>
    </row>
    <row r="14444" spans="1:2" x14ac:dyDescent="0.25">
      <c r="A14444">
        <v>1444.1</v>
      </c>
      <c r="B14444">
        <v>19.218917827606042</v>
      </c>
    </row>
    <row r="14445" spans="1:2" x14ac:dyDescent="0.25">
      <c r="A14445">
        <v>1444.2</v>
      </c>
      <c r="B14445">
        <v>19.097364387512151</v>
      </c>
    </row>
    <row r="14446" spans="1:2" x14ac:dyDescent="0.25">
      <c r="A14446">
        <v>1444.3</v>
      </c>
      <c r="B14446">
        <v>18.97581094741799</v>
      </c>
    </row>
    <row r="14447" spans="1:2" x14ac:dyDescent="0.25">
      <c r="A14447">
        <v>1444.4</v>
      </c>
      <c r="B14447">
        <v>18.85425750732411</v>
      </c>
    </row>
    <row r="14448" spans="1:2" x14ac:dyDescent="0.25">
      <c r="A14448">
        <v>1444.5</v>
      </c>
      <c r="B14448">
        <v>18.73270406723022</v>
      </c>
    </row>
    <row r="14449" spans="1:2" x14ac:dyDescent="0.25">
      <c r="A14449">
        <v>1444.6</v>
      </c>
      <c r="B14449">
        <v>18.61115062713607</v>
      </c>
    </row>
    <row r="14450" spans="1:2" x14ac:dyDescent="0.25">
      <c r="A14450">
        <v>1444.7</v>
      </c>
      <c r="B14450">
        <v>18.489597187042179</v>
      </c>
    </row>
    <row r="14451" spans="1:2" x14ac:dyDescent="0.25">
      <c r="A14451">
        <v>1444.8</v>
      </c>
      <c r="B14451">
        <v>18.368043746948018</v>
      </c>
    </row>
    <row r="14452" spans="1:2" x14ac:dyDescent="0.25">
      <c r="A14452">
        <v>1444.9</v>
      </c>
      <c r="B14452">
        <v>18.246490306854131</v>
      </c>
    </row>
    <row r="14453" spans="1:2" x14ac:dyDescent="0.25">
      <c r="A14453">
        <v>1445</v>
      </c>
      <c r="B14453">
        <v>18.124936866760251</v>
      </c>
    </row>
    <row r="14454" spans="1:2" x14ac:dyDescent="0.25">
      <c r="A14454">
        <v>1445.1</v>
      </c>
      <c r="B14454">
        <v>18.161133480072071</v>
      </c>
    </row>
    <row r="14455" spans="1:2" x14ac:dyDescent="0.25">
      <c r="A14455">
        <v>1445.2</v>
      </c>
      <c r="B14455">
        <v>18.197330093383801</v>
      </c>
    </row>
    <row r="14456" spans="1:2" x14ac:dyDescent="0.25">
      <c r="A14456">
        <v>1445.3</v>
      </c>
      <c r="B14456">
        <v>18.233526706695621</v>
      </c>
    </row>
    <row r="14457" spans="1:2" x14ac:dyDescent="0.25">
      <c r="A14457">
        <v>1445.4</v>
      </c>
      <c r="B14457">
        <v>18.269723320007351</v>
      </c>
    </row>
    <row r="14458" spans="1:2" x14ac:dyDescent="0.25">
      <c r="A14458">
        <v>1445.5</v>
      </c>
      <c r="B14458">
        <v>18.305919933319089</v>
      </c>
    </row>
    <row r="14459" spans="1:2" x14ac:dyDescent="0.25">
      <c r="A14459">
        <v>1445.6</v>
      </c>
      <c r="B14459">
        <v>18.342116546630908</v>
      </c>
    </row>
    <row r="14460" spans="1:2" x14ac:dyDescent="0.25">
      <c r="A14460">
        <v>1445.7</v>
      </c>
      <c r="B14460">
        <v>18.378313159942639</v>
      </c>
    </row>
    <row r="14461" spans="1:2" x14ac:dyDescent="0.25">
      <c r="A14461">
        <v>1445.8</v>
      </c>
      <c r="B14461">
        <v>18.414509773254458</v>
      </c>
    </row>
    <row r="14462" spans="1:2" x14ac:dyDescent="0.25">
      <c r="A14462">
        <v>1445.9</v>
      </c>
      <c r="B14462">
        <v>18.4507063865662</v>
      </c>
    </row>
    <row r="14463" spans="1:2" x14ac:dyDescent="0.25">
      <c r="A14463">
        <v>1446</v>
      </c>
      <c r="B14463">
        <v>18.48690299987793</v>
      </c>
    </row>
    <row r="14464" spans="1:2" x14ac:dyDescent="0.25">
      <c r="A14464">
        <v>1446.1</v>
      </c>
      <c r="B14464">
        <v>18.482552337646482</v>
      </c>
    </row>
    <row r="14465" spans="1:2" x14ac:dyDescent="0.25">
      <c r="A14465">
        <v>1446.2</v>
      </c>
      <c r="B14465">
        <v>18.47820167541504</v>
      </c>
    </row>
    <row r="14466" spans="1:2" x14ac:dyDescent="0.25">
      <c r="A14466">
        <v>1446.3</v>
      </c>
      <c r="B14466">
        <v>18.473851013183591</v>
      </c>
    </row>
    <row r="14467" spans="1:2" x14ac:dyDescent="0.25">
      <c r="A14467">
        <v>1446.4</v>
      </c>
      <c r="B14467">
        <v>18.469500350952149</v>
      </c>
    </row>
    <row r="14468" spans="1:2" x14ac:dyDescent="0.25">
      <c r="A14468">
        <v>1446.5</v>
      </c>
      <c r="B14468">
        <v>18.465149688720711</v>
      </c>
    </row>
    <row r="14469" spans="1:2" x14ac:dyDescent="0.25">
      <c r="A14469">
        <v>1446.6</v>
      </c>
      <c r="B14469">
        <v>18.460799026489251</v>
      </c>
    </row>
    <row r="14470" spans="1:2" x14ac:dyDescent="0.25">
      <c r="A14470">
        <v>1446.7</v>
      </c>
      <c r="B14470">
        <v>18.45644836425781</v>
      </c>
    </row>
    <row r="14471" spans="1:2" x14ac:dyDescent="0.25">
      <c r="A14471">
        <v>1446.8</v>
      </c>
      <c r="B14471">
        <v>18.452097702026361</v>
      </c>
    </row>
    <row r="14472" spans="1:2" x14ac:dyDescent="0.25">
      <c r="A14472">
        <v>1446.9</v>
      </c>
      <c r="B14472">
        <v>18.447747039794919</v>
      </c>
    </row>
    <row r="14473" spans="1:2" x14ac:dyDescent="0.25">
      <c r="A14473">
        <v>1447</v>
      </c>
      <c r="B14473">
        <v>18.443396377563481</v>
      </c>
    </row>
    <row r="14474" spans="1:2" x14ac:dyDescent="0.25">
      <c r="A14474">
        <v>1447.1</v>
      </c>
      <c r="B14474">
        <v>18.37688678741446</v>
      </c>
    </row>
    <row r="14475" spans="1:2" x14ac:dyDescent="0.25">
      <c r="A14475">
        <v>1447.2</v>
      </c>
      <c r="B14475">
        <v>18.310377197265598</v>
      </c>
    </row>
    <row r="14476" spans="1:2" x14ac:dyDescent="0.25">
      <c r="A14476">
        <v>1447.3</v>
      </c>
      <c r="B14476">
        <v>18.243867607116581</v>
      </c>
    </row>
    <row r="14477" spans="1:2" x14ac:dyDescent="0.25">
      <c r="A14477">
        <v>1447.4</v>
      </c>
      <c r="B14477">
        <v>18.17735801696772</v>
      </c>
    </row>
    <row r="14478" spans="1:2" x14ac:dyDescent="0.25">
      <c r="A14478">
        <v>1447.5</v>
      </c>
      <c r="B14478">
        <v>18.110848426818851</v>
      </c>
    </row>
    <row r="14479" spans="1:2" x14ac:dyDescent="0.25">
      <c r="A14479">
        <v>1447.6</v>
      </c>
      <c r="B14479">
        <v>18.04433883666983</v>
      </c>
    </row>
    <row r="14480" spans="1:2" x14ac:dyDescent="0.25">
      <c r="A14480">
        <v>1447.7</v>
      </c>
      <c r="B14480">
        <v>17.977829246520969</v>
      </c>
    </row>
    <row r="14481" spans="1:2" x14ac:dyDescent="0.25">
      <c r="A14481">
        <v>1447.8</v>
      </c>
      <c r="B14481">
        <v>17.911319656371951</v>
      </c>
    </row>
    <row r="14482" spans="1:2" x14ac:dyDescent="0.25">
      <c r="A14482">
        <v>1447.9</v>
      </c>
      <c r="B14482">
        <v>17.84481006622309</v>
      </c>
    </row>
    <row r="14483" spans="1:2" x14ac:dyDescent="0.25">
      <c r="A14483">
        <v>1448</v>
      </c>
      <c r="B14483">
        <v>17.778300476074222</v>
      </c>
    </row>
    <row r="14484" spans="1:2" x14ac:dyDescent="0.25">
      <c r="A14484">
        <v>1448.1</v>
      </c>
      <c r="B14484">
        <v>17.634929809570121</v>
      </c>
    </row>
    <row r="14485" spans="1:2" x14ac:dyDescent="0.25">
      <c r="A14485">
        <v>1448.2</v>
      </c>
      <c r="B14485">
        <v>17.49155914306634</v>
      </c>
    </row>
    <row r="14486" spans="1:2" x14ac:dyDescent="0.25">
      <c r="A14486">
        <v>1448.3</v>
      </c>
      <c r="B14486">
        <v>17.348188476562239</v>
      </c>
    </row>
    <row r="14487" spans="1:2" x14ac:dyDescent="0.25">
      <c r="A14487">
        <v>1448.4</v>
      </c>
      <c r="B14487">
        <v>17.204817810058461</v>
      </c>
    </row>
    <row r="14488" spans="1:2" x14ac:dyDescent="0.25">
      <c r="A14488">
        <v>1448.5</v>
      </c>
      <c r="B14488">
        <v>17.061447143554691</v>
      </c>
    </row>
    <row r="14489" spans="1:2" x14ac:dyDescent="0.25">
      <c r="A14489">
        <v>1448.6</v>
      </c>
      <c r="B14489">
        <v>16.91807647705059</v>
      </c>
    </row>
    <row r="14490" spans="1:2" x14ac:dyDescent="0.25">
      <c r="A14490">
        <v>1448.7</v>
      </c>
      <c r="B14490">
        <v>16.774705810546809</v>
      </c>
    </row>
    <row r="14491" spans="1:2" x14ac:dyDescent="0.25">
      <c r="A14491">
        <v>1448.8</v>
      </c>
      <c r="B14491">
        <v>16.631335144042708</v>
      </c>
    </row>
    <row r="14492" spans="1:2" x14ac:dyDescent="0.25">
      <c r="A14492">
        <v>1448.9</v>
      </c>
      <c r="B14492">
        <v>16.487964477538942</v>
      </c>
    </row>
    <row r="14493" spans="1:2" x14ac:dyDescent="0.25">
      <c r="A14493">
        <v>1449</v>
      </c>
      <c r="B14493">
        <v>16.344593811035161</v>
      </c>
    </row>
    <row r="14494" spans="1:2" x14ac:dyDescent="0.25">
      <c r="A14494">
        <v>1449.1</v>
      </c>
      <c r="B14494">
        <v>15.953962402343221</v>
      </c>
    </row>
    <row r="14495" spans="1:2" x14ac:dyDescent="0.25">
      <c r="A14495">
        <v>1449.2</v>
      </c>
      <c r="B14495">
        <v>15.563330993652171</v>
      </c>
    </row>
    <row r="14496" spans="1:2" x14ac:dyDescent="0.25">
      <c r="A14496">
        <v>1449.3</v>
      </c>
      <c r="B14496">
        <v>15.172699584960229</v>
      </c>
    </row>
    <row r="14497" spans="1:2" x14ac:dyDescent="0.25">
      <c r="A14497">
        <v>1449.4</v>
      </c>
      <c r="B14497">
        <v>14.782068176269179</v>
      </c>
    </row>
    <row r="14498" spans="1:2" x14ac:dyDescent="0.25">
      <c r="A14498">
        <v>1449.5</v>
      </c>
      <c r="B14498">
        <v>14.391436767578121</v>
      </c>
    </row>
    <row r="14499" spans="1:2" x14ac:dyDescent="0.25">
      <c r="A14499">
        <v>1449.6</v>
      </c>
      <c r="B14499">
        <v>14.00080535888619</v>
      </c>
    </row>
    <row r="14500" spans="1:2" x14ac:dyDescent="0.25">
      <c r="A14500">
        <v>1449.7</v>
      </c>
      <c r="B14500">
        <v>13.610173950195129</v>
      </c>
    </row>
    <row r="14501" spans="1:2" x14ac:dyDescent="0.25">
      <c r="A14501">
        <v>1449.8</v>
      </c>
      <c r="B14501">
        <v>13.21954254150319</v>
      </c>
    </row>
    <row r="14502" spans="1:2" x14ac:dyDescent="0.25">
      <c r="A14502">
        <v>1449.9</v>
      </c>
      <c r="B14502">
        <v>12.82891113281214</v>
      </c>
    </row>
    <row r="14503" spans="1:2" x14ac:dyDescent="0.25">
      <c r="A14503">
        <v>1450</v>
      </c>
      <c r="B14503">
        <v>12.43827972412109</v>
      </c>
    </row>
    <row r="14504" spans="1:2" x14ac:dyDescent="0.25">
      <c r="A14504">
        <v>1450.1</v>
      </c>
      <c r="B14504">
        <v>11.935477290152811</v>
      </c>
    </row>
    <row r="14505" spans="1:2" x14ac:dyDescent="0.25">
      <c r="A14505">
        <v>1450.2</v>
      </c>
      <c r="B14505">
        <v>11.432674856185679</v>
      </c>
    </row>
    <row r="14506" spans="1:2" x14ac:dyDescent="0.25">
      <c r="A14506">
        <v>1450.3</v>
      </c>
      <c r="B14506">
        <v>10.929872422217411</v>
      </c>
    </row>
    <row r="14507" spans="1:2" x14ac:dyDescent="0.25">
      <c r="A14507">
        <v>1450.4</v>
      </c>
      <c r="B14507">
        <v>10.42706998825027</v>
      </c>
    </row>
    <row r="14508" spans="1:2" x14ac:dyDescent="0.25">
      <c r="A14508">
        <v>1450.5</v>
      </c>
      <c r="B14508">
        <v>9.9242675542831407</v>
      </c>
    </row>
    <row r="14509" spans="1:2" x14ac:dyDescent="0.25">
      <c r="A14509">
        <v>1450.6</v>
      </c>
      <c r="B14509">
        <v>9.4214651203148634</v>
      </c>
    </row>
    <row r="14510" spans="1:2" x14ac:dyDescent="0.25">
      <c r="A14510">
        <v>1450.7</v>
      </c>
      <c r="B14510">
        <v>8.9186626863477318</v>
      </c>
    </row>
    <row r="14511" spans="1:2" x14ac:dyDescent="0.25">
      <c r="A14511">
        <v>1450.8</v>
      </c>
      <c r="B14511">
        <v>8.4158602523794563</v>
      </c>
    </row>
    <row r="14512" spans="1:2" x14ac:dyDescent="0.25">
      <c r="A14512">
        <v>1450.9</v>
      </c>
      <c r="B14512">
        <v>7.913057818412323</v>
      </c>
    </row>
    <row r="14513" spans="1:2" x14ac:dyDescent="0.25">
      <c r="A14513">
        <v>1451</v>
      </c>
      <c r="B14513">
        <v>7.4102553844451906</v>
      </c>
    </row>
    <row r="14514" spans="1:2" x14ac:dyDescent="0.25">
      <c r="A14514">
        <v>1451.1</v>
      </c>
      <c r="B14514">
        <v>7.0227852010721641</v>
      </c>
    </row>
    <row r="14515" spans="1:2" x14ac:dyDescent="0.25">
      <c r="A14515">
        <v>1451.2</v>
      </c>
      <c r="B14515">
        <v>6.6353150177000204</v>
      </c>
    </row>
    <row r="14516" spans="1:2" x14ac:dyDescent="0.25">
      <c r="A14516">
        <v>1451.3</v>
      </c>
      <c r="B14516">
        <v>6.247844834326993</v>
      </c>
    </row>
    <row r="14517" spans="1:2" x14ac:dyDescent="0.25">
      <c r="A14517">
        <v>1451.4</v>
      </c>
      <c r="B14517">
        <v>5.8603746509548484</v>
      </c>
    </row>
    <row r="14518" spans="1:2" x14ac:dyDescent="0.25">
      <c r="A14518">
        <v>1451.5</v>
      </c>
      <c r="B14518">
        <v>5.472904467582703</v>
      </c>
    </row>
    <row r="14519" spans="1:2" x14ac:dyDescent="0.25">
      <c r="A14519">
        <v>1451.6</v>
      </c>
      <c r="B14519">
        <v>5.0854342842096756</v>
      </c>
    </row>
    <row r="14520" spans="1:2" x14ac:dyDescent="0.25">
      <c r="A14520">
        <v>1451.7</v>
      </c>
      <c r="B14520">
        <v>4.697964100837531</v>
      </c>
    </row>
    <row r="14521" spans="1:2" x14ac:dyDescent="0.25">
      <c r="A14521">
        <v>1451.8</v>
      </c>
      <c r="B14521">
        <v>4.3104939174645054</v>
      </c>
    </row>
    <row r="14522" spans="1:2" x14ac:dyDescent="0.25">
      <c r="A14522">
        <v>1451.9</v>
      </c>
      <c r="B14522">
        <v>3.9230237340923599</v>
      </c>
    </row>
    <row r="14523" spans="1:2" x14ac:dyDescent="0.25">
      <c r="A14523">
        <v>1452</v>
      </c>
      <c r="B14523">
        <v>3.5355535507202149</v>
      </c>
    </row>
    <row r="14524" spans="1:2" x14ac:dyDescent="0.25">
      <c r="A14524">
        <v>1452.1</v>
      </c>
      <c r="B14524">
        <v>3.269535287469262</v>
      </c>
    </row>
    <row r="14525" spans="1:2" x14ac:dyDescent="0.25">
      <c r="A14525">
        <v>1452.2</v>
      </c>
      <c r="B14525">
        <v>3.0035170242189149</v>
      </c>
    </row>
    <row r="14526" spans="1:2" x14ac:dyDescent="0.25">
      <c r="A14526">
        <v>1452.3</v>
      </c>
      <c r="B14526">
        <v>2.7374987609679629</v>
      </c>
    </row>
    <row r="14527" spans="1:2" x14ac:dyDescent="0.25">
      <c r="A14527">
        <v>1452.4</v>
      </c>
      <c r="B14527">
        <v>2.4714804977176148</v>
      </c>
    </row>
    <row r="14528" spans="1:2" x14ac:dyDescent="0.25">
      <c r="A14528">
        <v>1452.5</v>
      </c>
      <c r="B14528">
        <v>2.2054622344672681</v>
      </c>
    </row>
    <row r="14529" spans="1:2" x14ac:dyDescent="0.25">
      <c r="A14529">
        <v>1452.6</v>
      </c>
      <c r="B14529">
        <v>1.9394439712163161</v>
      </c>
    </row>
    <row r="14530" spans="1:2" x14ac:dyDescent="0.25">
      <c r="A14530">
        <v>1452.7</v>
      </c>
      <c r="B14530">
        <v>1.673425707965968</v>
      </c>
    </row>
    <row r="14531" spans="1:2" x14ac:dyDescent="0.25">
      <c r="A14531">
        <v>1452.8</v>
      </c>
      <c r="B14531">
        <v>1.407407444715016</v>
      </c>
    </row>
    <row r="14532" spans="1:2" x14ac:dyDescent="0.25">
      <c r="A14532">
        <v>1452.9</v>
      </c>
      <c r="B14532">
        <v>1.1413891814646691</v>
      </c>
    </row>
    <row r="14533" spans="1:2" x14ac:dyDescent="0.25">
      <c r="A14533">
        <v>1453</v>
      </c>
      <c r="B14533">
        <v>0.87537091821432111</v>
      </c>
    </row>
    <row r="14534" spans="1:2" x14ac:dyDescent="0.25">
      <c r="A14534">
        <v>1453.1</v>
      </c>
      <c r="B14534">
        <v>0.79334379035968317</v>
      </c>
    </row>
    <row r="14535" spans="1:2" x14ac:dyDescent="0.25">
      <c r="A14535">
        <v>1453.2</v>
      </c>
      <c r="B14535">
        <v>0.71131666250523173</v>
      </c>
    </row>
    <row r="14536" spans="1:2" x14ac:dyDescent="0.25">
      <c r="A14536">
        <v>1453.3</v>
      </c>
      <c r="B14536">
        <v>0.62928953465059378</v>
      </c>
    </row>
    <row r="14537" spans="1:2" x14ac:dyDescent="0.25">
      <c r="A14537">
        <v>1453.4</v>
      </c>
      <c r="B14537">
        <v>0.54726240679614235</v>
      </c>
    </row>
    <row r="14538" spans="1:2" x14ac:dyDescent="0.25">
      <c r="A14538">
        <v>1453.5</v>
      </c>
      <c r="B14538">
        <v>0.46523527894169092</v>
      </c>
    </row>
    <row r="14539" spans="1:2" x14ac:dyDescent="0.25">
      <c r="A14539">
        <v>1453.6</v>
      </c>
      <c r="B14539">
        <v>0.38320815108705297</v>
      </c>
    </row>
    <row r="14540" spans="1:2" x14ac:dyDescent="0.25">
      <c r="A14540">
        <v>1453.7</v>
      </c>
      <c r="B14540">
        <v>0.30118102323260149</v>
      </c>
    </row>
    <row r="14541" spans="1:2" x14ac:dyDescent="0.25">
      <c r="A14541">
        <v>1453.8</v>
      </c>
      <c r="B14541">
        <v>0.21915389537796359</v>
      </c>
    </row>
    <row r="14542" spans="1:2" x14ac:dyDescent="0.25">
      <c r="A14542">
        <v>1453.9</v>
      </c>
      <c r="B14542">
        <v>0.13712676752351219</v>
      </c>
    </row>
    <row r="14543" spans="1:2" x14ac:dyDescent="0.25">
      <c r="A14543">
        <v>1454</v>
      </c>
      <c r="B14543">
        <v>5.5099639669060708E-2</v>
      </c>
    </row>
    <row r="14544" spans="1:2" x14ac:dyDescent="0.25">
      <c r="A14544">
        <v>1454.1</v>
      </c>
      <c r="B14544">
        <v>5.0102638155215123E-2</v>
      </c>
    </row>
    <row r="14545" spans="1:2" x14ac:dyDescent="0.25">
      <c r="A14545">
        <v>1454.2</v>
      </c>
      <c r="B14545">
        <v>4.5105636641380897E-2</v>
      </c>
    </row>
    <row r="14546" spans="1:2" x14ac:dyDescent="0.25">
      <c r="A14546">
        <v>1454.3</v>
      </c>
      <c r="B14546">
        <v>4.0108635127535312E-2</v>
      </c>
    </row>
    <row r="14547" spans="1:2" x14ac:dyDescent="0.25">
      <c r="A14547">
        <v>1454.4</v>
      </c>
      <c r="B14547">
        <v>3.5111633613701093E-2</v>
      </c>
    </row>
    <row r="14548" spans="1:2" x14ac:dyDescent="0.25">
      <c r="A14548">
        <v>1454.5</v>
      </c>
      <c r="B14548">
        <v>3.0114632099866871E-2</v>
      </c>
    </row>
    <row r="14549" spans="1:2" x14ac:dyDescent="0.25">
      <c r="A14549">
        <v>1454.6</v>
      </c>
      <c r="B14549">
        <v>2.5117630586021279E-2</v>
      </c>
    </row>
    <row r="14550" spans="1:2" x14ac:dyDescent="0.25">
      <c r="A14550">
        <v>1454.7</v>
      </c>
      <c r="B14550">
        <v>2.0120629072187059E-2</v>
      </c>
    </row>
    <row r="14551" spans="1:2" x14ac:dyDescent="0.25">
      <c r="A14551">
        <v>1454.8</v>
      </c>
      <c r="B14551">
        <v>1.5123627558341469E-2</v>
      </c>
    </row>
    <row r="14552" spans="1:2" x14ac:dyDescent="0.25">
      <c r="A14552">
        <v>1454.9</v>
      </c>
      <c r="B14552">
        <v>1.012662604450725E-2</v>
      </c>
    </row>
    <row r="14553" spans="1:2" x14ac:dyDescent="0.25">
      <c r="A14553">
        <v>1455</v>
      </c>
      <c r="B14553">
        <v>5.1296245306730274E-3</v>
      </c>
    </row>
    <row r="14554" spans="1:2" x14ac:dyDescent="0.25">
      <c r="A14554">
        <v>1455.1</v>
      </c>
      <c r="B14554">
        <v>4.6166620776050254E-3</v>
      </c>
    </row>
    <row r="14555" spans="1:2" x14ac:dyDescent="0.25">
      <c r="A14555">
        <v>1455.2</v>
      </c>
      <c r="B14555">
        <v>4.1036996245381891E-3</v>
      </c>
    </row>
    <row r="14556" spans="1:2" x14ac:dyDescent="0.25">
      <c r="A14556">
        <v>1455.3</v>
      </c>
      <c r="B14556">
        <v>3.5907371714701858E-3</v>
      </c>
    </row>
    <row r="14557" spans="1:2" x14ac:dyDescent="0.25">
      <c r="A14557">
        <v>1455.4</v>
      </c>
      <c r="B14557">
        <v>3.07777471840335E-3</v>
      </c>
    </row>
    <row r="14558" spans="1:2" x14ac:dyDescent="0.25">
      <c r="A14558">
        <v>1455.5</v>
      </c>
      <c r="B14558">
        <v>2.5648122653365141E-3</v>
      </c>
    </row>
    <row r="14559" spans="1:2" x14ac:dyDescent="0.25">
      <c r="A14559">
        <v>1455.6</v>
      </c>
      <c r="B14559">
        <v>2.0518498122685108E-3</v>
      </c>
    </row>
    <row r="14560" spans="1:2" x14ac:dyDescent="0.25">
      <c r="A14560">
        <v>1455.7</v>
      </c>
      <c r="B14560">
        <v>1.538887359201675E-3</v>
      </c>
    </row>
    <row r="14561" spans="1:2" x14ac:dyDescent="0.25">
      <c r="A14561">
        <v>1455.8</v>
      </c>
      <c r="B14561">
        <v>1.025924906133673E-3</v>
      </c>
    </row>
    <row r="14562" spans="1:2" x14ac:dyDescent="0.25">
      <c r="A14562">
        <v>1455.9</v>
      </c>
      <c r="B14562">
        <v>5.1296245306683627E-4</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2.7170999208502288E-4</v>
      </c>
    </row>
    <row r="14735" spans="1:2" x14ac:dyDescent="0.25">
      <c r="A14735">
        <v>1473.2</v>
      </c>
      <c r="B14735">
        <v>5.4341998416942798E-4</v>
      </c>
    </row>
    <row r="14736" spans="1:2" x14ac:dyDescent="0.25">
      <c r="A14736">
        <v>1473.3</v>
      </c>
      <c r="B14736">
        <v>8.1512997625445081E-4</v>
      </c>
    </row>
    <row r="14737" spans="1:2" x14ac:dyDescent="0.25">
      <c r="A14737">
        <v>1473.4</v>
      </c>
      <c r="B14737">
        <v>1.086839968338856E-3</v>
      </c>
    </row>
    <row r="14738" spans="1:2" x14ac:dyDescent="0.25">
      <c r="A14738">
        <v>1473.5</v>
      </c>
      <c r="B14738">
        <v>1.358549960423261E-3</v>
      </c>
    </row>
    <row r="14739" spans="1:2" x14ac:dyDescent="0.25">
      <c r="A14739">
        <v>1473.6</v>
      </c>
      <c r="B14739">
        <v>1.6302599525082841E-3</v>
      </c>
    </row>
    <row r="14740" spans="1:2" x14ac:dyDescent="0.25">
      <c r="A14740">
        <v>1473.7</v>
      </c>
      <c r="B14740">
        <v>1.9019699445926891E-3</v>
      </c>
    </row>
    <row r="14741" spans="1:2" x14ac:dyDescent="0.25">
      <c r="A14741">
        <v>1473.8</v>
      </c>
      <c r="B14741">
        <v>2.1736799366777119E-3</v>
      </c>
    </row>
    <row r="14742" spans="1:2" x14ac:dyDescent="0.25">
      <c r="A14742">
        <v>1473.9</v>
      </c>
      <c r="B14742">
        <v>2.4453899287621172E-3</v>
      </c>
    </row>
    <row r="14743" spans="1:2" x14ac:dyDescent="0.25">
      <c r="A14743">
        <v>1474</v>
      </c>
      <c r="B14743">
        <v>2.717099920846522E-3</v>
      </c>
    </row>
    <row r="14744" spans="1:2" x14ac:dyDescent="0.25">
      <c r="A14744">
        <v>1474.1</v>
      </c>
      <c r="B14744">
        <v>2.4453899287614992E-3</v>
      </c>
    </row>
    <row r="14745" spans="1:2" x14ac:dyDescent="0.25">
      <c r="A14745">
        <v>1474.2</v>
      </c>
      <c r="B14745">
        <v>2.1736799366770939E-3</v>
      </c>
    </row>
    <row r="14746" spans="1:2" x14ac:dyDescent="0.25">
      <c r="A14746">
        <v>1474.3</v>
      </c>
      <c r="B14746">
        <v>1.9019699445920709E-3</v>
      </c>
    </row>
    <row r="14747" spans="1:2" x14ac:dyDescent="0.25">
      <c r="A14747">
        <v>1474.4</v>
      </c>
      <c r="B14747">
        <v>1.6302599525076661E-3</v>
      </c>
    </row>
    <row r="14748" spans="1:2" x14ac:dyDescent="0.25">
      <c r="A14748">
        <v>1474.5</v>
      </c>
      <c r="B14748">
        <v>1.358549960423261E-3</v>
      </c>
    </row>
    <row r="14749" spans="1:2" x14ac:dyDescent="0.25">
      <c r="A14749">
        <v>1474.6</v>
      </c>
      <c r="B14749">
        <v>1.086839968338238E-3</v>
      </c>
    </row>
    <row r="14750" spans="1:2" x14ac:dyDescent="0.25">
      <c r="A14750">
        <v>1474.7</v>
      </c>
      <c r="B14750">
        <v>8.1512997625383314E-4</v>
      </c>
    </row>
    <row r="14751" spans="1:2" x14ac:dyDescent="0.25">
      <c r="A14751">
        <v>1474.8</v>
      </c>
      <c r="B14751">
        <v>5.434199841688101E-4</v>
      </c>
    </row>
    <row r="14752" spans="1:2" x14ac:dyDescent="0.25">
      <c r="A14752">
        <v>1474.9</v>
      </c>
      <c r="B14752">
        <v>2.7170999208440532E-4</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7.4661370180649098E-2</v>
      </c>
    </row>
    <row r="14795" spans="1:2" x14ac:dyDescent="0.25">
      <c r="A14795">
        <v>1479.2</v>
      </c>
      <c r="B14795">
        <v>0.14932274036112839</v>
      </c>
    </row>
    <row r="14796" spans="1:2" x14ac:dyDescent="0.25">
      <c r="A14796">
        <v>1479.3</v>
      </c>
      <c r="B14796">
        <v>0.2239841105417775</v>
      </c>
    </row>
    <row r="14797" spans="1:2" x14ac:dyDescent="0.25">
      <c r="A14797">
        <v>1479.4</v>
      </c>
      <c r="B14797">
        <v>0.29864548072225677</v>
      </c>
    </row>
    <row r="14798" spans="1:2" x14ac:dyDescent="0.25">
      <c r="A14798">
        <v>1479.5</v>
      </c>
      <c r="B14798">
        <v>0.37330685090273619</v>
      </c>
    </row>
    <row r="14799" spans="1:2" x14ac:dyDescent="0.25">
      <c r="A14799">
        <v>1479.6</v>
      </c>
      <c r="B14799">
        <v>0.4479682210833853</v>
      </c>
    </row>
    <row r="14800" spans="1:2" x14ac:dyDescent="0.25">
      <c r="A14800">
        <v>1479.7</v>
      </c>
      <c r="B14800">
        <v>0.52262959126386466</v>
      </c>
    </row>
    <row r="14801" spans="1:2" x14ac:dyDescent="0.25">
      <c r="A14801">
        <v>1479.8</v>
      </c>
      <c r="B14801">
        <v>0.59729096144451366</v>
      </c>
    </row>
    <row r="14802" spans="1:2" x14ac:dyDescent="0.25">
      <c r="A14802">
        <v>1479.9</v>
      </c>
      <c r="B14802">
        <v>0.67195233162499302</v>
      </c>
    </row>
    <row r="14803" spans="1:2" x14ac:dyDescent="0.25">
      <c r="A14803">
        <v>1480</v>
      </c>
      <c r="B14803">
        <v>0.74661370180547237</v>
      </c>
    </row>
    <row r="14804" spans="1:2" x14ac:dyDescent="0.25">
      <c r="A14804">
        <v>1480.1</v>
      </c>
      <c r="B14804">
        <v>0.89670625384917468</v>
      </c>
    </row>
    <row r="14805" spans="1:2" x14ac:dyDescent="0.25">
      <c r="A14805">
        <v>1480.2</v>
      </c>
      <c r="B14805">
        <v>1.0467988058925359</v>
      </c>
    </row>
    <row r="14806" spans="1:2" x14ac:dyDescent="0.25">
      <c r="A14806">
        <v>1480.3</v>
      </c>
      <c r="B14806">
        <v>1.1968913579362379</v>
      </c>
    </row>
    <row r="14807" spans="1:2" x14ac:dyDescent="0.25">
      <c r="A14807">
        <v>1480.4</v>
      </c>
      <c r="B14807">
        <v>1.346983909979599</v>
      </c>
    </row>
    <row r="14808" spans="1:2" x14ac:dyDescent="0.25">
      <c r="A14808">
        <v>1480.5</v>
      </c>
      <c r="B14808">
        <v>1.49707646202296</v>
      </c>
    </row>
    <row r="14809" spans="1:2" x14ac:dyDescent="0.25">
      <c r="A14809">
        <v>1480.6</v>
      </c>
      <c r="B14809">
        <v>1.6471690140666619</v>
      </c>
    </row>
    <row r="14810" spans="1:2" x14ac:dyDescent="0.25">
      <c r="A14810">
        <v>1480.7</v>
      </c>
      <c r="B14810">
        <v>1.797261566110024</v>
      </c>
    </row>
    <row r="14811" spans="1:2" x14ac:dyDescent="0.25">
      <c r="A14811">
        <v>1480.8</v>
      </c>
      <c r="B14811">
        <v>1.9473541181537259</v>
      </c>
    </row>
    <row r="14812" spans="1:2" x14ac:dyDescent="0.25">
      <c r="A14812">
        <v>1480.9</v>
      </c>
      <c r="B14812">
        <v>2.0974466701970869</v>
      </c>
    </row>
    <row r="14813" spans="1:2" x14ac:dyDescent="0.25">
      <c r="A14813">
        <v>1481</v>
      </c>
      <c r="B14813">
        <v>2.247539222240448</v>
      </c>
    </row>
    <row r="14814" spans="1:2" x14ac:dyDescent="0.25">
      <c r="A14814">
        <v>1481.1</v>
      </c>
      <c r="B14814">
        <v>2.4463922441008421</v>
      </c>
    </row>
    <row r="14815" spans="1:2" x14ac:dyDescent="0.25">
      <c r="A14815">
        <v>1481.2</v>
      </c>
      <c r="B14815">
        <v>2.6452452659607841</v>
      </c>
    </row>
    <row r="14816" spans="1:2" x14ac:dyDescent="0.25">
      <c r="A14816">
        <v>1481.3</v>
      </c>
      <c r="B14816">
        <v>2.8440982878211778</v>
      </c>
    </row>
    <row r="14817" spans="1:2" x14ac:dyDescent="0.25">
      <c r="A14817">
        <v>1481.4</v>
      </c>
      <c r="B14817">
        <v>3.0429513096811189</v>
      </c>
    </row>
    <row r="14818" spans="1:2" x14ac:dyDescent="0.25">
      <c r="A14818">
        <v>1481.5</v>
      </c>
      <c r="B14818">
        <v>3.241804331541061</v>
      </c>
    </row>
    <row r="14819" spans="1:2" x14ac:dyDescent="0.25">
      <c r="A14819">
        <v>1481.6</v>
      </c>
      <c r="B14819">
        <v>3.440657353401456</v>
      </c>
    </row>
    <row r="14820" spans="1:2" x14ac:dyDescent="0.25">
      <c r="A14820">
        <v>1481.7</v>
      </c>
      <c r="B14820">
        <v>3.6395103752613971</v>
      </c>
    </row>
    <row r="14821" spans="1:2" x14ac:dyDescent="0.25">
      <c r="A14821">
        <v>1481.8</v>
      </c>
      <c r="B14821">
        <v>3.8383633971217912</v>
      </c>
    </row>
    <row r="14822" spans="1:2" x14ac:dyDescent="0.25">
      <c r="A14822">
        <v>1481.9</v>
      </c>
      <c r="B14822">
        <v>4.0372164189817328</v>
      </c>
    </row>
    <row r="14823" spans="1:2" x14ac:dyDescent="0.25">
      <c r="A14823">
        <v>1482</v>
      </c>
      <c r="B14823">
        <v>4.2360694408416748</v>
      </c>
    </row>
    <row r="14824" spans="1:2" x14ac:dyDescent="0.25">
      <c r="A14824">
        <v>1482.1</v>
      </c>
      <c r="B14824">
        <v>4.4481576824191116</v>
      </c>
    </row>
    <row r="14825" spans="1:2" x14ac:dyDescent="0.25">
      <c r="A14825">
        <v>1482.2</v>
      </c>
      <c r="B14825">
        <v>4.6602459239960687</v>
      </c>
    </row>
    <row r="14826" spans="1:2" x14ac:dyDescent="0.25">
      <c r="A14826">
        <v>1482.3</v>
      </c>
      <c r="B14826">
        <v>4.8723341655735064</v>
      </c>
    </row>
    <row r="14827" spans="1:2" x14ac:dyDescent="0.25">
      <c r="A14827">
        <v>1482.4</v>
      </c>
      <c r="B14827">
        <v>5.0844224071504618</v>
      </c>
    </row>
    <row r="14828" spans="1:2" x14ac:dyDescent="0.25">
      <c r="A14828">
        <v>1482.5</v>
      </c>
      <c r="B14828">
        <v>5.2965106487274181</v>
      </c>
    </row>
    <row r="14829" spans="1:2" x14ac:dyDescent="0.25">
      <c r="A14829">
        <v>1482.6</v>
      </c>
      <c r="B14829">
        <v>5.5085988903048557</v>
      </c>
    </row>
    <row r="14830" spans="1:2" x14ac:dyDescent="0.25">
      <c r="A14830">
        <v>1482.7</v>
      </c>
      <c r="B14830">
        <v>5.7206871318818111</v>
      </c>
    </row>
    <row r="14831" spans="1:2" x14ac:dyDescent="0.25">
      <c r="A14831">
        <v>1482.8</v>
      </c>
      <c r="B14831">
        <v>5.9327753734592488</v>
      </c>
    </row>
    <row r="14832" spans="1:2" x14ac:dyDescent="0.25">
      <c r="A14832">
        <v>1482.9</v>
      </c>
      <c r="B14832">
        <v>6.144863615036205</v>
      </c>
    </row>
    <row r="14833" spans="1:2" x14ac:dyDescent="0.25">
      <c r="A14833">
        <v>1483</v>
      </c>
      <c r="B14833">
        <v>6.3569518566131604</v>
      </c>
    </row>
    <row r="14834" spans="1:2" x14ac:dyDescent="0.25">
      <c r="A14834">
        <v>1483.1</v>
      </c>
      <c r="B14834">
        <v>6.5281383657457788</v>
      </c>
    </row>
    <row r="14835" spans="1:2" x14ac:dyDescent="0.25">
      <c r="A14835">
        <v>1483.2</v>
      </c>
      <c r="B14835">
        <v>6.699324874878009</v>
      </c>
    </row>
    <row r="14836" spans="1:2" x14ac:dyDescent="0.25">
      <c r="A14836">
        <v>1483.3</v>
      </c>
      <c r="B14836">
        <v>6.8705113840106273</v>
      </c>
    </row>
    <row r="14837" spans="1:2" x14ac:dyDescent="0.25">
      <c r="A14837">
        <v>1483.4</v>
      </c>
      <c r="B14837">
        <v>7.0416978931428567</v>
      </c>
    </row>
    <row r="14838" spans="1:2" x14ac:dyDescent="0.25">
      <c r="A14838">
        <v>1483.5</v>
      </c>
      <c r="B14838">
        <v>7.2128844022750869</v>
      </c>
    </row>
    <row r="14839" spans="1:2" x14ac:dyDescent="0.25">
      <c r="A14839">
        <v>1483.6</v>
      </c>
      <c r="B14839">
        <v>7.3840709114077052</v>
      </c>
    </row>
    <row r="14840" spans="1:2" x14ac:dyDescent="0.25">
      <c r="A14840">
        <v>1483.7</v>
      </c>
      <c r="B14840">
        <v>7.5552574205399354</v>
      </c>
    </row>
    <row r="14841" spans="1:2" x14ac:dyDescent="0.25">
      <c r="A14841">
        <v>1483.8</v>
      </c>
      <c r="B14841">
        <v>7.7264439296725538</v>
      </c>
    </row>
    <row r="14842" spans="1:2" x14ac:dyDescent="0.25">
      <c r="A14842">
        <v>1483.9</v>
      </c>
      <c r="B14842">
        <v>7.8976304388047831</v>
      </c>
    </row>
    <row r="14843" spans="1:2" x14ac:dyDescent="0.25">
      <c r="A14843">
        <v>1484</v>
      </c>
      <c r="B14843">
        <v>8.0688169479370124</v>
      </c>
    </row>
    <row r="14844" spans="1:2" x14ac:dyDescent="0.25">
      <c r="A14844">
        <v>1484.1</v>
      </c>
      <c r="B14844">
        <v>8.1075792980194628</v>
      </c>
    </row>
    <row r="14845" spans="1:2" x14ac:dyDescent="0.25">
      <c r="A14845">
        <v>1484.2</v>
      </c>
      <c r="B14845">
        <v>8.1463416481018243</v>
      </c>
    </row>
    <row r="14846" spans="1:2" x14ac:dyDescent="0.25">
      <c r="A14846">
        <v>1484.3</v>
      </c>
      <c r="B14846">
        <v>8.1851039981842746</v>
      </c>
    </row>
    <row r="14847" spans="1:2" x14ac:dyDescent="0.25">
      <c r="A14847">
        <v>1484.4</v>
      </c>
      <c r="B14847">
        <v>8.2238663482666379</v>
      </c>
    </row>
    <row r="14848" spans="1:2" x14ac:dyDescent="0.25">
      <c r="A14848">
        <v>1484.5</v>
      </c>
      <c r="B14848">
        <v>8.2626286983489994</v>
      </c>
    </row>
    <row r="14849" spans="1:2" x14ac:dyDescent="0.25">
      <c r="A14849">
        <v>1484.6</v>
      </c>
      <c r="B14849">
        <v>8.3013910484314497</v>
      </c>
    </row>
    <row r="14850" spans="1:2" x14ac:dyDescent="0.25">
      <c r="A14850">
        <v>1484.7</v>
      </c>
      <c r="B14850">
        <v>8.3401533985138112</v>
      </c>
    </row>
    <row r="14851" spans="1:2" x14ac:dyDescent="0.25">
      <c r="A14851">
        <v>1484.8</v>
      </c>
      <c r="B14851">
        <v>8.3789157485962615</v>
      </c>
    </row>
    <row r="14852" spans="1:2" x14ac:dyDescent="0.25">
      <c r="A14852">
        <v>1484.9</v>
      </c>
      <c r="B14852">
        <v>8.4176780986786248</v>
      </c>
    </row>
    <row r="14853" spans="1:2" x14ac:dyDescent="0.25">
      <c r="A14853">
        <v>1485</v>
      </c>
      <c r="B14853">
        <v>8.4564404487609863</v>
      </c>
    </row>
    <row r="14854" spans="1:2" x14ac:dyDescent="0.25">
      <c r="A14854">
        <v>1485.1</v>
      </c>
      <c r="B14854">
        <v>8.5883423614503762</v>
      </c>
    </row>
    <row r="14855" spans="1:2" x14ac:dyDescent="0.25">
      <c r="A14855">
        <v>1485.2</v>
      </c>
      <c r="B14855">
        <v>8.7202442741394641</v>
      </c>
    </row>
    <row r="14856" spans="1:2" x14ac:dyDescent="0.25">
      <c r="A14856">
        <v>1485.3</v>
      </c>
      <c r="B14856">
        <v>8.852146186828854</v>
      </c>
    </row>
    <row r="14857" spans="1:2" x14ac:dyDescent="0.25">
      <c r="A14857">
        <v>1485.4</v>
      </c>
      <c r="B14857">
        <v>8.9840480995179419</v>
      </c>
    </row>
    <row r="14858" spans="1:2" x14ac:dyDescent="0.25">
      <c r="A14858">
        <v>1485.5</v>
      </c>
      <c r="B14858">
        <v>9.1159500122070316</v>
      </c>
    </row>
    <row r="14859" spans="1:2" x14ac:dyDescent="0.25">
      <c r="A14859">
        <v>1485.6</v>
      </c>
      <c r="B14859">
        <v>9.2478519248964197</v>
      </c>
    </row>
    <row r="14860" spans="1:2" x14ac:dyDescent="0.25">
      <c r="A14860">
        <v>1485.7</v>
      </c>
      <c r="B14860">
        <v>9.3797538375855094</v>
      </c>
    </row>
    <row r="14861" spans="1:2" x14ac:dyDescent="0.25">
      <c r="A14861">
        <v>1485.8</v>
      </c>
      <c r="B14861">
        <v>9.5116557502748993</v>
      </c>
    </row>
    <row r="14862" spans="1:2" x14ac:dyDescent="0.25">
      <c r="A14862">
        <v>1485.9</v>
      </c>
      <c r="B14862">
        <v>9.6435576629639872</v>
      </c>
    </row>
    <row r="14863" spans="1:2" x14ac:dyDescent="0.25">
      <c r="A14863">
        <v>1486</v>
      </c>
      <c r="B14863">
        <v>9.7754595756530769</v>
      </c>
    </row>
    <row r="14864" spans="1:2" x14ac:dyDescent="0.25">
      <c r="A14864">
        <v>1486.1</v>
      </c>
      <c r="B14864">
        <v>9.9185571670534181</v>
      </c>
    </row>
    <row r="14865" spans="1:2" x14ac:dyDescent="0.25">
      <c r="A14865">
        <v>1486.2</v>
      </c>
      <c r="B14865">
        <v>10.061654758453431</v>
      </c>
    </row>
    <row r="14866" spans="1:2" x14ac:dyDescent="0.25">
      <c r="A14866">
        <v>1486.3</v>
      </c>
      <c r="B14866">
        <v>10.204752349853781</v>
      </c>
    </row>
    <row r="14867" spans="1:2" x14ac:dyDescent="0.25">
      <c r="A14867">
        <v>1486.4</v>
      </c>
      <c r="B14867">
        <v>10.34784994125379</v>
      </c>
    </row>
    <row r="14868" spans="1:2" x14ac:dyDescent="0.25">
      <c r="A14868">
        <v>1486.5</v>
      </c>
      <c r="B14868">
        <v>10.490947532653809</v>
      </c>
    </row>
    <row r="14869" spans="1:2" x14ac:dyDescent="0.25">
      <c r="A14869">
        <v>1486.6</v>
      </c>
      <c r="B14869">
        <v>10.63404512405415</v>
      </c>
    </row>
    <row r="14870" spans="1:2" x14ac:dyDescent="0.25">
      <c r="A14870">
        <v>1486.7</v>
      </c>
      <c r="B14870">
        <v>10.77714271545417</v>
      </c>
    </row>
    <row r="14871" spans="1:2" x14ac:dyDescent="0.25">
      <c r="A14871">
        <v>1486.8</v>
      </c>
      <c r="B14871">
        <v>10.92024030685451</v>
      </c>
    </row>
    <row r="14872" spans="1:2" x14ac:dyDescent="0.25">
      <c r="A14872">
        <v>1486.9</v>
      </c>
      <c r="B14872">
        <v>11.06333789825452</v>
      </c>
    </row>
    <row r="14873" spans="1:2" x14ac:dyDescent="0.25">
      <c r="A14873">
        <v>1487</v>
      </c>
      <c r="B14873">
        <v>11.20643548965454</v>
      </c>
    </row>
    <row r="14874" spans="1:2" x14ac:dyDescent="0.25">
      <c r="A14874">
        <v>1487.1</v>
      </c>
      <c r="B14874">
        <v>11.299094820022709</v>
      </c>
    </row>
    <row r="14875" spans="1:2" x14ac:dyDescent="0.25">
      <c r="A14875">
        <v>1487.2</v>
      </c>
      <c r="B14875">
        <v>11.391754150390669</v>
      </c>
    </row>
    <row r="14876" spans="1:2" x14ac:dyDescent="0.25">
      <c r="A14876">
        <v>1487.3</v>
      </c>
      <c r="B14876">
        <v>11.48441348075883</v>
      </c>
    </row>
    <row r="14877" spans="1:2" x14ac:dyDescent="0.25">
      <c r="A14877">
        <v>1487.4</v>
      </c>
      <c r="B14877">
        <v>11.57707281112679</v>
      </c>
    </row>
    <row r="14878" spans="1:2" x14ac:dyDescent="0.25">
      <c r="A14878">
        <v>1487.5</v>
      </c>
      <c r="B14878">
        <v>11.66973214149475</v>
      </c>
    </row>
    <row r="14879" spans="1:2" x14ac:dyDescent="0.25">
      <c r="A14879">
        <v>1487.6</v>
      </c>
      <c r="B14879">
        <v>11.762391471862919</v>
      </c>
    </row>
    <row r="14880" spans="1:2" x14ac:dyDescent="0.25">
      <c r="A14880">
        <v>1487.7</v>
      </c>
      <c r="B14880">
        <v>11.855050802230879</v>
      </c>
    </row>
    <row r="14881" spans="1:2" x14ac:dyDescent="0.25">
      <c r="A14881">
        <v>1487.8</v>
      </c>
      <c r="B14881">
        <v>11.947710132599051</v>
      </c>
    </row>
    <row r="14882" spans="1:2" x14ac:dyDescent="0.25">
      <c r="A14882">
        <v>1487.9</v>
      </c>
      <c r="B14882">
        <v>12.040369462967</v>
      </c>
    </row>
    <row r="14883" spans="1:2" x14ac:dyDescent="0.25">
      <c r="A14883">
        <v>1488</v>
      </c>
      <c r="B14883">
        <v>12.13302879333496</v>
      </c>
    </row>
    <row r="14884" spans="1:2" x14ac:dyDescent="0.25">
      <c r="A14884">
        <v>1488.1</v>
      </c>
      <c r="B14884">
        <v>12.33753574371366</v>
      </c>
    </row>
    <row r="14885" spans="1:2" x14ac:dyDescent="0.25">
      <c r="A14885">
        <v>1488.2</v>
      </c>
      <c r="B14885">
        <v>12.54204269409189</v>
      </c>
    </row>
    <row r="14886" spans="1:2" x14ac:dyDescent="0.25">
      <c r="A14886">
        <v>1488.3</v>
      </c>
      <c r="B14886">
        <v>12.746549644470591</v>
      </c>
    </row>
    <row r="14887" spans="1:2" x14ac:dyDescent="0.25">
      <c r="A14887">
        <v>1488.4</v>
      </c>
      <c r="B14887">
        <v>12.95105659484882</v>
      </c>
    </row>
    <row r="14888" spans="1:2" x14ac:dyDescent="0.25">
      <c r="A14888">
        <v>1488.5</v>
      </c>
      <c r="B14888">
        <v>13.15556354522705</v>
      </c>
    </row>
    <row r="14889" spans="1:2" x14ac:dyDescent="0.25">
      <c r="A14889">
        <v>1488.6</v>
      </c>
      <c r="B14889">
        <v>13.360070495605751</v>
      </c>
    </row>
    <row r="14890" spans="1:2" x14ac:dyDescent="0.25">
      <c r="A14890">
        <v>1488.7</v>
      </c>
      <c r="B14890">
        <v>13.56457744598398</v>
      </c>
    </row>
    <row r="14891" spans="1:2" x14ac:dyDescent="0.25">
      <c r="A14891">
        <v>1488.8</v>
      </c>
      <c r="B14891">
        <v>13.769084396362681</v>
      </c>
    </row>
    <row r="14892" spans="1:2" x14ac:dyDescent="0.25">
      <c r="A14892">
        <v>1488.9</v>
      </c>
      <c r="B14892">
        <v>13.973591346740911</v>
      </c>
    </row>
    <row r="14893" spans="1:2" x14ac:dyDescent="0.25">
      <c r="A14893">
        <v>1489</v>
      </c>
      <c r="B14893">
        <v>14.17809829711914</v>
      </c>
    </row>
    <row r="14894" spans="1:2" x14ac:dyDescent="0.25">
      <c r="A14894">
        <v>1489.1</v>
      </c>
      <c r="B14894">
        <v>14.52357051849412</v>
      </c>
    </row>
    <row r="14895" spans="1:2" x14ac:dyDescent="0.25">
      <c r="A14895">
        <v>1489.2</v>
      </c>
      <c r="B14895">
        <v>14.86904273986832</v>
      </c>
    </row>
    <row r="14896" spans="1:2" x14ac:dyDescent="0.25">
      <c r="A14896">
        <v>1489.3</v>
      </c>
      <c r="B14896">
        <v>15.214514961243299</v>
      </c>
    </row>
    <row r="14897" spans="1:2" x14ac:dyDescent="0.25">
      <c r="A14897">
        <v>1489.4</v>
      </c>
      <c r="B14897">
        <v>15.559987182617499</v>
      </c>
    </row>
    <row r="14898" spans="1:2" x14ac:dyDescent="0.25">
      <c r="A14898">
        <v>1489.5</v>
      </c>
      <c r="B14898">
        <v>15.905459403991699</v>
      </c>
    </row>
    <row r="14899" spans="1:2" x14ac:dyDescent="0.25">
      <c r="A14899">
        <v>1489.6</v>
      </c>
      <c r="B14899">
        <v>16.250931625366679</v>
      </c>
    </row>
    <row r="14900" spans="1:2" x14ac:dyDescent="0.25">
      <c r="A14900">
        <v>1489.7</v>
      </c>
      <c r="B14900">
        <v>16.596403846740881</v>
      </c>
    </row>
    <row r="14901" spans="1:2" x14ac:dyDescent="0.25">
      <c r="A14901">
        <v>1489.8</v>
      </c>
      <c r="B14901">
        <v>16.94187606811586</v>
      </c>
    </row>
    <row r="14902" spans="1:2" x14ac:dyDescent="0.25">
      <c r="A14902">
        <v>1489.9</v>
      </c>
      <c r="B14902">
        <v>17.287348289490058</v>
      </c>
    </row>
    <row r="14903" spans="1:2" x14ac:dyDescent="0.25">
      <c r="A14903">
        <v>1490</v>
      </c>
      <c r="B14903">
        <v>17.63282051086426</v>
      </c>
    </row>
    <row r="14904" spans="1:2" x14ac:dyDescent="0.25">
      <c r="A14904">
        <v>1490.1</v>
      </c>
      <c r="B14904">
        <v>17.84759998321563</v>
      </c>
    </row>
    <row r="14905" spans="1:2" x14ac:dyDescent="0.25">
      <c r="A14905">
        <v>1490.2</v>
      </c>
      <c r="B14905">
        <v>18.0623794555665</v>
      </c>
    </row>
    <row r="14906" spans="1:2" x14ac:dyDescent="0.25">
      <c r="A14906">
        <v>1490.3</v>
      </c>
      <c r="B14906">
        <v>18.277158927917871</v>
      </c>
    </row>
    <row r="14907" spans="1:2" x14ac:dyDescent="0.25">
      <c r="A14907">
        <v>1490.4</v>
      </c>
      <c r="B14907">
        <v>18.491938400268751</v>
      </c>
    </row>
    <row r="14908" spans="1:2" x14ac:dyDescent="0.25">
      <c r="A14908">
        <v>1490.5</v>
      </c>
      <c r="B14908">
        <v>18.706717872619631</v>
      </c>
    </row>
    <row r="14909" spans="1:2" x14ac:dyDescent="0.25">
      <c r="A14909">
        <v>1490.6</v>
      </c>
      <c r="B14909">
        <v>18.921497344970991</v>
      </c>
    </row>
    <row r="14910" spans="1:2" x14ac:dyDescent="0.25">
      <c r="A14910">
        <v>1490.7</v>
      </c>
      <c r="B14910">
        <v>19.136276817321871</v>
      </c>
    </row>
    <row r="14911" spans="1:2" x14ac:dyDescent="0.25">
      <c r="A14911">
        <v>1490.8</v>
      </c>
      <c r="B14911">
        <v>19.351056289673242</v>
      </c>
    </row>
    <row r="14912" spans="1:2" x14ac:dyDescent="0.25">
      <c r="A14912">
        <v>1490.9</v>
      </c>
      <c r="B14912">
        <v>19.565835762024118</v>
      </c>
    </row>
    <row r="14913" spans="1:2" x14ac:dyDescent="0.25">
      <c r="A14913">
        <v>1491</v>
      </c>
      <c r="B14913">
        <v>19.780615234374999</v>
      </c>
    </row>
    <row r="14914" spans="1:2" x14ac:dyDescent="0.25">
      <c r="A14914">
        <v>1491.1</v>
      </c>
      <c r="B14914">
        <v>20.157999038696801</v>
      </c>
    </row>
    <row r="14915" spans="1:2" x14ac:dyDescent="0.25">
      <c r="A14915">
        <v>1491.2</v>
      </c>
      <c r="B14915">
        <v>20.53538284301775</v>
      </c>
    </row>
    <row r="14916" spans="1:2" x14ac:dyDescent="0.25">
      <c r="A14916">
        <v>1491.3</v>
      </c>
      <c r="B14916">
        <v>20.912766647339549</v>
      </c>
    </row>
    <row r="14917" spans="1:2" x14ac:dyDescent="0.25">
      <c r="A14917">
        <v>1491.4</v>
      </c>
      <c r="B14917">
        <v>21.290150451660502</v>
      </c>
    </row>
    <row r="14918" spans="1:2" x14ac:dyDescent="0.25">
      <c r="A14918">
        <v>1491.5</v>
      </c>
      <c r="B14918">
        <v>21.66753425598144</v>
      </c>
    </row>
    <row r="14919" spans="1:2" x14ac:dyDescent="0.25">
      <c r="A14919">
        <v>1491.6</v>
      </c>
      <c r="B14919">
        <v>22.04491806030325</v>
      </c>
    </row>
    <row r="14920" spans="1:2" x14ac:dyDescent="0.25">
      <c r="A14920">
        <v>1491.7</v>
      </c>
      <c r="B14920">
        <v>22.422301864624199</v>
      </c>
    </row>
    <row r="14921" spans="1:2" x14ac:dyDescent="0.25">
      <c r="A14921">
        <v>1491.8</v>
      </c>
      <c r="B14921">
        <v>22.799685668946001</v>
      </c>
    </row>
    <row r="14922" spans="1:2" x14ac:dyDescent="0.25">
      <c r="A14922">
        <v>1491.9</v>
      </c>
      <c r="B14922">
        <v>23.17706947326694</v>
      </c>
    </row>
    <row r="14923" spans="1:2" x14ac:dyDescent="0.25">
      <c r="A14923">
        <v>1492</v>
      </c>
      <c r="B14923">
        <v>23.554453277587889</v>
      </c>
    </row>
    <row r="14924" spans="1:2" x14ac:dyDescent="0.25">
      <c r="A14924">
        <v>1492.1</v>
      </c>
      <c r="B14924">
        <v>24.005539112091679</v>
      </c>
    </row>
    <row r="14925" spans="1:2" x14ac:dyDescent="0.25">
      <c r="A14925">
        <v>1492.2</v>
      </c>
      <c r="B14925">
        <v>24.456624946594442</v>
      </c>
    </row>
    <row r="14926" spans="1:2" x14ac:dyDescent="0.25">
      <c r="A14926">
        <v>1492.3</v>
      </c>
      <c r="B14926">
        <v>24.907710781098231</v>
      </c>
    </row>
    <row r="14927" spans="1:2" x14ac:dyDescent="0.25">
      <c r="A14927">
        <v>1492.4</v>
      </c>
      <c r="B14927">
        <v>25.358796615601001</v>
      </c>
    </row>
    <row r="14928" spans="1:2" x14ac:dyDescent="0.25">
      <c r="A14928">
        <v>1492.5</v>
      </c>
      <c r="B14928">
        <v>25.80988245010376</v>
      </c>
    </row>
    <row r="14929" spans="1:2" x14ac:dyDescent="0.25">
      <c r="A14929">
        <v>1492.6</v>
      </c>
      <c r="B14929">
        <v>26.26096828460755</v>
      </c>
    </row>
    <row r="14930" spans="1:2" x14ac:dyDescent="0.25">
      <c r="A14930">
        <v>1492.7</v>
      </c>
      <c r="B14930">
        <v>26.712054119110309</v>
      </c>
    </row>
    <row r="14931" spans="1:2" x14ac:dyDescent="0.25">
      <c r="A14931">
        <v>1492.8</v>
      </c>
      <c r="B14931">
        <v>27.163139953614099</v>
      </c>
    </row>
    <row r="14932" spans="1:2" x14ac:dyDescent="0.25">
      <c r="A14932">
        <v>1492.9</v>
      </c>
      <c r="B14932">
        <v>27.614225788116869</v>
      </c>
    </row>
    <row r="14933" spans="1:2" x14ac:dyDescent="0.25">
      <c r="A14933">
        <v>1493</v>
      </c>
      <c r="B14933">
        <v>28.065311622619632</v>
      </c>
    </row>
    <row r="14934" spans="1:2" x14ac:dyDescent="0.25">
      <c r="A14934">
        <v>1493.1</v>
      </c>
      <c r="B14934">
        <v>28.33520025253333</v>
      </c>
    </row>
    <row r="14935" spans="1:2" x14ac:dyDescent="0.25">
      <c r="A14935">
        <v>1493.2</v>
      </c>
      <c r="B14935">
        <v>28.60508888244641</v>
      </c>
    </row>
    <row r="14936" spans="1:2" x14ac:dyDescent="0.25">
      <c r="A14936">
        <v>1493.3</v>
      </c>
      <c r="B14936">
        <v>28.874977512360111</v>
      </c>
    </row>
    <row r="14937" spans="1:2" x14ac:dyDescent="0.25">
      <c r="A14937">
        <v>1493.4</v>
      </c>
      <c r="B14937">
        <v>29.144866142273202</v>
      </c>
    </row>
    <row r="14938" spans="1:2" x14ac:dyDescent="0.25">
      <c r="A14938">
        <v>1493.5</v>
      </c>
      <c r="B14938">
        <v>29.414754772186281</v>
      </c>
    </row>
    <row r="14939" spans="1:2" x14ac:dyDescent="0.25">
      <c r="A14939">
        <v>1493.6</v>
      </c>
      <c r="B14939">
        <v>29.684643402099979</v>
      </c>
    </row>
    <row r="14940" spans="1:2" x14ac:dyDescent="0.25">
      <c r="A14940">
        <v>1493.7</v>
      </c>
      <c r="B14940">
        <v>29.954532032013059</v>
      </c>
    </row>
    <row r="14941" spans="1:2" x14ac:dyDescent="0.25">
      <c r="A14941">
        <v>1493.8</v>
      </c>
      <c r="B14941">
        <v>30.224420661926761</v>
      </c>
    </row>
    <row r="14942" spans="1:2" x14ac:dyDescent="0.25">
      <c r="A14942">
        <v>1493.9</v>
      </c>
      <c r="B14942">
        <v>30.494309291839851</v>
      </c>
    </row>
    <row r="14943" spans="1:2" x14ac:dyDescent="0.25">
      <c r="A14943">
        <v>1494</v>
      </c>
      <c r="B14943">
        <v>30.764197921752931</v>
      </c>
    </row>
    <row r="14944" spans="1:2" x14ac:dyDescent="0.25">
      <c r="A14944">
        <v>1494.1</v>
      </c>
      <c r="B14944">
        <v>31.096825599670861</v>
      </c>
    </row>
    <row r="14945" spans="1:2" x14ac:dyDescent="0.25">
      <c r="A14945">
        <v>1494.2</v>
      </c>
      <c r="B14945">
        <v>31.429453277588049</v>
      </c>
    </row>
    <row r="14946" spans="1:2" x14ac:dyDescent="0.25">
      <c r="A14946">
        <v>1494.3</v>
      </c>
      <c r="B14946">
        <v>31.762080955505979</v>
      </c>
    </row>
    <row r="14947" spans="1:2" x14ac:dyDescent="0.25">
      <c r="A14947">
        <v>1494.4</v>
      </c>
      <c r="B14947">
        <v>32.09470863342316</v>
      </c>
    </row>
    <row r="14948" spans="1:2" x14ac:dyDescent="0.25">
      <c r="A14948">
        <v>1494.5</v>
      </c>
      <c r="B14948">
        <v>32.427336311340341</v>
      </c>
    </row>
    <row r="14949" spans="1:2" x14ac:dyDescent="0.25">
      <c r="A14949">
        <v>1494.6</v>
      </c>
      <c r="B14949">
        <v>32.759963989258267</v>
      </c>
    </row>
    <row r="14950" spans="1:2" x14ac:dyDescent="0.25">
      <c r="A14950">
        <v>1494.7</v>
      </c>
      <c r="B14950">
        <v>33.092591667175448</v>
      </c>
    </row>
    <row r="14951" spans="1:2" x14ac:dyDescent="0.25">
      <c r="A14951">
        <v>1494.8</v>
      </c>
      <c r="B14951">
        <v>33.425219345093389</v>
      </c>
    </row>
    <row r="14952" spans="1:2" x14ac:dyDescent="0.25">
      <c r="A14952">
        <v>1494.9</v>
      </c>
      <c r="B14952">
        <v>33.757847023010562</v>
      </c>
    </row>
    <row r="14953" spans="1:2" x14ac:dyDescent="0.25">
      <c r="A14953">
        <v>1495</v>
      </c>
      <c r="B14953">
        <v>34.090474700927743</v>
      </c>
    </row>
    <row r="14954" spans="1:2" x14ac:dyDescent="0.25">
      <c r="A14954">
        <v>1495.1</v>
      </c>
      <c r="B14954">
        <v>34.334365653992037</v>
      </c>
    </row>
    <row r="14955" spans="1:2" x14ac:dyDescent="0.25">
      <c r="A14955">
        <v>1495.2</v>
      </c>
      <c r="B14955">
        <v>34.578256607055778</v>
      </c>
    </row>
    <row r="14956" spans="1:2" x14ac:dyDescent="0.25">
      <c r="A14956">
        <v>1495.3</v>
      </c>
      <c r="B14956">
        <v>34.822147560120079</v>
      </c>
    </row>
    <row r="14957" spans="1:2" x14ac:dyDescent="0.25">
      <c r="A14957">
        <v>1495.4</v>
      </c>
      <c r="B14957">
        <v>35.06603851318382</v>
      </c>
    </row>
    <row r="14958" spans="1:2" x14ac:dyDescent="0.25">
      <c r="A14958">
        <v>1495.5</v>
      </c>
      <c r="B14958">
        <v>35.30992946624756</v>
      </c>
    </row>
    <row r="14959" spans="1:2" x14ac:dyDescent="0.25">
      <c r="A14959">
        <v>1495.6</v>
      </c>
      <c r="B14959">
        <v>35.553820419311847</v>
      </c>
    </row>
    <row r="14960" spans="1:2" x14ac:dyDescent="0.25">
      <c r="A14960">
        <v>1495.7</v>
      </c>
      <c r="B14960">
        <v>35.797711372375588</v>
      </c>
    </row>
    <row r="14961" spans="1:2" x14ac:dyDescent="0.25">
      <c r="A14961">
        <v>1495.8</v>
      </c>
      <c r="B14961">
        <v>36.041602325439897</v>
      </c>
    </row>
    <row r="14962" spans="1:2" x14ac:dyDescent="0.25">
      <c r="A14962">
        <v>1495.9</v>
      </c>
      <c r="B14962">
        <v>36.285493278503637</v>
      </c>
    </row>
    <row r="14963" spans="1:2" x14ac:dyDescent="0.25">
      <c r="A14963">
        <v>1496</v>
      </c>
      <c r="B14963">
        <v>36.529384231567377</v>
      </c>
    </row>
    <row r="14964" spans="1:2" x14ac:dyDescent="0.25">
      <c r="A14964">
        <v>1496.1</v>
      </c>
      <c r="B14964">
        <v>36.851114959717229</v>
      </c>
    </row>
    <row r="14965" spans="1:2" x14ac:dyDescent="0.25">
      <c r="A14965">
        <v>1496.2</v>
      </c>
      <c r="B14965">
        <v>37.172845687866349</v>
      </c>
    </row>
    <row r="14966" spans="1:2" x14ac:dyDescent="0.25">
      <c r="A14966">
        <v>1496.3</v>
      </c>
      <c r="B14966">
        <v>37.494576416016208</v>
      </c>
    </row>
    <row r="14967" spans="1:2" x14ac:dyDescent="0.25">
      <c r="A14967">
        <v>1496.4</v>
      </c>
      <c r="B14967">
        <v>37.816307144165329</v>
      </c>
    </row>
    <row r="14968" spans="1:2" x14ac:dyDescent="0.25">
      <c r="A14968">
        <v>1496.5</v>
      </c>
      <c r="B14968">
        <v>38.138037872314449</v>
      </c>
    </row>
    <row r="14969" spans="1:2" x14ac:dyDescent="0.25">
      <c r="A14969">
        <v>1496.6</v>
      </c>
      <c r="B14969">
        <v>38.459768600464301</v>
      </c>
    </row>
    <row r="14970" spans="1:2" x14ac:dyDescent="0.25">
      <c r="A14970">
        <v>1496.7</v>
      </c>
      <c r="B14970">
        <v>38.781499328613421</v>
      </c>
    </row>
    <row r="14971" spans="1:2" x14ac:dyDescent="0.25">
      <c r="A14971">
        <v>1496.8</v>
      </c>
      <c r="B14971">
        <v>39.10323005676328</v>
      </c>
    </row>
    <row r="14972" spans="1:2" x14ac:dyDescent="0.25">
      <c r="A14972">
        <v>1496.9</v>
      </c>
      <c r="B14972">
        <v>39.4249607849124</v>
      </c>
    </row>
    <row r="14973" spans="1:2" x14ac:dyDescent="0.25">
      <c r="A14973">
        <v>1497</v>
      </c>
      <c r="B14973">
        <v>39.746691513061521</v>
      </c>
    </row>
    <row r="14974" spans="1:2" x14ac:dyDescent="0.25">
      <c r="A14974">
        <v>1497.1</v>
      </c>
      <c r="B14974">
        <v>40.125043983459989</v>
      </c>
    </row>
    <row r="14975" spans="1:2" x14ac:dyDescent="0.25">
      <c r="A14975">
        <v>1497.2</v>
      </c>
      <c r="B14975">
        <v>40.50339645385759</v>
      </c>
    </row>
    <row r="14976" spans="1:2" x14ac:dyDescent="0.25">
      <c r="A14976">
        <v>1497.3</v>
      </c>
      <c r="B14976">
        <v>40.881748924256058</v>
      </c>
    </row>
    <row r="14977" spans="1:2" x14ac:dyDescent="0.25">
      <c r="A14977">
        <v>1497.4</v>
      </c>
      <c r="B14977">
        <v>41.260101394653667</v>
      </c>
    </row>
    <row r="14978" spans="1:2" x14ac:dyDescent="0.25">
      <c r="A14978">
        <v>1497.5</v>
      </c>
      <c r="B14978">
        <v>41.638453865051282</v>
      </c>
    </row>
    <row r="14979" spans="1:2" x14ac:dyDescent="0.25">
      <c r="A14979">
        <v>1497.6</v>
      </c>
      <c r="B14979">
        <v>42.016806335449743</v>
      </c>
    </row>
    <row r="14980" spans="1:2" x14ac:dyDescent="0.25">
      <c r="A14980">
        <v>1497.7</v>
      </c>
      <c r="B14980">
        <v>42.395158805847338</v>
      </c>
    </row>
    <row r="14981" spans="1:2" x14ac:dyDescent="0.25">
      <c r="A14981">
        <v>1497.8</v>
      </c>
      <c r="B14981">
        <v>42.773511276245813</v>
      </c>
    </row>
    <row r="14982" spans="1:2" x14ac:dyDescent="0.25">
      <c r="A14982">
        <v>1497.9</v>
      </c>
      <c r="B14982">
        <v>43.151863746643407</v>
      </c>
    </row>
    <row r="14983" spans="1:2" x14ac:dyDescent="0.25">
      <c r="A14983">
        <v>1498</v>
      </c>
      <c r="B14983">
        <v>43.530216217041023</v>
      </c>
    </row>
    <row r="14984" spans="1:2" x14ac:dyDescent="0.25">
      <c r="A14984">
        <v>1498.1</v>
      </c>
      <c r="B14984">
        <v>43.693975448608633</v>
      </c>
    </row>
    <row r="14985" spans="1:2" x14ac:dyDescent="0.25">
      <c r="A14985">
        <v>1498.2</v>
      </c>
      <c r="B14985">
        <v>43.857734680175859</v>
      </c>
    </row>
    <row r="14986" spans="1:2" x14ac:dyDescent="0.25">
      <c r="A14986">
        <v>1498.3</v>
      </c>
      <c r="B14986">
        <v>44.021493911743462</v>
      </c>
    </row>
    <row r="14987" spans="1:2" x14ac:dyDescent="0.25">
      <c r="A14987">
        <v>1498.4</v>
      </c>
      <c r="B14987">
        <v>44.185253143310703</v>
      </c>
    </row>
    <row r="14988" spans="1:2" x14ac:dyDescent="0.25">
      <c r="A14988">
        <v>1498.5</v>
      </c>
      <c r="B14988">
        <v>44.34901237487793</v>
      </c>
    </row>
    <row r="14989" spans="1:2" x14ac:dyDescent="0.25">
      <c r="A14989">
        <v>1498.6</v>
      </c>
      <c r="B14989">
        <v>44.512771606445533</v>
      </c>
    </row>
    <row r="14990" spans="1:2" x14ac:dyDescent="0.25">
      <c r="A14990">
        <v>1498.7</v>
      </c>
      <c r="B14990">
        <v>44.676530838012773</v>
      </c>
    </row>
    <row r="14991" spans="1:2" x14ac:dyDescent="0.25">
      <c r="A14991">
        <v>1498.8</v>
      </c>
      <c r="B14991">
        <v>44.840290069580369</v>
      </c>
    </row>
    <row r="14992" spans="1:2" x14ac:dyDescent="0.25">
      <c r="A14992">
        <v>1498.9</v>
      </c>
      <c r="B14992">
        <v>45.004049301147603</v>
      </c>
    </row>
    <row r="14993" spans="1:2" x14ac:dyDescent="0.25">
      <c r="A14993">
        <v>1499</v>
      </c>
      <c r="B14993">
        <v>45.167808532714837</v>
      </c>
    </row>
    <row r="14994" spans="1:2" x14ac:dyDescent="0.25">
      <c r="A14994">
        <v>1499.1</v>
      </c>
      <c r="B14994">
        <v>45.395394554138477</v>
      </c>
    </row>
    <row r="14995" spans="1:2" x14ac:dyDescent="0.25">
      <c r="A14995">
        <v>1499.2</v>
      </c>
      <c r="B14995">
        <v>45.62298057556162</v>
      </c>
    </row>
    <row r="14996" spans="1:2" x14ac:dyDescent="0.25">
      <c r="A14996">
        <v>1499.3</v>
      </c>
      <c r="B14996">
        <v>45.850566596985267</v>
      </c>
    </row>
    <row r="14997" spans="1:2" x14ac:dyDescent="0.25">
      <c r="A14997">
        <v>1499.4</v>
      </c>
      <c r="B14997">
        <v>46.078152618408403</v>
      </c>
    </row>
    <row r="14998" spans="1:2" x14ac:dyDescent="0.25">
      <c r="A14998">
        <v>1499.5</v>
      </c>
      <c r="B14998">
        <v>46.305738639831539</v>
      </c>
    </row>
    <row r="14999" spans="1:2" x14ac:dyDescent="0.25">
      <c r="A14999">
        <v>1499.6</v>
      </c>
      <c r="B14999">
        <v>46.533324661255193</v>
      </c>
    </row>
    <row r="15000" spans="1:2" x14ac:dyDescent="0.25">
      <c r="A15000">
        <v>1499.7</v>
      </c>
      <c r="B15000">
        <v>46.760910682678322</v>
      </c>
    </row>
    <row r="15001" spans="1:2" x14ac:dyDescent="0.25">
      <c r="A15001">
        <v>1499.8</v>
      </c>
      <c r="B15001">
        <v>46.988496704101983</v>
      </c>
    </row>
    <row r="15002" spans="1:2" x14ac:dyDescent="0.25">
      <c r="A15002">
        <v>1499.9</v>
      </c>
      <c r="B15002">
        <v>47.216082725525098</v>
      </c>
    </row>
    <row r="15003" spans="1:2" x14ac:dyDescent="0.25">
      <c r="A15003">
        <v>1500</v>
      </c>
      <c r="B15003">
        <v>47.443668746948241</v>
      </c>
    </row>
    <row r="15004" spans="1:2" x14ac:dyDescent="0.25">
      <c r="A15004">
        <v>1500.1</v>
      </c>
      <c r="B15004">
        <v>47.600157394409393</v>
      </c>
    </row>
    <row r="15005" spans="1:2" x14ac:dyDescent="0.25">
      <c r="A15005">
        <v>1500.2</v>
      </c>
      <c r="B15005">
        <v>47.756646041870177</v>
      </c>
    </row>
    <row r="15006" spans="1:2" x14ac:dyDescent="0.25">
      <c r="A15006">
        <v>1500.3</v>
      </c>
      <c r="B15006">
        <v>47.913134689331343</v>
      </c>
    </row>
    <row r="15007" spans="1:2" x14ac:dyDescent="0.25">
      <c r="A15007">
        <v>1500.4</v>
      </c>
      <c r="B15007">
        <v>48.069623336792127</v>
      </c>
    </row>
    <row r="15008" spans="1:2" x14ac:dyDescent="0.25">
      <c r="A15008">
        <v>1500.5</v>
      </c>
      <c r="B15008">
        <v>48.226111984252917</v>
      </c>
    </row>
    <row r="15009" spans="1:2" x14ac:dyDescent="0.25">
      <c r="A15009">
        <v>1500.6</v>
      </c>
      <c r="B15009">
        <v>48.382600631714077</v>
      </c>
    </row>
    <row r="15010" spans="1:2" x14ac:dyDescent="0.25">
      <c r="A15010">
        <v>1500.7</v>
      </c>
      <c r="B15010">
        <v>48.539089279174867</v>
      </c>
    </row>
    <row r="15011" spans="1:2" x14ac:dyDescent="0.25">
      <c r="A15011">
        <v>1500.8</v>
      </c>
      <c r="B15011">
        <v>48.69557792663602</v>
      </c>
    </row>
    <row r="15012" spans="1:2" x14ac:dyDescent="0.25">
      <c r="A15012">
        <v>1500.9</v>
      </c>
      <c r="B15012">
        <v>48.85206657409681</v>
      </c>
    </row>
    <row r="15013" spans="1:2" x14ac:dyDescent="0.25">
      <c r="A15013">
        <v>1501</v>
      </c>
      <c r="B15013">
        <v>49.008555221557607</v>
      </c>
    </row>
    <row r="15014" spans="1:2" x14ac:dyDescent="0.25">
      <c r="A15014">
        <v>1501.1</v>
      </c>
      <c r="B15014">
        <v>49.176075096130589</v>
      </c>
    </row>
    <row r="15015" spans="1:2" x14ac:dyDescent="0.25">
      <c r="A15015">
        <v>1501.2</v>
      </c>
      <c r="B15015">
        <v>49.343594970703187</v>
      </c>
    </row>
    <row r="15016" spans="1:2" x14ac:dyDescent="0.25">
      <c r="A15016">
        <v>1501.3</v>
      </c>
      <c r="B15016">
        <v>49.511114845276182</v>
      </c>
    </row>
    <row r="15017" spans="1:2" x14ac:dyDescent="0.25">
      <c r="A15017">
        <v>1501.4</v>
      </c>
      <c r="B15017">
        <v>49.67863471984878</v>
      </c>
    </row>
    <row r="15018" spans="1:2" x14ac:dyDescent="0.25">
      <c r="A15018">
        <v>1501.5</v>
      </c>
      <c r="B15018">
        <v>49.846154594421392</v>
      </c>
    </row>
    <row r="15019" spans="1:2" x14ac:dyDescent="0.25">
      <c r="A15019">
        <v>1501.6</v>
      </c>
      <c r="B15019">
        <v>50.013674468994367</v>
      </c>
    </row>
    <row r="15020" spans="1:2" x14ac:dyDescent="0.25">
      <c r="A15020">
        <v>1501.7</v>
      </c>
      <c r="B15020">
        <v>50.181194343566972</v>
      </c>
    </row>
    <row r="15021" spans="1:2" x14ac:dyDescent="0.25">
      <c r="A15021">
        <v>1501.8</v>
      </c>
      <c r="B15021">
        <v>50.348714218139961</v>
      </c>
    </row>
    <row r="15022" spans="1:2" x14ac:dyDescent="0.25">
      <c r="A15022">
        <v>1501.9</v>
      </c>
      <c r="B15022">
        <v>50.516234092712558</v>
      </c>
    </row>
    <row r="15023" spans="1:2" x14ac:dyDescent="0.25">
      <c r="A15023">
        <v>1502</v>
      </c>
      <c r="B15023">
        <v>50.683753967285163</v>
      </c>
    </row>
    <row r="15024" spans="1:2" x14ac:dyDescent="0.25">
      <c r="A15024">
        <v>1502.1</v>
      </c>
      <c r="B15024">
        <v>50.798568420410319</v>
      </c>
    </row>
    <row r="15025" spans="1:2" x14ac:dyDescent="0.25">
      <c r="A15025">
        <v>1502.2</v>
      </c>
      <c r="B15025">
        <v>50.913382873535213</v>
      </c>
    </row>
    <row r="15026" spans="1:2" x14ac:dyDescent="0.25">
      <c r="A15026">
        <v>1502.3</v>
      </c>
      <c r="B15026">
        <v>51.028197326660369</v>
      </c>
    </row>
    <row r="15027" spans="1:2" x14ac:dyDescent="0.25">
      <c r="A15027">
        <v>1502.4</v>
      </c>
      <c r="B15027">
        <v>51.143011779785262</v>
      </c>
    </row>
    <row r="15028" spans="1:2" x14ac:dyDescent="0.25">
      <c r="A15028">
        <v>1502.5</v>
      </c>
      <c r="B15028">
        <v>51.257826232910162</v>
      </c>
    </row>
    <row r="15029" spans="1:2" x14ac:dyDescent="0.25">
      <c r="A15029">
        <v>1502.6</v>
      </c>
      <c r="B15029">
        <v>51.372640686035311</v>
      </c>
    </row>
    <row r="15030" spans="1:2" x14ac:dyDescent="0.25">
      <c r="A15030">
        <v>1502.7</v>
      </c>
      <c r="B15030">
        <v>51.487455139160211</v>
      </c>
    </row>
    <row r="15031" spans="1:2" x14ac:dyDescent="0.25">
      <c r="A15031">
        <v>1502.8</v>
      </c>
      <c r="B15031">
        <v>51.602269592285367</v>
      </c>
    </row>
    <row r="15032" spans="1:2" x14ac:dyDescent="0.25">
      <c r="A15032">
        <v>1502.9</v>
      </c>
      <c r="B15032">
        <v>51.71708404541026</v>
      </c>
    </row>
    <row r="15033" spans="1:2" x14ac:dyDescent="0.25">
      <c r="A15033">
        <v>1503</v>
      </c>
      <c r="B15033">
        <v>51.831898498535153</v>
      </c>
    </row>
    <row r="15034" spans="1:2" x14ac:dyDescent="0.25">
      <c r="A15034">
        <v>1503.1</v>
      </c>
      <c r="B15034">
        <v>51.89734004974374</v>
      </c>
    </row>
    <row r="15035" spans="1:2" x14ac:dyDescent="0.25">
      <c r="A15035">
        <v>1503.2</v>
      </c>
      <c r="B15035">
        <v>51.962781600952177</v>
      </c>
    </row>
    <row r="15036" spans="1:2" x14ac:dyDescent="0.25">
      <c r="A15036">
        <v>1503.3</v>
      </c>
      <c r="B15036">
        <v>52.028223152160763</v>
      </c>
    </row>
    <row r="15037" spans="1:2" x14ac:dyDescent="0.25">
      <c r="A15037">
        <v>1503.4</v>
      </c>
      <c r="B15037">
        <v>52.0936647033692</v>
      </c>
    </row>
    <row r="15038" spans="1:2" x14ac:dyDescent="0.25">
      <c r="A15038">
        <v>1503.5</v>
      </c>
      <c r="B15038">
        <v>52.159106254577637</v>
      </c>
    </row>
    <row r="15039" spans="1:2" x14ac:dyDescent="0.25">
      <c r="A15039">
        <v>1503.6</v>
      </c>
      <c r="B15039">
        <v>52.224547805786223</v>
      </c>
    </row>
    <row r="15040" spans="1:2" x14ac:dyDescent="0.25">
      <c r="A15040">
        <v>1503.7</v>
      </c>
      <c r="B15040">
        <v>52.28998935699466</v>
      </c>
    </row>
    <row r="15041" spans="1:2" x14ac:dyDescent="0.25">
      <c r="A15041">
        <v>1503.8</v>
      </c>
      <c r="B15041">
        <v>52.355430908203253</v>
      </c>
    </row>
    <row r="15042" spans="1:2" x14ac:dyDescent="0.25">
      <c r="A15042">
        <v>1503.9</v>
      </c>
      <c r="B15042">
        <v>52.420872459411683</v>
      </c>
    </row>
    <row r="15043" spans="1:2" x14ac:dyDescent="0.25">
      <c r="A15043">
        <v>1504</v>
      </c>
      <c r="B15043">
        <v>52.48631401062012</v>
      </c>
    </row>
    <row r="15044" spans="1:2" x14ac:dyDescent="0.25">
      <c r="A15044">
        <v>1504.1</v>
      </c>
      <c r="B15044">
        <v>52.490546913146979</v>
      </c>
    </row>
    <row r="15045" spans="1:2" x14ac:dyDescent="0.25">
      <c r="A15045">
        <v>1504.2</v>
      </c>
      <c r="B15045">
        <v>52.49477981567383</v>
      </c>
    </row>
    <row r="15046" spans="1:2" x14ac:dyDescent="0.25">
      <c r="A15046">
        <v>1504.3</v>
      </c>
      <c r="B15046">
        <v>52.499012718200703</v>
      </c>
    </row>
    <row r="15047" spans="1:2" x14ac:dyDescent="0.25">
      <c r="A15047">
        <v>1504.4</v>
      </c>
      <c r="B15047">
        <v>52.503245620727547</v>
      </c>
    </row>
    <row r="15048" spans="1:2" x14ac:dyDescent="0.25">
      <c r="A15048">
        <v>1504.5</v>
      </c>
      <c r="B15048">
        <v>52.507478523254392</v>
      </c>
    </row>
    <row r="15049" spans="1:2" x14ac:dyDescent="0.25">
      <c r="A15049">
        <v>1504.6</v>
      </c>
      <c r="B15049">
        <v>52.511711425781257</v>
      </c>
    </row>
    <row r="15050" spans="1:2" x14ac:dyDescent="0.25">
      <c r="A15050">
        <v>1504.7</v>
      </c>
      <c r="B15050">
        <v>52.515944328308109</v>
      </c>
    </row>
    <row r="15051" spans="1:2" x14ac:dyDescent="0.25">
      <c r="A15051">
        <v>1504.8</v>
      </c>
      <c r="B15051">
        <v>52.520177230834967</v>
      </c>
    </row>
    <row r="15052" spans="1:2" x14ac:dyDescent="0.25">
      <c r="A15052">
        <v>1504.9</v>
      </c>
      <c r="B15052">
        <v>52.524410133361819</v>
      </c>
    </row>
    <row r="15053" spans="1:2" x14ac:dyDescent="0.25">
      <c r="A15053">
        <v>1505</v>
      </c>
      <c r="B15053">
        <v>52.52864303588867</v>
      </c>
    </row>
    <row r="15054" spans="1:2" x14ac:dyDescent="0.25">
      <c r="A15054">
        <v>1505.1</v>
      </c>
      <c r="B15054">
        <v>52.587801933288652</v>
      </c>
    </row>
    <row r="15055" spans="1:2" x14ac:dyDescent="0.25">
      <c r="A15055">
        <v>1505.2</v>
      </c>
      <c r="B15055">
        <v>52.646960830688499</v>
      </c>
    </row>
    <row r="15056" spans="1:2" x14ac:dyDescent="0.25">
      <c r="A15056">
        <v>1505.3</v>
      </c>
      <c r="B15056">
        <v>52.706119728088481</v>
      </c>
    </row>
    <row r="15057" spans="1:2" x14ac:dyDescent="0.25">
      <c r="A15057">
        <v>1505.4</v>
      </c>
      <c r="B15057">
        <v>52.765278625488328</v>
      </c>
    </row>
    <row r="15058" spans="1:2" x14ac:dyDescent="0.25">
      <c r="A15058">
        <v>1505.5</v>
      </c>
      <c r="B15058">
        <v>52.824437522888182</v>
      </c>
    </row>
    <row r="15059" spans="1:2" x14ac:dyDescent="0.25">
      <c r="A15059">
        <v>1505.6</v>
      </c>
      <c r="B15059">
        <v>52.883596420288157</v>
      </c>
    </row>
    <row r="15060" spans="1:2" x14ac:dyDescent="0.25">
      <c r="A15060">
        <v>1505.7</v>
      </c>
      <c r="B15060">
        <v>52.942755317688011</v>
      </c>
    </row>
    <row r="15061" spans="1:2" x14ac:dyDescent="0.25">
      <c r="A15061">
        <v>1505.8</v>
      </c>
      <c r="B15061">
        <v>53.001914215087993</v>
      </c>
    </row>
    <row r="15062" spans="1:2" x14ac:dyDescent="0.25">
      <c r="A15062">
        <v>1505.9</v>
      </c>
      <c r="B15062">
        <v>53.06107311248784</v>
      </c>
    </row>
    <row r="15063" spans="1:2" x14ac:dyDescent="0.25">
      <c r="A15063">
        <v>1506</v>
      </c>
      <c r="B15063">
        <v>53.120232009887687</v>
      </c>
    </row>
    <row r="15064" spans="1:2" x14ac:dyDescent="0.25">
      <c r="A15064">
        <v>1506.1</v>
      </c>
      <c r="B15064">
        <v>53.170994148254458</v>
      </c>
    </row>
    <row r="15065" spans="1:2" x14ac:dyDescent="0.25">
      <c r="A15065">
        <v>1506.2</v>
      </c>
      <c r="B15065">
        <v>53.221756286621108</v>
      </c>
    </row>
    <row r="15066" spans="1:2" x14ac:dyDescent="0.25">
      <c r="A15066">
        <v>1506.3</v>
      </c>
      <c r="B15066">
        <v>53.272518424987879</v>
      </c>
    </row>
    <row r="15067" spans="1:2" x14ac:dyDescent="0.25">
      <c r="A15067">
        <v>1506.4</v>
      </c>
      <c r="B15067">
        <v>53.32328056335453</v>
      </c>
    </row>
    <row r="15068" spans="1:2" x14ac:dyDescent="0.25">
      <c r="A15068">
        <v>1506.5</v>
      </c>
      <c r="B15068">
        <v>53.374042701721187</v>
      </c>
    </row>
    <row r="15069" spans="1:2" x14ac:dyDescent="0.25">
      <c r="A15069">
        <v>1506.6</v>
      </c>
      <c r="B15069">
        <v>53.424804840087958</v>
      </c>
    </row>
    <row r="15070" spans="1:2" x14ac:dyDescent="0.25">
      <c r="A15070">
        <v>1506.7</v>
      </c>
      <c r="B15070">
        <v>53.475566978454609</v>
      </c>
    </row>
    <row r="15071" spans="1:2" x14ac:dyDescent="0.25">
      <c r="A15071">
        <v>1506.8</v>
      </c>
      <c r="B15071">
        <v>53.52632911682138</v>
      </c>
    </row>
    <row r="15072" spans="1:2" x14ac:dyDescent="0.25">
      <c r="A15072">
        <v>1506.9</v>
      </c>
      <c r="B15072">
        <v>53.577091255188037</v>
      </c>
    </row>
    <row r="15073" spans="1:2" x14ac:dyDescent="0.25">
      <c r="A15073">
        <v>1507</v>
      </c>
      <c r="B15073">
        <v>53.627853393554688</v>
      </c>
    </row>
    <row r="15074" spans="1:2" x14ac:dyDescent="0.25">
      <c r="A15074">
        <v>1507.1</v>
      </c>
      <c r="B15074">
        <v>53.6696196365357</v>
      </c>
    </row>
    <row r="15075" spans="1:2" x14ac:dyDescent="0.25">
      <c r="A15075">
        <v>1507.2</v>
      </c>
      <c r="B15075">
        <v>53.711385879516619</v>
      </c>
    </row>
    <row r="15076" spans="1:2" x14ac:dyDescent="0.25">
      <c r="A15076">
        <v>1507.3</v>
      </c>
      <c r="B15076">
        <v>53.753152122497632</v>
      </c>
    </row>
    <row r="15077" spans="1:2" x14ac:dyDescent="0.25">
      <c r="A15077">
        <v>1507.4</v>
      </c>
      <c r="B15077">
        <v>53.794918365478551</v>
      </c>
    </row>
    <row r="15078" spans="1:2" x14ac:dyDescent="0.25">
      <c r="A15078">
        <v>1507.5</v>
      </c>
      <c r="B15078">
        <v>53.836684608459457</v>
      </c>
    </row>
    <row r="15079" spans="1:2" x14ac:dyDescent="0.25">
      <c r="A15079">
        <v>1507.6</v>
      </c>
      <c r="B15079">
        <v>53.878450851440483</v>
      </c>
    </row>
    <row r="15080" spans="1:2" x14ac:dyDescent="0.25">
      <c r="A15080">
        <v>1507.7</v>
      </c>
      <c r="B15080">
        <v>53.920217094421403</v>
      </c>
    </row>
    <row r="15081" spans="1:2" x14ac:dyDescent="0.25">
      <c r="A15081">
        <v>1507.8</v>
      </c>
      <c r="B15081">
        <v>53.961983337402408</v>
      </c>
    </row>
    <row r="15082" spans="1:2" x14ac:dyDescent="0.25">
      <c r="A15082">
        <v>1507.9</v>
      </c>
      <c r="B15082">
        <v>54.003749580383328</v>
      </c>
    </row>
    <row r="15083" spans="1:2" x14ac:dyDescent="0.25">
      <c r="A15083">
        <v>1508</v>
      </c>
      <c r="B15083">
        <v>54.045515823364248</v>
      </c>
    </row>
    <row r="15084" spans="1:2" x14ac:dyDescent="0.25">
      <c r="A15084">
        <v>1508.1</v>
      </c>
      <c r="B15084">
        <v>54.109001121521082</v>
      </c>
    </row>
    <row r="15085" spans="1:2" x14ac:dyDescent="0.25">
      <c r="A15085">
        <v>1508.2</v>
      </c>
      <c r="B15085">
        <v>54.172486419677753</v>
      </c>
    </row>
    <row r="15086" spans="1:2" x14ac:dyDescent="0.25">
      <c r="A15086">
        <v>1508.3</v>
      </c>
      <c r="B15086">
        <v>54.23597171783458</v>
      </c>
    </row>
    <row r="15087" spans="1:2" x14ac:dyDescent="0.25">
      <c r="A15087">
        <v>1508.4</v>
      </c>
      <c r="B15087">
        <v>54.299457015991273</v>
      </c>
    </row>
    <row r="15088" spans="1:2" x14ac:dyDescent="0.25">
      <c r="A15088">
        <v>1508.5</v>
      </c>
      <c r="B15088">
        <v>54.362942314147944</v>
      </c>
    </row>
    <row r="15089" spans="1:2" x14ac:dyDescent="0.25">
      <c r="A15089">
        <v>1508.6</v>
      </c>
      <c r="B15089">
        <v>54.426427612304771</v>
      </c>
    </row>
    <row r="15090" spans="1:2" x14ac:dyDescent="0.25">
      <c r="A15090">
        <v>1508.7</v>
      </c>
      <c r="B15090">
        <v>54.489912910461449</v>
      </c>
    </row>
    <row r="15091" spans="1:2" x14ac:dyDescent="0.25">
      <c r="A15091">
        <v>1508.8</v>
      </c>
      <c r="B15091">
        <v>54.553398208618283</v>
      </c>
    </row>
    <row r="15092" spans="1:2" x14ac:dyDescent="0.25">
      <c r="A15092">
        <v>1508.9</v>
      </c>
      <c r="B15092">
        <v>54.616883506774961</v>
      </c>
    </row>
    <row r="15093" spans="1:2" x14ac:dyDescent="0.25">
      <c r="A15093">
        <v>1509</v>
      </c>
      <c r="B15093">
        <v>54.680368804931639</v>
      </c>
    </row>
    <row r="15094" spans="1:2" x14ac:dyDescent="0.25">
      <c r="A15094">
        <v>1509.1</v>
      </c>
      <c r="B15094">
        <v>54.736456451416089</v>
      </c>
    </row>
    <row r="15095" spans="1:2" x14ac:dyDescent="0.25">
      <c r="A15095">
        <v>1509.2</v>
      </c>
      <c r="B15095">
        <v>54.792544097900418</v>
      </c>
    </row>
    <row r="15096" spans="1:2" x14ac:dyDescent="0.25">
      <c r="A15096">
        <v>1509.3</v>
      </c>
      <c r="B15096">
        <v>54.848631744384868</v>
      </c>
    </row>
    <row r="15097" spans="1:2" x14ac:dyDescent="0.25">
      <c r="A15097">
        <v>1509.4</v>
      </c>
      <c r="B15097">
        <v>54.90471939086919</v>
      </c>
    </row>
    <row r="15098" spans="1:2" x14ac:dyDescent="0.25">
      <c r="A15098">
        <v>1509.5</v>
      </c>
      <c r="B15098">
        <v>54.960807037353518</v>
      </c>
    </row>
    <row r="15099" spans="1:2" x14ac:dyDescent="0.25">
      <c r="A15099">
        <v>1509.6</v>
      </c>
      <c r="B15099">
        <v>55.016894683837968</v>
      </c>
    </row>
    <row r="15100" spans="1:2" x14ac:dyDescent="0.25">
      <c r="A15100">
        <v>1509.7</v>
      </c>
      <c r="B15100">
        <v>55.07298233032229</v>
      </c>
    </row>
    <row r="15101" spans="1:2" x14ac:dyDescent="0.25">
      <c r="A15101">
        <v>1509.8</v>
      </c>
      <c r="B15101">
        <v>55.12906997680674</v>
      </c>
    </row>
    <row r="15102" spans="1:2" x14ac:dyDescent="0.25">
      <c r="A15102">
        <v>1509.9</v>
      </c>
      <c r="B15102">
        <v>55.185157623291069</v>
      </c>
    </row>
    <row r="15103" spans="1:2" x14ac:dyDescent="0.25">
      <c r="A15103">
        <v>1510</v>
      </c>
      <c r="B15103">
        <v>55.241245269775391</v>
      </c>
    </row>
    <row r="15104" spans="1:2" x14ac:dyDescent="0.25">
      <c r="A15104">
        <v>1510.1</v>
      </c>
      <c r="B15104">
        <v>55.321619529724231</v>
      </c>
    </row>
    <row r="15105" spans="1:2" x14ac:dyDescent="0.25">
      <c r="A15105">
        <v>1510.2</v>
      </c>
      <c r="B15105">
        <v>55.401993789672893</v>
      </c>
    </row>
    <row r="15106" spans="1:2" x14ac:dyDescent="0.25">
      <c r="A15106">
        <v>1510.3</v>
      </c>
      <c r="B15106">
        <v>55.482368049621734</v>
      </c>
    </row>
    <row r="15107" spans="1:2" x14ac:dyDescent="0.25">
      <c r="A15107">
        <v>1510.4</v>
      </c>
      <c r="B15107">
        <v>55.562742309570389</v>
      </c>
    </row>
    <row r="15108" spans="1:2" x14ac:dyDescent="0.25">
      <c r="A15108">
        <v>1510.5</v>
      </c>
      <c r="B15108">
        <v>55.643116569519037</v>
      </c>
    </row>
    <row r="15109" spans="1:2" x14ac:dyDescent="0.25">
      <c r="A15109">
        <v>1510.6</v>
      </c>
      <c r="B15109">
        <v>55.723490829467877</v>
      </c>
    </row>
    <row r="15110" spans="1:2" x14ac:dyDescent="0.25">
      <c r="A15110">
        <v>1510.7</v>
      </c>
      <c r="B15110">
        <v>55.80386508941654</v>
      </c>
    </row>
    <row r="15111" spans="1:2" x14ac:dyDescent="0.25">
      <c r="A15111">
        <v>1510.8</v>
      </c>
      <c r="B15111">
        <v>55.88423934936538</v>
      </c>
    </row>
    <row r="15112" spans="1:2" x14ac:dyDescent="0.25">
      <c r="A15112">
        <v>1510.9</v>
      </c>
      <c r="B15112">
        <v>55.964613609314043</v>
      </c>
    </row>
    <row r="15113" spans="1:2" x14ac:dyDescent="0.25">
      <c r="A15113">
        <v>1511</v>
      </c>
      <c r="B15113">
        <v>56.044987869262698</v>
      </c>
    </row>
    <row r="15114" spans="1:2" x14ac:dyDescent="0.25">
      <c r="A15114">
        <v>1511.1</v>
      </c>
      <c r="B15114">
        <v>56.14686363220229</v>
      </c>
    </row>
    <row r="15115" spans="1:2" x14ac:dyDescent="0.25">
      <c r="A15115">
        <v>1511.2</v>
      </c>
      <c r="B15115">
        <v>56.248739395141648</v>
      </c>
    </row>
    <row r="15116" spans="1:2" x14ac:dyDescent="0.25">
      <c r="A15116">
        <v>1511.3</v>
      </c>
      <c r="B15116">
        <v>56.35061515808124</v>
      </c>
    </row>
    <row r="15117" spans="1:2" x14ac:dyDescent="0.25">
      <c r="A15117">
        <v>1511.4</v>
      </c>
      <c r="B15117">
        <v>56.452490921020598</v>
      </c>
    </row>
    <row r="15118" spans="1:2" x14ac:dyDescent="0.25">
      <c r="A15118">
        <v>1511.5</v>
      </c>
      <c r="B15118">
        <v>56.554366683959962</v>
      </c>
    </row>
    <row r="15119" spans="1:2" x14ac:dyDescent="0.25">
      <c r="A15119">
        <v>1511.6</v>
      </c>
      <c r="B15119">
        <v>56.656242446899547</v>
      </c>
    </row>
    <row r="15120" spans="1:2" x14ac:dyDescent="0.25">
      <c r="A15120">
        <v>1511.7</v>
      </c>
      <c r="B15120">
        <v>56.758118209838912</v>
      </c>
    </row>
    <row r="15121" spans="1:2" x14ac:dyDescent="0.25">
      <c r="A15121">
        <v>1511.8</v>
      </c>
      <c r="B15121">
        <v>56.859993972778497</v>
      </c>
    </row>
    <row r="15122" spans="1:2" x14ac:dyDescent="0.25">
      <c r="A15122">
        <v>1511.9</v>
      </c>
      <c r="B15122">
        <v>56.961869735717869</v>
      </c>
    </row>
    <row r="15123" spans="1:2" x14ac:dyDescent="0.25">
      <c r="A15123">
        <v>1512</v>
      </c>
      <c r="B15123">
        <v>57.063745498657227</v>
      </c>
    </row>
    <row r="15124" spans="1:2" x14ac:dyDescent="0.25">
      <c r="A15124">
        <v>1512.1</v>
      </c>
      <c r="B15124">
        <v>57.168594856262352</v>
      </c>
    </row>
    <row r="15125" spans="1:2" x14ac:dyDescent="0.25">
      <c r="A15125">
        <v>1512.2</v>
      </c>
      <c r="B15125">
        <v>57.273444213867243</v>
      </c>
    </row>
    <row r="15126" spans="1:2" x14ac:dyDescent="0.25">
      <c r="A15126">
        <v>1512.3</v>
      </c>
      <c r="B15126">
        <v>57.378293571472348</v>
      </c>
    </row>
    <row r="15127" spans="1:2" x14ac:dyDescent="0.25">
      <c r="A15127">
        <v>1512.4</v>
      </c>
      <c r="B15127">
        <v>57.483142929077239</v>
      </c>
    </row>
    <row r="15128" spans="1:2" x14ac:dyDescent="0.25">
      <c r="A15128">
        <v>1512.5</v>
      </c>
      <c r="B15128">
        <v>57.587992286682123</v>
      </c>
    </row>
    <row r="15129" spans="1:2" x14ac:dyDescent="0.25">
      <c r="A15129">
        <v>1512.6</v>
      </c>
      <c r="B15129">
        <v>57.692841644287249</v>
      </c>
    </row>
    <row r="15130" spans="1:2" x14ac:dyDescent="0.25">
      <c r="A15130">
        <v>1512.7</v>
      </c>
      <c r="B15130">
        <v>57.797691001892133</v>
      </c>
    </row>
    <row r="15131" spans="1:2" x14ac:dyDescent="0.25">
      <c r="A15131">
        <v>1512.8</v>
      </c>
      <c r="B15131">
        <v>57.902540359497259</v>
      </c>
    </row>
    <row r="15132" spans="1:2" x14ac:dyDescent="0.25">
      <c r="A15132">
        <v>1512.9</v>
      </c>
      <c r="B15132">
        <v>58.007389717102143</v>
      </c>
    </row>
    <row r="15133" spans="1:2" x14ac:dyDescent="0.25">
      <c r="A15133">
        <v>1513</v>
      </c>
      <c r="B15133">
        <v>58.112239074707027</v>
      </c>
    </row>
    <row r="15134" spans="1:2" x14ac:dyDescent="0.25">
      <c r="A15134">
        <v>1513.1</v>
      </c>
      <c r="B15134">
        <v>58.236968650818042</v>
      </c>
    </row>
    <row r="15135" spans="1:2" x14ac:dyDescent="0.25">
      <c r="A15135">
        <v>1513.2</v>
      </c>
      <c r="B15135">
        <v>58.361698226928773</v>
      </c>
    </row>
    <row r="15136" spans="1:2" x14ac:dyDescent="0.25">
      <c r="A15136">
        <v>1513.3</v>
      </c>
      <c r="B15136">
        <v>58.486427803039767</v>
      </c>
    </row>
    <row r="15137" spans="1:2" x14ac:dyDescent="0.25">
      <c r="A15137">
        <v>1513.4</v>
      </c>
      <c r="B15137">
        <v>58.611157379150512</v>
      </c>
    </row>
    <row r="15138" spans="1:2" x14ac:dyDescent="0.25">
      <c r="A15138">
        <v>1513.5</v>
      </c>
      <c r="B15138">
        <v>58.735886955261229</v>
      </c>
    </row>
    <row r="15139" spans="1:2" x14ac:dyDescent="0.25">
      <c r="A15139">
        <v>1513.6</v>
      </c>
      <c r="B15139">
        <v>58.860616531372237</v>
      </c>
    </row>
    <row r="15140" spans="1:2" x14ac:dyDescent="0.25">
      <c r="A15140">
        <v>1513.7</v>
      </c>
      <c r="B15140">
        <v>58.985346107482968</v>
      </c>
    </row>
    <row r="15141" spans="1:2" x14ac:dyDescent="0.25">
      <c r="A15141">
        <v>1513.8</v>
      </c>
      <c r="B15141">
        <v>59.110075683593983</v>
      </c>
    </row>
    <row r="15142" spans="1:2" x14ac:dyDescent="0.25">
      <c r="A15142">
        <v>1513.9</v>
      </c>
      <c r="B15142">
        <v>59.234805259704707</v>
      </c>
    </row>
    <row r="15143" spans="1:2" x14ac:dyDescent="0.25">
      <c r="A15143">
        <v>1514</v>
      </c>
      <c r="B15143">
        <v>59.359534835815431</v>
      </c>
    </row>
    <row r="15144" spans="1:2" x14ac:dyDescent="0.25">
      <c r="A15144">
        <v>1514.1</v>
      </c>
      <c r="B15144">
        <v>59.582760238647772</v>
      </c>
    </row>
    <row r="15145" spans="1:2" x14ac:dyDescent="0.25">
      <c r="A15145">
        <v>1514.2</v>
      </c>
      <c r="B15145">
        <v>59.805985641479587</v>
      </c>
    </row>
    <row r="15146" spans="1:2" x14ac:dyDescent="0.25">
      <c r="A15146">
        <v>1514.3</v>
      </c>
      <c r="B15146">
        <v>60.029211044311928</v>
      </c>
    </row>
    <row r="15147" spans="1:2" x14ac:dyDescent="0.25">
      <c r="A15147">
        <v>1514.4</v>
      </c>
      <c r="B15147">
        <v>60.252436447143758</v>
      </c>
    </row>
    <row r="15148" spans="1:2" x14ac:dyDescent="0.25">
      <c r="A15148">
        <v>1514.5</v>
      </c>
      <c r="B15148">
        <v>60.47566184997558</v>
      </c>
    </row>
    <row r="15149" spans="1:2" x14ac:dyDescent="0.25">
      <c r="A15149">
        <v>1514.6</v>
      </c>
      <c r="B15149">
        <v>60.698887252807921</v>
      </c>
    </row>
    <row r="15150" spans="1:2" x14ac:dyDescent="0.25">
      <c r="A15150">
        <v>1514.7</v>
      </c>
      <c r="B15150">
        <v>60.922112655639737</v>
      </c>
    </row>
    <row r="15151" spans="1:2" x14ac:dyDescent="0.25">
      <c r="A15151">
        <v>1514.8</v>
      </c>
      <c r="B15151">
        <v>61.145338058472078</v>
      </c>
    </row>
    <row r="15152" spans="1:2" x14ac:dyDescent="0.25">
      <c r="A15152">
        <v>1514.9</v>
      </c>
      <c r="B15152">
        <v>61.368563461303907</v>
      </c>
    </row>
    <row r="15153" spans="1:2" x14ac:dyDescent="0.25">
      <c r="A15153">
        <v>1515</v>
      </c>
      <c r="B15153">
        <v>61.591788864135737</v>
      </c>
    </row>
    <row r="15154" spans="1:2" x14ac:dyDescent="0.25">
      <c r="A15154">
        <v>1515.1</v>
      </c>
      <c r="B15154">
        <v>61.918364639282657</v>
      </c>
    </row>
    <row r="15155" spans="1:2" x14ac:dyDescent="0.25">
      <c r="A15155">
        <v>1515.2</v>
      </c>
      <c r="B15155">
        <v>62.244940414428847</v>
      </c>
    </row>
    <row r="15156" spans="1:2" x14ac:dyDescent="0.25">
      <c r="A15156">
        <v>1515.3</v>
      </c>
      <c r="B15156">
        <v>62.571516189575782</v>
      </c>
    </row>
    <row r="15157" spans="1:2" x14ac:dyDescent="0.25">
      <c r="A15157">
        <v>1515.4</v>
      </c>
      <c r="B15157">
        <v>62.898091964721971</v>
      </c>
    </row>
    <row r="15158" spans="1:2" x14ac:dyDescent="0.25">
      <c r="A15158">
        <v>1515.5</v>
      </c>
      <c r="B15158">
        <v>63.22466773986816</v>
      </c>
    </row>
    <row r="15159" spans="1:2" x14ac:dyDescent="0.25">
      <c r="A15159">
        <v>1515.6</v>
      </c>
      <c r="B15159">
        <v>63.551243515015088</v>
      </c>
    </row>
    <row r="15160" spans="1:2" x14ac:dyDescent="0.25">
      <c r="A15160">
        <v>1515.7</v>
      </c>
      <c r="B15160">
        <v>63.877819290161277</v>
      </c>
    </row>
    <row r="15161" spans="1:2" x14ac:dyDescent="0.25">
      <c r="A15161">
        <v>1515.8</v>
      </c>
      <c r="B15161">
        <v>64.204395065308205</v>
      </c>
    </row>
    <row r="15162" spans="1:2" x14ac:dyDescent="0.25">
      <c r="A15162">
        <v>1515.9</v>
      </c>
      <c r="B15162">
        <v>64.530970840454401</v>
      </c>
    </row>
    <row r="15163" spans="1:2" x14ac:dyDescent="0.25">
      <c r="A15163">
        <v>1516</v>
      </c>
      <c r="B15163">
        <v>64.857546615600583</v>
      </c>
    </row>
    <row r="15164" spans="1:2" x14ac:dyDescent="0.25">
      <c r="A15164">
        <v>1516.1</v>
      </c>
      <c r="B15164">
        <v>65.164464149475521</v>
      </c>
    </row>
    <row r="15165" spans="1:2" x14ac:dyDescent="0.25">
      <c r="A15165">
        <v>1516.2</v>
      </c>
      <c r="B15165">
        <v>65.471381683349748</v>
      </c>
    </row>
    <row r="15166" spans="1:2" x14ac:dyDescent="0.25">
      <c r="A15166">
        <v>1516.3</v>
      </c>
      <c r="B15166">
        <v>65.778299217224685</v>
      </c>
    </row>
    <row r="15167" spans="1:2" x14ac:dyDescent="0.25">
      <c r="A15167">
        <v>1516.4</v>
      </c>
      <c r="B15167">
        <v>66.085216751098912</v>
      </c>
    </row>
    <row r="15168" spans="1:2" x14ac:dyDescent="0.25">
      <c r="A15168">
        <v>1516.5</v>
      </c>
      <c r="B15168">
        <v>66.392134284973139</v>
      </c>
    </row>
    <row r="15169" spans="1:2" x14ac:dyDescent="0.25">
      <c r="A15169">
        <v>1516.6</v>
      </c>
      <c r="B15169">
        <v>66.699051818848076</v>
      </c>
    </row>
    <row r="15170" spans="1:2" x14ac:dyDescent="0.25">
      <c r="A15170">
        <v>1516.7</v>
      </c>
      <c r="B15170">
        <v>67.005969352722317</v>
      </c>
    </row>
    <row r="15171" spans="1:2" x14ac:dyDescent="0.25">
      <c r="A15171">
        <v>1516.8</v>
      </c>
      <c r="B15171">
        <v>67.312886886597241</v>
      </c>
    </row>
    <row r="15172" spans="1:2" x14ac:dyDescent="0.25">
      <c r="A15172">
        <v>1516.9</v>
      </c>
      <c r="B15172">
        <v>67.619804420471482</v>
      </c>
    </row>
    <row r="15173" spans="1:2" x14ac:dyDescent="0.25">
      <c r="A15173">
        <v>1517</v>
      </c>
      <c r="B15173">
        <v>67.926721954345709</v>
      </c>
    </row>
    <row r="15174" spans="1:2" x14ac:dyDescent="0.25">
      <c r="A15174">
        <v>1517.1</v>
      </c>
      <c r="B15174">
        <v>67.997225570678808</v>
      </c>
    </row>
    <row r="15175" spans="1:2" x14ac:dyDescent="0.25">
      <c r="A15175">
        <v>1517.2</v>
      </c>
      <c r="B15175">
        <v>68.06772918701175</v>
      </c>
    </row>
    <row r="15176" spans="1:2" x14ac:dyDescent="0.25">
      <c r="A15176">
        <v>1517.3</v>
      </c>
      <c r="B15176">
        <v>68.138232803344863</v>
      </c>
    </row>
    <row r="15177" spans="1:2" x14ac:dyDescent="0.25">
      <c r="A15177">
        <v>1517.4</v>
      </c>
      <c r="B15177">
        <v>68.208736419677805</v>
      </c>
    </row>
    <row r="15178" spans="1:2" x14ac:dyDescent="0.25">
      <c r="A15178">
        <v>1517.5</v>
      </c>
      <c r="B15178">
        <v>68.279240036010748</v>
      </c>
    </row>
    <row r="15179" spans="1:2" x14ac:dyDescent="0.25">
      <c r="A15179">
        <v>1517.6</v>
      </c>
      <c r="B15179">
        <v>68.349743652343847</v>
      </c>
    </row>
    <row r="15180" spans="1:2" x14ac:dyDescent="0.25">
      <c r="A15180">
        <v>1517.7</v>
      </c>
      <c r="B15180">
        <v>68.420247268676789</v>
      </c>
    </row>
    <row r="15181" spans="1:2" x14ac:dyDescent="0.25">
      <c r="A15181">
        <v>1517.8</v>
      </c>
      <c r="B15181">
        <v>68.490750885009902</v>
      </c>
    </row>
    <row r="15182" spans="1:2" x14ac:dyDescent="0.25">
      <c r="A15182">
        <v>1517.9</v>
      </c>
      <c r="B15182">
        <v>68.561254501342844</v>
      </c>
    </row>
    <row r="15183" spans="1:2" x14ac:dyDescent="0.25">
      <c r="A15183">
        <v>1518</v>
      </c>
      <c r="B15183">
        <v>68.631758117675787</v>
      </c>
    </row>
    <row r="15184" spans="1:2" x14ac:dyDescent="0.25">
      <c r="A15184">
        <v>1518.1</v>
      </c>
      <c r="B15184">
        <v>68.785716934204316</v>
      </c>
    </row>
    <row r="15185" spans="1:2" x14ac:dyDescent="0.25">
      <c r="A15185">
        <v>1518.2</v>
      </c>
      <c r="B15185">
        <v>68.939675750732491</v>
      </c>
    </row>
    <row r="15186" spans="1:2" x14ac:dyDescent="0.25">
      <c r="A15186">
        <v>1518.3</v>
      </c>
      <c r="B15186">
        <v>69.09363456726102</v>
      </c>
    </row>
    <row r="15187" spans="1:2" x14ac:dyDescent="0.25">
      <c r="A15187">
        <v>1518.4</v>
      </c>
      <c r="B15187">
        <v>69.247593383789209</v>
      </c>
    </row>
    <row r="15188" spans="1:2" x14ac:dyDescent="0.25">
      <c r="A15188">
        <v>1518.5</v>
      </c>
      <c r="B15188">
        <v>69.401552200317383</v>
      </c>
    </row>
    <row r="15189" spans="1:2" x14ac:dyDescent="0.25">
      <c r="A15189">
        <v>1518.6</v>
      </c>
      <c r="B15189">
        <v>69.555511016845912</v>
      </c>
    </row>
    <row r="15190" spans="1:2" x14ac:dyDescent="0.25">
      <c r="A15190">
        <v>1518.7</v>
      </c>
      <c r="B15190">
        <v>69.709469833374087</v>
      </c>
    </row>
    <row r="15191" spans="1:2" x14ac:dyDescent="0.25">
      <c r="A15191">
        <v>1518.8</v>
      </c>
      <c r="B15191">
        <v>69.863428649902616</v>
      </c>
    </row>
    <row r="15192" spans="1:2" x14ac:dyDescent="0.25">
      <c r="A15192">
        <v>1518.9</v>
      </c>
      <c r="B15192">
        <v>70.017387466430804</v>
      </c>
    </row>
    <row r="15193" spans="1:2" x14ac:dyDescent="0.25">
      <c r="A15193">
        <v>1519</v>
      </c>
      <c r="B15193">
        <v>70.171346282958979</v>
      </c>
    </row>
    <row r="15194" spans="1:2" x14ac:dyDescent="0.25">
      <c r="A15194">
        <v>1519.1</v>
      </c>
      <c r="B15194">
        <v>70.312496948242369</v>
      </c>
    </row>
    <row r="15195" spans="1:2" x14ac:dyDescent="0.25">
      <c r="A15195">
        <v>1519.2</v>
      </c>
      <c r="B15195">
        <v>70.453647613525447</v>
      </c>
    </row>
    <row r="15196" spans="1:2" x14ac:dyDescent="0.25">
      <c r="A15196">
        <v>1519.3</v>
      </c>
      <c r="B15196">
        <v>70.594798278808838</v>
      </c>
    </row>
    <row r="15197" spans="1:2" x14ac:dyDescent="0.25">
      <c r="A15197">
        <v>1519.4</v>
      </c>
      <c r="B15197">
        <v>70.735948944091916</v>
      </c>
    </row>
    <row r="15198" spans="1:2" x14ac:dyDescent="0.25">
      <c r="A15198">
        <v>1519.5</v>
      </c>
      <c r="B15198">
        <v>70.877099609374994</v>
      </c>
    </row>
    <row r="15199" spans="1:2" x14ac:dyDescent="0.25">
      <c r="A15199">
        <v>1519.6</v>
      </c>
      <c r="B15199">
        <v>71.018250274658385</v>
      </c>
    </row>
    <row r="15200" spans="1:2" x14ac:dyDescent="0.25">
      <c r="A15200">
        <v>1519.7</v>
      </c>
      <c r="B15200">
        <v>71.159400939941463</v>
      </c>
    </row>
    <row r="15201" spans="1:2" x14ac:dyDescent="0.25">
      <c r="A15201">
        <v>1519.8</v>
      </c>
      <c r="B15201">
        <v>71.300551605224854</v>
      </c>
    </row>
    <row r="15202" spans="1:2" x14ac:dyDescent="0.25">
      <c r="A15202">
        <v>1519.9</v>
      </c>
      <c r="B15202">
        <v>71.441702270507932</v>
      </c>
    </row>
    <row r="15203" spans="1:2" x14ac:dyDescent="0.25">
      <c r="A15203">
        <v>1520</v>
      </c>
      <c r="B15203">
        <v>71.58285293579101</v>
      </c>
    </row>
    <row r="15204" spans="1:2" x14ac:dyDescent="0.25">
      <c r="A15204">
        <v>1520.1</v>
      </c>
      <c r="B15204">
        <v>71.680395812988408</v>
      </c>
    </row>
    <row r="15205" spans="1:2" x14ac:dyDescent="0.25">
      <c r="A15205">
        <v>1520.2</v>
      </c>
      <c r="B15205">
        <v>71.777938690185593</v>
      </c>
    </row>
    <row r="15206" spans="1:2" x14ac:dyDescent="0.25">
      <c r="A15206">
        <v>1520.3</v>
      </c>
      <c r="B15206">
        <v>71.875481567382991</v>
      </c>
    </row>
    <row r="15207" spans="1:2" x14ac:dyDescent="0.25">
      <c r="A15207">
        <v>1520.4</v>
      </c>
      <c r="B15207">
        <v>71.973024444580162</v>
      </c>
    </row>
    <row r="15208" spans="1:2" x14ac:dyDescent="0.25">
      <c r="A15208">
        <v>1520.5</v>
      </c>
      <c r="B15208">
        <v>72.070567321777332</v>
      </c>
    </row>
    <row r="15209" spans="1:2" x14ac:dyDescent="0.25">
      <c r="A15209">
        <v>1520.6</v>
      </c>
      <c r="B15209">
        <v>72.168110198974745</v>
      </c>
    </row>
    <row r="15210" spans="1:2" x14ac:dyDescent="0.25">
      <c r="A15210">
        <v>1520.7</v>
      </c>
      <c r="B15210">
        <v>72.265653076171915</v>
      </c>
    </row>
    <row r="15211" spans="1:2" x14ac:dyDescent="0.25">
      <c r="A15211">
        <v>1520.8</v>
      </c>
      <c r="B15211">
        <v>72.363195953369313</v>
      </c>
    </row>
    <row r="15212" spans="1:2" x14ac:dyDescent="0.25">
      <c r="A15212">
        <v>1520.9</v>
      </c>
      <c r="B15212">
        <v>72.460738830566498</v>
      </c>
    </row>
    <row r="15213" spans="1:2" x14ac:dyDescent="0.25">
      <c r="A15213">
        <v>1521</v>
      </c>
      <c r="B15213">
        <v>72.558281707763669</v>
      </c>
    </row>
    <row r="15214" spans="1:2" x14ac:dyDescent="0.25">
      <c r="A15214">
        <v>1521.1</v>
      </c>
      <c r="B15214">
        <v>72.614461669921951</v>
      </c>
    </row>
    <row r="15215" spans="1:2" x14ac:dyDescent="0.25">
      <c r="A15215">
        <v>1521.2</v>
      </c>
      <c r="B15215">
        <v>72.670641632080105</v>
      </c>
    </row>
    <row r="15216" spans="1:2" x14ac:dyDescent="0.25">
      <c r="A15216">
        <v>1521.3</v>
      </c>
      <c r="B15216">
        <v>72.726821594238388</v>
      </c>
    </row>
    <row r="15217" spans="1:2" x14ac:dyDescent="0.25">
      <c r="A15217">
        <v>1521.4</v>
      </c>
      <c r="B15217">
        <v>72.783001556396542</v>
      </c>
    </row>
    <row r="15218" spans="1:2" x14ac:dyDescent="0.25">
      <c r="A15218">
        <v>1521.5</v>
      </c>
      <c r="B15218">
        <v>72.839181518554682</v>
      </c>
    </row>
    <row r="15219" spans="1:2" x14ac:dyDescent="0.25">
      <c r="A15219">
        <v>1521.6</v>
      </c>
      <c r="B15219">
        <v>72.895361480712964</v>
      </c>
    </row>
    <row r="15220" spans="1:2" x14ac:dyDescent="0.25">
      <c r="A15220">
        <v>1521.7</v>
      </c>
      <c r="B15220">
        <v>72.951541442871118</v>
      </c>
    </row>
    <row r="15221" spans="1:2" x14ac:dyDescent="0.25">
      <c r="A15221">
        <v>1521.8</v>
      </c>
      <c r="B15221">
        <v>73.0077214050294</v>
      </c>
    </row>
    <row r="15222" spans="1:2" x14ac:dyDescent="0.25">
      <c r="A15222">
        <v>1521.9</v>
      </c>
      <c r="B15222">
        <v>73.063901367187555</v>
      </c>
    </row>
    <row r="15223" spans="1:2" x14ac:dyDescent="0.25">
      <c r="A15223">
        <v>1522</v>
      </c>
      <c r="B15223">
        <v>73.120081329345709</v>
      </c>
    </row>
    <row r="15224" spans="1:2" x14ac:dyDescent="0.25">
      <c r="A15224">
        <v>1522.1</v>
      </c>
      <c r="B15224">
        <v>73.157797012329155</v>
      </c>
    </row>
    <row r="15225" spans="1:2" x14ac:dyDescent="0.25">
      <c r="A15225">
        <v>1522.2</v>
      </c>
      <c r="B15225">
        <v>73.195512695312516</v>
      </c>
    </row>
    <row r="15226" spans="1:2" x14ac:dyDescent="0.25">
      <c r="A15226">
        <v>1522.3</v>
      </c>
      <c r="B15226">
        <v>73.233228378295976</v>
      </c>
    </row>
    <row r="15227" spans="1:2" x14ac:dyDescent="0.25">
      <c r="A15227">
        <v>1522.4</v>
      </c>
      <c r="B15227">
        <v>73.270944061279337</v>
      </c>
    </row>
    <row r="15228" spans="1:2" x14ac:dyDescent="0.25">
      <c r="A15228">
        <v>1522.5</v>
      </c>
      <c r="B15228">
        <v>73.308659744262698</v>
      </c>
    </row>
    <row r="15229" spans="1:2" x14ac:dyDescent="0.25">
      <c r="A15229">
        <v>1522.6</v>
      </c>
      <c r="B15229">
        <v>73.346375427246144</v>
      </c>
    </row>
    <row r="15230" spans="1:2" x14ac:dyDescent="0.25">
      <c r="A15230">
        <v>1522.7</v>
      </c>
      <c r="B15230">
        <v>73.384091110229505</v>
      </c>
    </row>
    <row r="15231" spans="1:2" x14ac:dyDescent="0.25">
      <c r="A15231">
        <v>1522.8</v>
      </c>
      <c r="B15231">
        <v>73.421806793212966</v>
      </c>
    </row>
    <row r="15232" spans="1:2" x14ac:dyDescent="0.25">
      <c r="A15232">
        <v>1522.9</v>
      </c>
      <c r="B15232">
        <v>73.459522476196327</v>
      </c>
    </row>
    <row r="15233" spans="1:2" x14ac:dyDescent="0.25">
      <c r="A15233">
        <v>1523</v>
      </c>
      <c r="B15233">
        <v>73.497238159179688</v>
      </c>
    </row>
    <row r="15234" spans="1:2" x14ac:dyDescent="0.25">
      <c r="A15234">
        <v>1523.1</v>
      </c>
      <c r="B15234">
        <v>73.525344848632855</v>
      </c>
    </row>
    <row r="15235" spans="1:2" x14ac:dyDescent="0.25">
      <c r="A15235">
        <v>1523.2</v>
      </c>
      <c r="B15235">
        <v>73.553451538085952</v>
      </c>
    </row>
    <row r="15236" spans="1:2" x14ac:dyDescent="0.25">
      <c r="A15236">
        <v>1523.3</v>
      </c>
      <c r="B15236">
        <v>73.581558227539119</v>
      </c>
    </row>
    <row r="15237" spans="1:2" x14ac:dyDescent="0.25">
      <c r="A15237">
        <v>1523.4</v>
      </c>
      <c r="B15237">
        <v>73.609664916992216</v>
      </c>
    </row>
    <row r="15238" spans="1:2" x14ac:dyDescent="0.25">
      <c r="A15238">
        <v>1523.5</v>
      </c>
      <c r="B15238">
        <v>73.637771606445313</v>
      </c>
    </row>
    <row r="15239" spans="1:2" x14ac:dyDescent="0.25">
      <c r="A15239">
        <v>1523.6</v>
      </c>
      <c r="B15239">
        <v>73.66587829589848</v>
      </c>
    </row>
    <row r="15240" spans="1:2" x14ac:dyDescent="0.25">
      <c r="A15240">
        <v>1523.7</v>
      </c>
      <c r="B15240">
        <v>73.693984985351577</v>
      </c>
    </row>
    <row r="15241" spans="1:2" x14ac:dyDescent="0.25">
      <c r="A15241">
        <v>1523.8</v>
      </c>
      <c r="B15241">
        <v>73.722091674804744</v>
      </c>
    </row>
    <row r="15242" spans="1:2" x14ac:dyDescent="0.25">
      <c r="A15242">
        <v>1523.9</v>
      </c>
      <c r="B15242">
        <v>73.750198364257841</v>
      </c>
    </row>
    <row r="15243" spans="1:2" x14ac:dyDescent="0.25">
      <c r="A15243">
        <v>1524</v>
      </c>
      <c r="B15243">
        <v>73.778305053710938</v>
      </c>
    </row>
    <row r="15244" spans="1:2" x14ac:dyDescent="0.25">
      <c r="A15244">
        <v>1524.1</v>
      </c>
      <c r="B15244">
        <v>73.780986709594728</v>
      </c>
    </row>
    <row r="15245" spans="1:2" x14ac:dyDescent="0.25">
      <c r="A15245">
        <v>1524.2</v>
      </c>
      <c r="B15245">
        <v>73.783668365478519</v>
      </c>
    </row>
    <row r="15246" spans="1:2" x14ac:dyDescent="0.25">
      <c r="A15246">
        <v>1524.3</v>
      </c>
      <c r="B15246">
        <v>73.78635002136231</v>
      </c>
    </row>
    <row r="15247" spans="1:2" x14ac:dyDescent="0.25">
      <c r="A15247">
        <v>1524.4</v>
      </c>
      <c r="B15247">
        <v>73.789031677246101</v>
      </c>
    </row>
    <row r="15248" spans="1:2" x14ac:dyDescent="0.25">
      <c r="A15248">
        <v>1524.5</v>
      </c>
      <c r="B15248">
        <v>73.791713333129877</v>
      </c>
    </row>
    <row r="15249" spans="1:2" x14ac:dyDescent="0.25">
      <c r="A15249">
        <v>1524.6</v>
      </c>
      <c r="B15249">
        <v>73.794394989013682</v>
      </c>
    </row>
    <row r="15250" spans="1:2" x14ac:dyDescent="0.25">
      <c r="A15250">
        <v>1524.7</v>
      </c>
      <c r="B15250">
        <v>73.797076644897459</v>
      </c>
    </row>
    <row r="15251" spans="1:2" x14ac:dyDescent="0.25">
      <c r="A15251">
        <v>1524.8</v>
      </c>
      <c r="B15251">
        <v>73.799758300781264</v>
      </c>
    </row>
    <row r="15252" spans="1:2" x14ac:dyDescent="0.25">
      <c r="A15252">
        <v>1524.9</v>
      </c>
      <c r="B15252">
        <v>73.80243995666504</v>
      </c>
    </row>
    <row r="15253" spans="1:2" x14ac:dyDescent="0.25">
      <c r="A15253">
        <v>1525</v>
      </c>
      <c r="B15253">
        <v>73.805121612548831</v>
      </c>
    </row>
    <row r="15254" spans="1:2" x14ac:dyDescent="0.25">
      <c r="A15254">
        <v>1525.1</v>
      </c>
      <c r="B15254">
        <v>73.747408981323161</v>
      </c>
    </row>
    <row r="15255" spans="1:2" x14ac:dyDescent="0.25">
      <c r="A15255">
        <v>1525.2</v>
      </c>
      <c r="B15255">
        <v>73.689696350097634</v>
      </c>
    </row>
    <row r="15256" spans="1:2" x14ac:dyDescent="0.25">
      <c r="A15256">
        <v>1525.3</v>
      </c>
      <c r="B15256">
        <v>73.631983718871965</v>
      </c>
    </row>
    <row r="15257" spans="1:2" x14ac:dyDescent="0.25">
      <c r="A15257">
        <v>1525.4</v>
      </c>
      <c r="B15257">
        <v>73.574271087646437</v>
      </c>
    </row>
    <row r="15258" spans="1:2" x14ac:dyDescent="0.25">
      <c r="A15258">
        <v>1525.5</v>
      </c>
      <c r="B15258">
        <v>73.51655845642091</v>
      </c>
    </row>
    <row r="15259" spans="1:2" x14ac:dyDescent="0.25">
      <c r="A15259">
        <v>1525.6</v>
      </c>
      <c r="B15259">
        <v>73.45884582519524</v>
      </c>
    </row>
    <row r="15260" spans="1:2" x14ac:dyDescent="0.25">
      <c r="A15260">
        <v>1525.7</v>
      </c>
      <c r="B15260">
        <v>73.401133193969699</v>
      </c>
    </row>
    <row r="15261" spans="1:2" x14ac:dyDescent="0.25">
      <c r="A15261">
        <v>1525.8</v>
      </c>
      <c r="B15261">
        <v>73.343420562744043</v>
      </c>
    </row>
    <row r="15262" spans="1:2" x14ac:dyDescent="0.25">
      <c r="A15262">
        <v>1525.9</v>
      </c>
      <c r="B15262">
        <v>73.285707931518502</v>
      </c>
    </row>
    <row r="15263" spans="1:2" x14ac:dyDescent="0.25">
      <c r="A15263">
        <v>1526</v>
      </c>
      <c r="B15263">
        <v>73.227995300292974</v>
      </c>
    </row>
    <row r="15264" spans="1:2" x14ac:dyDescent="0.25">
      <c r="A15264">
        <v>1526.1</v>
      </c>
      <c r="B15264">
        <v>73.112058486938324</v>
      </c>
    </row>
    <row r="15265" spans="1:2" x14ac:dyDescent="0.25">
      <c r="A15265">
        <v>1526.2</v>
      </c>
      <c r="B15265">
        <v>72.996121673583929</v>
      </c>
    </row>
    <row r="15266" spans="1:2" x14ac:dyDescent="0.25">
      <c r="A15266">
        <v>1526.3</v>
      </c>
      <c r="B15266">
        <v>72.880184860229278</v>
      </c>
    </row>
    <row r="15267" spans="1:2" x14ac:dyDescent="0.25">
      <c r="A15267">
        <v>1526.4</v>
      </c>
      <c r="B15267">
        <v>72.764248046874897</v>
      </c>
    </row>
    <row r="15268" spans="1:2" x14ac:dyDescent="0.25">
      <c r="A15268">
        <v>1526.5</v>
      </c>
      <c r="B15268">
        <v>72.648311233520502</v>
      </c>
    </row>
    <row r="15269" spans="1:2" x14ac:dyDescent="0.25">
      <c r="A15269">
        <v>1526.6</v>
      </c>
      <c r="B15269">
        <v>72.532374420165851</v>
      </c>
    </row>
    <row r="15270" spans="1:2" x14ac:dyDescent="0.25">
      <c r="A15270">
        <v>1526.7</v>
      </c>
      <c r="B15270">
        <v>72.416437606811471</v>
      </c>
    </row>
    <row r="15271" spans="1:2" x14ac:dyDescent="0.25">
      <c r="A15271">
        <v>1526.8</v>
      </c>
      <c r="B15271">
        <v>72.30050079345682</v>
      </c>
    </row>
    <row r="15272" spans="1:2" x14ac:dyDescent="0.25">
      <c r="A15272">
        <v>1526.9</v>
      </c>
      <c r="B15272">
        <v>72.184563980102425</v>
      </c>
    </row>
    <row r="15273" spans="1:2" x14ac:dyDescent="0.25">
      <c r="A15273">
        <v>1527</v>
      </c>
      <c r="B15273">
        <v>72.068627166748044</v>
      </c>
    </row>
    <row r="15274" spans="1:2" x14ac:dyDescent="0.25">
      <c r="A15274">
        <v>1527.1</v>
      </c>
      <c r="B15274">
        <v>71.95446563720688</v>
      </c>
    </row>
    <row r="15275" spans="1:2" x14ac:dyDescent="0.25">
      <c r="A15275">
        <v>1527.2</v>
      </c>
      <c r="B15275">
        <v>71.840304107665958</v>
      </c>
    </row>
    <row r="15276" spans="1:2" x14ac:dyDescent="0.25">
      <c r="A15276">
        <v>1527.3</v>
      </c>
      <c r="B15276">
        <v>71.726142578124794</v>
      </c>
    </row>
    <row r="15277" spans="1:2" x14ac:dyDescent="0.25">
      <c r="A15277">
        <v>1527.4</v>
      </c>
      <c r="B15277">
        <v>71.611981048583885</v>
      </c>
    </row>
    <row r="15278" spans="1:2" x14ac:dyDescent="0.25">
      <c r="A15278">
        <v>1527.5</v>
      </c>
      <c r="B15278">
        <v>71.497819519042963</v>
      </c>
    </row>
    <row r="15279" spans="1:2" x14ac:dyDescent="0.25">
      <c r="A15279">
        <v>1527.6</v>
      </c>
      <c r="B15279">
        <v>71.383657989501799</v>
      </c>
    </row>
    <row r="15280" spans="1:2" x14ac:dyDescent="0.25">
      <c r="A15280">
        <v>1527.7</v>
      </c>
      <c r="B15280">
        <v>71.269496459960891</v>
      </c>
    </row>
    <row r="15281" spans="1:2" x14ac:dyDescent="0.25">
      <c r="A15281">
        <v>1527.8</v>
      </c>
      <c r="B15281">
        <v>71.155334930419713</v>
      </c>
    </row>
    <row r="15282" spans="1:2" x14ac:dyDescent="0.25">
      <c r="A15282">
        <v>1527.9</v>
      </c>
      <c r="B15282">
        <v>71.041173400878805</v>
      </c>
    </row>
    <row r="15283" spans="1:2" x14ac:dyDescent="0.25">
      <c r="A15283">
        <v>1528</v>
      </c>
      <c r="B15283">
        <v>70.927011871337896</v>
      </c>
    </row>
    <row r="15284" spans="1:2" x14ac:dyDescent="0.25">
      <c r="A15284">
        <v>1528.1</v>
      </c>
      <c r="B15284">
        <v>70.778868331908981</v>
      </c>
    </row>
    <row r="15285" spans="1:2" x14ac:dyDescent="0.25">
      <c r="A15285">
        <v>1528.2</v>
      </c>
      <c r="B15285">
        <v>70.630724792480407</v>
      </c>
    </row>
    <row r="15286" spans="1:2" x14ac:dyDescent="0.25">
      <c r="A15286">
        <v>1528.3</v>
      </c>
      <c r="B15286">
        <v>70.482581253051492</v>
      </c>
    </row>
    <row r="15287" spans="1:2" x14ac:dyDescent="0.25">
      <c r="A15287">
        <v>1528.4</v>
      </c>
      <c r="B15287">
        <v>70.334437713622918</v>
      </c>
    </row>
    <row r="15288" spans="1:2" x14ac:dyDescent="0.25">
      <c r="A15288">
        <v>1528.5</v>
      </c>
      <c r="B15288">
        <v>70.18629417419433</v>
      </c>
    </row>
    <row r="15289" spans="1:2" x14ac:dyDescent="0.25">
      <c r="A15289">
        <v>1528.6</v>
      </c>
      <c r="B15289">
        <v>70.038150634765429</v>
      </c>
    </row>
    <row r="15290" spans="1:2" x14ac:dyDescent="0.25">
      <c r="A15290">
        <v>1528.7</v>
      </c>
      <c r="B15290">
        <v>69.890007095336841</v>
      </c>
    </row>
    <row r="15291" spans="1:2" x14ac:dyDescent="0.25">
      <c r="A15291">
        <v>1528.8</v>
      </c>
      <c r="B15291">
        <v>69.741863555907926</v>
      </c>
    </row>
    <row r="15292" spans="1:2" x14ac:dyDescent="0.25">
      <c r="A15292">
        <v>1528.9</v>
      </c>
      <c r="B15292">
        <v>69.593720016479352</v>
      </c>
    </row>
    <row r="15293" spans="1:2" x14ac:dyDescent="0.25">
      <c r="A15293">
        <v>1529</v>
      </c>
      <c r="B15293">
        <v>69.445576477050778</v>
      </c>
    </row>
    <row r="15294" spans="1:2" x14ac:dyDescent="0.25">
      <c r="A15294">
        <v>1529.1</v>
      </c>
      <c r="B15294">
        <v>69.237445220946981</v>
      </c>
    </row>
    <row r="15295" spans="1:2" x14ac:dyDescent="0.25">
      <c r="A15295">
        <v>1529.2</v>
      </c>
      <c r="B15295">
        <v>69.029313964843652</v>
      </c>
    </row>
    <row r="15296" spans="1:2" x14ac:dyDescent="0.25">
      <c r="A15296">
        <v>1529.3</v>
      </c>
      <c r="B15296">
        <v>68.821182708739855</v>
      </c>
    </row>
    <row r="15297" spans="1:2" x14ac:dyDescent="0.25">
      <c r="A15297">
        <v>1529.4</v>
      </c>
      <c r="B15297">
        <v>68.613051452636526</v>
      </c>
    </row>
    <row r="15298" spans="1:2" x14ac:dyDescent="0.25">
      <c r="A15298">
        <v>1529.5</v>
      </c>
      <c r="B15298">
        <v>68.404920196533197</v>
      </c>
    </row>
    <row r="15299" spans="1:2" x14ac:dyDescent="0.25">
      <c r="A15299">
        <v>1529.6</v>
      </c>
      <c r="B15299">
        <v>68.1967889404294</v>
      </c>
    </row>
    <row r="15300" spans="1:2" x14ac:dyDescent="0.25">
      <c r="A15300">
        <v>1529.7</v>
      </c>
      <c r="B15300">
        <v>67.988657684326085</v>
      </c>
    </row>
    <row r="15301" spans="1:2" x14ac:dyDescent="0.25">
      <c r="A15301">
        <v>1529.8</v>
      </c>
      <c r="B15301">
        <v>67.780526428222288</v>
      </c>
    </row>
    <row r="15302" spans="1:2" x14ac:dyDescent="0.25">
      <c r="A15302">
        <v>1529.9</v>
      </c>
      <c r="B15302">
        <v>67.572395172118959</v>
      </c>
    </row>
    <row r="15303" spans="1:2" x14ac:dyDescent="0.25">
      <c r="A15303">
        <v>1530</v>
      </c>
      <c r="B15303">
        <v>67.364263916015631</v>
      </c>
    </row>
    <row r="15304" spans="1:2" x14ac:dyDescent="0.25">
      <c r="A15304">
        <v>1530.1</v>
      </c>
      <c r="B15304">
        <v>67.11763187408414</v>
      </c>
    </row>
    <row r="15305" spans="1:2" x14ac:dyDescent="0.25">
      <c r="A15305">
        <v>1530.2</v>
      </c>
      <c r="B15305">
        <v>66.870999832153217</v>
      </c>
    </row>
    <row r="15306" spans="1:2" x14ac:dyDescent="0.25">
      <c r="A15306">
        <v>1530.3</v>
      </c>
      <c r="B15306">
        <v>66.624367790221726</v>
      </c>
    </row>
    <row r="15307" spans="1:2" x14ac:dyDescent="0.25">
      <c r="A15307">
        <v>1530.4</v>
      </c>
      <c r="B15307">
        <v>66.377735748290789</v>
      </c>
    </row>
    <row r="15308" spans="1:2" x14ac:dyDescent="0.25">
      <c r="A15308">
        <v>1530.5</v>
      </c>
      <c r="B15308">
        <v>66.131103706359866</v>
      </c>
    </row>
    <row r="15309" spans="1:2" x14ac:dyDescent="0.25">
      <c r="A15309">
        <v>1530.6</v>
      </c>
      <c r="B15309">
        <v>65.884471664428375</v>
      </c>
    </row>
    <row r="15310" spans="1:2" x14ac:dyDescent="0.25">
      <c r="A15310">
        <v>1530.7</v>
      </c>
      <c r="B15310">
        <v>65.637839622497452</v>
      </c>
    </row>
    <row r="15311" spans="1:2" x14ac:dyDescent="0.25">
      <c r="A15311">
        <v>1530.8</v>
      </c>
      <c r="B15311">
        <v>65.391207580565961</v>
      </c>
    </row>
    <row r="15312" spans="1:2" x14ac:dyDescent="0.25">
      <c r="A15312">
        <v>1530.9</v>
      </c>
      <c r="B15312">
        <v>65.144575538635024</v>
      </c>
    </row>
    <row r="15313" spans="1:2" x14ac:dyDescent="0.25">
      <c r="A15313">
        <v>1531</v>
      </c>
      <c r="B15313">
        <v>64.897943496704102</v>
      </c>
    </row>
    <row r="15314" spans="1:2" x14ac:dyDescent="0.25">
      <c r="A15314">
        <v>1531.1</v>
      </c>
      <c r="B15314">
        <v>64.685350151061726</v>
      </c>
    </row>
    <row r="15315" spans="1:2" x14ac:dyDescent="0.25">
      <c r="A15315">
        <v>1531.2</v>
      </c>
      <c r="B15315">
        <v>64.47275680541982</v>
      </c>
    </row>
    <row r="15316" spans="1:2" x14ac:dyDescent="0.25">
      <c r="A15316">
        <v>1531.3</v>
      </c>
      <c r="B15316">
        <v>64.260163459777445</v>
      </c>
    </row>
    <row r="15317" spans="1:2" x14ac:dyDescent="0.25">
      <c r="A15317">
        <v>1531.4</v>
      </c>
      <c r="B15317">
        <v>64.047570114135553</v>
      </c>
    </row>
    <row r="15318" spans="1:2" x14ac:dyDescent="0.25">
      <c r="A15318">
        <v>1531.5</v>
      </c>
      <c r="B15318">
        <v>63.834976768493661</v>
      </c>
    </row>
    <row r="15319" spans="1:2" x14ac:dyDescent="0.25">
      <c r="A15319">
        <v>1531.6</v>
      </c>
      <c r="B15319">
        <v>63.622383422851279</v>
      </c>
    </row>
    <row r="15320" spans="1:2" x14ac:dyDescent="0.25">
      <c r="A15320">
        <v>1531.7</v>
      </c>
      <c r="B15320">
        <v>63.409790077209379</v>
      </c>
    </row>
    <row r="15321" spans="1:2" x14ac:dyDescent="0.25">
      <c r="A15321">
        <v>1531.8</v>
      </c>
      <c r="B15321">
        <v>63.197196731566997</v>
      </c>
    </row>
    <row r="15322" spans="1:2" x14ac:dyDescent="0.25">
      <c r="A15322">
        <v>1531.9</v>
      </c>
      <c r="B15322">
        <v>62.984603385925112</v>
      </c>
    </row>
    <row r="15323" spans="1:2" x14ac:dyDescent="0.25">
      <c r="A15323">
        <v>1532</v>
      </c>
      <c r="B15323">
        <v>62.772010040283213</v>
      </c>
    </row>
    <row r="15324" spans="1:2" x14ac:dyDescent="0.25">
      <c r="A15324">
        <v>1532.1</v>
      </c>
      <c r="B15324">
        <v>62.66134529113755</v>
      </c>
    </row>
    <row r="15325" spans="1:2" x14ac:dyDescent="0.25">
      <c r="A15325">
        <v>1532.2</v>
      </c>
      <c r="B15325">
        <v>62.550680541992143</v>
      </c>
    </row>
    <row r="15326" spans="1:2" x14ac:dyDescent="0.25">
      <c r="A15326">
        <v>1532.3</v>
      </c>
      <c r="B15326">
        <v>62.440015792846488</v>
      </c>
    </row>
    <row r="15327" spans="1:2" x14ac:dyDescent="0.25">
      <c r="A15327">
        <v>1532.4</v>
      </c>
      <c r="B15327">
        <v>62.329351043701081</v>
      </c>
    </row>
    <row r="15328" spans="1:2" x14ac:dyDescent="0.25">
      <c r="A15328">
        <v>1532.5</v>
      </c>
      <c r="B15328">
        <v>62.218686294555667</v>
      </c>
    </row>
    <row r="15329" spans="1:2" x14ac:dyDescent="0.25">
      <c r="A15329">
        <v>1532.6</v>
      </c>
      <c r="B15329">
        <v>62.108021545410011</v>
      </c>
    </row>
    <row r="15330" spans="1:2" x14ac:dyDescent="0.25">
      <c r="A15330">
        <v>1532.7</v>
      </c>
      <c r="B15330">
        <v>61.997356796264597</v>
      </c>
    </row>
    <row r="15331" spans="1:2" x14ac:dyDescent="0.25">
      <c r="A15331">
        <v>1532.8</v>
      </c>
      <c r="B15331">
        <v>61.886692047118942</v>
      </c>
    </row>
    <row r="15332" spans="1:2" x14ac:dyDescent="0.25">
      <c r="A15332">
        <v>1532.9</v>
      </c>
      <c r="B15332">
        <v>61.776027297973528</v>
      </c>
    </row>
    <row r="15333" spans="1:2" x14ac:dyDescent="0.25">
      <c r="A15333">
        <v>1533</v>
      </c>
      <c r="B15333">
        <v>61.665362548828128</v>
      </c>
    </row>
    <row r="15334" spans="1:2" x14ac:dyDescent="0.25">
      <c r="A15334">
        <v>1533.1</v>
      </c>
      <c r="B15334">
        <v>61.579244041442763</v>
      </c>
    </row>
    <row r="15335" spans="1:2" x14ac:dyDescent="0.25">
      <c r="A15335">
        <v>1533.2</v>
      </c>
      <c r="B15335">
        <v>61.493125534057583</v>
      </c>
    </row>
    <row r="15336" spans="1:2" x14ac:dyDescent="0.25">
      <c r="A15336">
        <v>1533.3</v>
      </c>
      <c r="B15336">
        <v>61.407007026672211</v>
      </c>
    </row>
    <row r="15337" spans="1:2" x14ac:dyDescent="0.25">
      <c r="A15337">
        <v>1533.4</v>
      </c>
      <c r="B15337">
        <v>61.320888519287031</v>
      </c>
    </row>
    <row r="15338" spans="1:2" x14ac:dyDescent="0.25">
      <c r="A15338">
        <v>1533.5</v>
      </c>
      <c r="B15338">
        <v>61.234770011901858</v>
      </c>
    </row>
    <row r="15339" spans="1:2" x14ac:dyDescent="0.25">
      <c r="A15339">
        <v>1533.6</v>
      </c>
      <c r="B15339">
        <v>61.148651504516486</v>
      </c>
    </row>
    <row r="15340" spans="1:2" x14ac:dyDescent="0.25">
      <c r="A15340">
        <v>1533.7</v>
      </c>
      <c r="B15340">
        <v>61.062532997131314</v>
      </c>
    </row>
    <row r="15341" spans="1:2" x14ac:dyDescent="0.25">
      <c r="A15341">
        <v>1533.8</v>
      </c>
      <c r="B15341">
        <v>60.976414489745942</v>
      </c>
    </row>
    <row r="15342" spans="1:2" x14ac:dyDescent="0.25">
      <c r="A15342">
        <v>1533.9</v>
      </c>
      <c r="B15342">
        <v>60.890295982360762</v>
      </c>
    </row>
    <row r="15343" spans="1:2" x14ac:dyDescent="0.25">
      <c r="A15343">
        <v>1534</v>
      </c>
      <c r="B15343">
        <v>60.804177474975589</v>
      </c>
    </row>
    <row r="15344" spans="1:2" x14ac:dyDescent="0.25">
      <c r="A15344">
        <v>1534.1</v>
      </c>
      <c r="B15344">
        <v>60.796143913269027</v>
      </c>
    </row>
    <row r="15345" spans="1:2" x14ac:dyDescent="0.25">
      <c r="A15345">
        <v>1534.2</v>
      </c>
      <c r="B15345">
        <v>60.788110351562501</v>
      </c>
    </row>
    <row r="15346" spans="1:2" x14ac:dyDescent="0.25">
      <c r="A15346">
        <v>1534.3</v>
      </c>
      <c r="B15346">
        <v>60.780076789855947</v>
      </c>
    </row>
    <row r="15347" spans="1:2" x14ac:dyDescent="0.25">
      <c r="A15347">
        <v>1534.4</v>
      </c>
      <c r="B15347">
        <v>60.772043228149407</v>
      </c>
    </row>
    <row r="15348" spans="1:2" x14ac:dyDescent="0.25">
      <c r="A15348">
        <v>1534.5</v>
      </c>
      <c r="B15348">
        <v>60.764009666442867</v>
      </c>
    </row>
    <row r="15349" spans="1:2" x14ac:dyDescent="0.25">
      <c r="A15349">
        <v>1534.6</v>
      </c>
      <c r="B15349">
        <v>60.75597610473632</v>
      </c>
    </row>
    <row r="15350" spans="1:2" x14ac:dyDescent="0.25">
      <c r="A15350">
        <v>1534.7</v>
      </c>
      <c r="B15350">
        <v>60.747942543029787</v>
      </c>
    </row>
    <row r="15351" spans="1:2" x14ac:dyDescent="0.25">
      <c r="A15351">
        <v>1534.8</v>
      </c>
      <c r="B15351">
        <v>60.739908981323232</v>
      </c>
    </row>
    <row r="15352" spans="1:2" x14ac:dyDescent="0.25">
      <c r="A15352">
        <v>1534.9</v>
      </c>
      <c r="B15352">
        <v>60.731875419616692</v>
      </c>
    </row>
    <row r="15353" spans="1:2" x14ac:dyDescent="0.25">
      <c r="A15353">
        <v>1535</v>
      </c>
      <c r="B15353">
        <v>60.723841857910159</v>
      </c>
    </row>
    <row r="15354" spans="1:2" x14ac:dyDescent="0.25">
      <c r="A15354">
        <v>1535.1</v>
      </c>
      <c r="B15354">
        <v>60.720191802978512</v>
      </c>
    </row>
    <row r="15355" spans="1:2" x14ac:dyDescent="0.25">
      <c r="A15355">
        <v>1535.2</v>
      </c>
      <c r="B15355">
        <v>60.716541748046879</v>
      </c>
    </row>
    <row r="15356" spans="1:2" x14ac:dyDescent="0.25">
      <c r="A15356">
        <v>1535.3</v>
      </c>
      <c r="B15356">
        <v>60.712891693115232</v>
      </c>
    </row>
    <row r="15357" spans="1:2" x14ac:dyDescent="0.25">
      <c r="A15357">
        <v>1535.4</v>
      </c>
      <c r="B15357">
        <v>60.709241638183592</v>
      </c>
    </row>
    <row r="15358" spans="1:2" x14ac:dyDescent="0.25">
      <c r="A15358">
        <v>1535.5</v>
      </c>
      <c r="B15358">
        <v>60.705591583251959</v>
      </c>
    </row>
    <row r="15359" spans="1:2" x14ac:dyDescent="0.25">
      <c r="A15359">
        <v>1535.6</v>
      </c>
      <c r="B15359">
        <v>60.701941528320312</v>
      </c>
    </row>
    <row r="15360" spans="1:2" x14ac:dyDescent="0.25">
      <c r="A15360">
        <v>1535.7</v>
      </c>
      <c r="B15360">
        <v>60.698291473388672</v>
      </c>
    </row>
    <row r="15361" spans="1:2" x14ac:dyDescent="0.25">
      <c r="A15361">
        <v>1535.8</v>
      </c>
      <c r="B15361">
        <v>60.694641418457017</v>
      </c>
    </row>
    <row r="15362" spans="1:2" x14ac:dyDescent="0.25">
      <c r="A15362">
        <v>1535.9</v>
      </c>
      <c r="B15362">
        <v>60.690991363525391</v>
      </c>
    </row>
    <row r="15363" spans="1:2" x14ac:dyDescent="0.25">
      <c r="A15363">
        <v>1536</v>
      </c>
      <c r="B15363">
        <v>60.687341308593751</v>
      </c>
    </row>
    <row r="15364" spans="1:2" x14ac:dyDescent="0.25">
      <c r="A15364">
        <v>1536.1</v>
      </c>
      <c r="B15364">
        <v>60.741622390747153</v>
      </c>
    </row>
    <row r="15365" spans="1:2" x14ac:dyDescent="0.25">
      <c r="A15365">
        <v>1536.2</v>
      </c>
      <c r="B15365">
        <v>60.795903472900413</v>
      </c>
    </row>
    <row r="15366" spans="1:2" x14ac:dyDescent="0.25">
      <c r="A15366">
        <v>1536.3</v>
      </c>
      <c r="B15366">
        <v>60.850184555053808</v>
      </c>
    </row>
    <row r="15367" spans="1:2" x14ac:dyDescent="0.25">
      <c r="A15367">
        <v>1536.4</v>
      </c>
      <c r="B15367">
        <v>60.904465637207082</v>
      </c>
    </row>
    <row r="15368" spans="1:2" x14ac:dyDescent="0.25">
      <c r="A15368">
        <v>1536.5</v>
      </c>
      <c r="B15368">
        <v>60.958746719360349</v>
      </c>
    </row>
    <row r="15369" spans="1:2" x14ac:dyDescent="0.25">
      <c r="A15369">
        <v>1536.6</v>
      </c>
      <c r="B15369">
        <v>61.013027801513743</v>
      </c>
    </row>
    <row r="15370" spans="1:2" x14ac:dyDescent="0.25">
      <c r="A15370">
        <v>1536.7</v>
      </c>
      <c r="B15370">
        <v>61.067308883667017</v>
      </c>
    </row>
    <row r="15371" spans="1:2" x14ac:dyDescent="0.25">
      <c r="A15371">
        <v>1536.8</v>
      </c>
      <c r="B15371">
        <v>61.121589965820412</v>
      </c>
    </row>
    <row r="15372" spans="1:2" x14ac:dyDescent="0.25">
      <c r="A15372">
        <v>1536.9</v>
      </c>
      <c r="B15372">
        <v>61.175871047973679</v>
      </c>
    </row>
    <row r="15373" spans="1:2" x14ac:dyDescent="0.25">
      <c r="A15373">
        <v>1537</v>
      </c>
      <c r="B15373">
        <v>61.230152130126953</v>
      </c>
    </row>
    <row r="15374" spans="1:2" x14ac:dyDescent="0.25">
      <c r="A15374">
        <v>1537.1</v>
      </c>
      <c r="B15374">
        <v>61.36504905700702</v>
      </c>
    </row>
    <row r="15375" spans="1:2" x14ac:dyDescent="0.25">
      <c r="A15375">
        <v>1537.2</v>
      </c>
      <c r="B15375">
        <v>61.499945983886782</v>
      </c>
    </row>
    <row r="15376" spans="1:2" x14ac:dyDescent="0.25">
      <c r="A15376">
        <v>1537.3</v>
      </c>
      <c r="B15376">
        <v>61.634842910766849</v>
      </c>
    </row>
    <row r="15377" spans="1:2" x14ac:dyDescent="0.25">
      <c r="A15377">
        <v>1537.4</v>
      </c>
      <c r="B15377">
        <v>61.769739837646597</v>
      </c>
    </row>
    <row r="15378" spans="1:2" x14ac:dyDescent="0.25">
      <c r="A15378">
        <v>1537.5</v>
      </c>
      <c r="B15378">
        <v>61.904636764526373</v>
      </c>
    </row>
    <row r="15379" spans="1:2" x14ac:dyDescent="0.25">
      <c r="A15379">
        <v>1537.6</v>
      </c>
      <c r="B15379">
        <v>62.039533691406433</v>
      </c>
    </row>
    <row r="15380" spans="1:2" x14ac:dyDescent="0.25">
      <c r="A15380">
        <v>1537.7</v>
      </c>
      <c r="B15380">
        <v>62.174430618286188</v>
      </c>
    </row>
    <row r="15381" spans="1:2" x14ac:dyDescent="0.25">
      <c r="A15381">
        <v>1537.8</v>
      </c>
      <c r="B15381">
        <v>62.309327545166262</v>
      </c>
    </row>
    <row r="15382" spans="1:2" x14ac:dyDescent="0.25">
      <c r="A15382">
        <v>1537.9</v>
      </c>
      <c r="B15382">
        <v>62.444224472046017</v>
      </c>
    </row>
    <row r="15383" spans="1:2" x14ac:dyDescent="0.25">
      <c r="A15383">
        <v>1538</v>
      </c>
      <c r="B15383">
        <v>62.579121398925778</v>
      </c>
    </row>
    <row r="15384" spans="1:2" x14ac:dyDescent="0.25">
      <c r="A15384">
        <v>1538.1</v>
      </c>
      <c r="B15384">
        <v>62.824523887634612</v>
      </c>
    </row>
    <row r="15385" spans="1:2" x14ac:dyDescent="0.25">
      <c r="A15385">
        <v>1538.2</v>
      </c>
      <c r="B15385">
        <v>63.069926376342877</v>
      </c>
    </row>
    <row r="15386" spans="1:2" x14ac:dyDescent="0.25">
      <c r="A15386">
        <v>1538.3</v>
      </c>
      <c r="B15386">
        <v>63.315328865051718</v>
      </c>
    </row>
    <row r="15387" spans="1:2" x14ac:dyDescent="0.25">
      <c r="A15387">
        <v>1538.4</v>
      </c>
      <c r="B15387">
        <v>63.560731353759991</v>
      </c>
    </row>
    <row r="15388" spans="1:2" x14ac:dyDescent="0.25">
      <c r="A15388">
        <v>1538.5</v>
      </c>
      <c r="B15388">
        <v>63.806133842468263</v>
      </c>
    </row>
    <row r="15389" spans="1:2" x14ac:dyDescent="0.25">
      <c r="A15389">
        <v>1538.6</v>
      </c>
      <c r="B15389">
        <v>64.05153633117709</v>
      </c>
    </row>
    <row r="15390" spans="1:2" x14ac:dyDescent="0.25">
      <c r="A15390">
        <v>1538.7</v>
      </c>
      <c r="B15390">
        <v>64.296938819885369</v>
      </c>
    </row>
    <row r="15391" spans="1:2" x14ac:dyDescent="0.25">
      <c r="A15391">
        <v>1538.8</v>
      </c>
      <c r="B15391">
        <v>64.542341308594203</v>
      </c>
    </row>
    <row r="15392" spans="1:2" x14ac:dyDescent="0.25">
      <c r="A15392">
        <v>1538.9</v>
      </c>
      <c r="B15392">
        <v>64.787743797302468</v>
      </c>
    </row>
    <row r="15393" spans="1:2" x14ac:dyDescent="0.25">
      <c r="A15393">
        <v>1539</v>
      </c>
      <c r="B15393">
        <v>65.033146286010748</v>
      </c>
    </row>
    <row r="15394" spans="1:2" x14ac:dyDescent="0.25">
      <c r="A15394">
        <v>1539.1</v>
      </c>
      <c r="B15394">
        <v>65.363335151672814</v>
      </c>
    </row>
    <row r="15395" spans="1:2" x14ac:dyDescent="0.25">
      <c r="A15395">
        <v>1539.2</v>
      </c>
      <c r="B15395">
        <v>65.693524017334141</v>
      </c>
    </row>
    <row r="15396" spans="1:2" x14ac:dyDescent="0.25">
      <c r="A15396">
        <v>1539.3</v>
      </c>
      <c r="B15396">
        <v>66.023712882996207</v>
      </c>
    </row>
    <row r="15397" spans="1:2" x14ac:dyDescent="0.25">
      <c r="A15397">
        <v>1539.4</v>
      </c>
      <c r="B15397">
        <v>66.353901748657535</v>
      </c>
    </row>
    <row r="15398" spans="1:2" x14ac:dyDescent="0.25">
      <c r="A15398">
        <v>1539.5</v>
      </c>
      <c r="B15398">
        <v>66.684090614318848</v>
      </c>
    </row>
    <row r="15399" spans="1:2" x14ac:dyDescent="0.25">
      <c r="A15399">
        <v>1539.6</v>
      </c>
      <c r="B15399">
        <v>67.014279479980914</v>
      </c>
    </row>
    <row r="15400" spans="1:2" x14ac:dyDescent="0.25">
      <c r="A15400">
        <v>1539.7</v>
      </c>
      <c r="B15400">
        <v>67.344468345642241</v>
      </c>
    </row>
    <row r="15401" spans="1:2" x14ac:dyDescent="0.25">
      <c r="A15401">
        <v>1539.8</v>
      </c>
      <c r="B15401">
        <v>67.674657211304307</v>
      </c>
    </row>
    <row r="15402" spans="1:2" x14ac:dyDescent="0.25">
      <c r="A15402">
        <v>1539.9</v>
      </c>
      <c r="B15402">
        <v>68.004846076965634</v>
      </c>
    </row>
    <row r="15403" spans="1:2" x14ac:dyDescent="0.25">
      <c r="A15403">
        <v>1540</v>
      </c>
      <c r="B15403">
        <v>68.335034942626947</v>
      </c>
    </row>
    <row r="15404" spans="1:2" x14ac:dyDescent="0.25">
      <c r="A15404">
        <v>1540.1</v>
      </c>
      <c r="B15404">
        <v>68.660468215942828</v>
      </c>
    </row>
    <row r="15405" spans="1:2" x14ac:dyDescent="0.25">
      <c r="A15405">
        <v>1540.2</v>
      </c>
      <c r="B15405">
        <v>68.985901489257955</v>
      </c>
    </row>
    <row r="15406" spans="1:2" x14ac:dyDescent="0.25">
      <c r="A15406">
        <v>1540.3</v>
      </c>
      <c r="B15406">
        <v>69.311334762573836</v>
      </c>
    </row>
    <row r="15407" spans="1:2" x14ac:dyDescent="0.25">
      <c r="A15407">
        <v>1540.4</v>
      </c>
      <c r="B15407">
        <v>69.636768035888963</v>
      </c>
    </row>
    <row r="15408" spans="1:2" x14ac:dyDescent="0.25">
      <c r="A15408">
        <v>1540.5</v>
      </c>
      <c r="B15408">
        <v>69.96220130920409</v>
      </c>
    </row>
    <row r="15409" spans="1:2" x14ac:dyDescent="0.25">
      <c r="A15409">
        <v>1540.6</v>
      </c>
      <c r="B15409">
        <v>70.287634582519971</v>
      </c>
    </row>
    <row r="15410" spans="1:2" x14ac:dyDescent="0.25">
      <c r="A15410">
        <v>1540.7</v>
      </c>
      <c r="B15410">
        <v>70.613067855835112</v>
      </c>
    </row>
    <row r="15411" spans="1:2" x14ac:dyDescent="0.25">
      <c r="A15411">
        <v>1540.8</v>
      </c>
      <c r="B15411">
        <v>70.938501129150978</v>
      </c>
    </row>
    <row r="15412" spans="1:2" x14ac:dyDescent="0.25">
      <c r="A15412">
        <v>1540.9</v>
      </c>
      <c r="B15412">
        <v>71.26393440246612</v>
      </c>
    </row>
    <row r="15413" spans="1:2" x14ac:dyDescent="0.25">
      <c r="A15413">
        <v>1541</v>
      </c>
      <c r="B15413">
        <v>71.589367675781247</v>
      </c>
    </row>
    <row r="15414" spans="1:2" x14ac:dyDescent="0.25">
      <c r="A15414">
        <v>1541.1</v>
      </c>
      <c r="B15414">
        <v>71.904905166626406</v>
      </c>
    </row>
    <row r="15415" spans="1:2" x14ac:dyDescent="0.25">
      <c r="A15415">
        <v>1541.2</v>
      </c>
      <c r="B15415">
        <v>72.220442657470841</v>
      </c>
    </row>
    <row r="15416" spans="1:2" x14ac:dyDescent="0.25">
      <c r="A15416">
        <v>1541.3</v>
      </c>
      <c r="B15416">
        <v>72.535980148316</v>
      </c>
    </row>
    <row r="15417" spans="1:2" x14ac:dyDescent="0.25">
      <c r="A15417">
        <v>1541.4</v>
      </c>
      <c r="B15417">
        <v>72.851517639160448</v>
      </c>
    </row>
    <row r="15418" spans="1:2" x14ac:dyDescent="0.25">
      <c r="A15418">
        <v>1541.5</v>
      </c>
      <c r="B15418">
        <v>73.167055130004883</v>
      </c>
    </row>
    <row r="15419" spans="1:2" x14ac:dyDescent="0.25">
      <c r="A15419">
        <v>1541.6</v>
      </c>
      <c r="B15419">
        <v>73.482592620850042</v>
      </c>
    </row>
    <row r="15420" spans="1:2" x14ac:dyDescent="0.25">
      <c r="A15420">
        <v>1541.7</v>
      </c>
      <c r="B15420">
        <v>73.798130111694476</v>
      </c>
    </row>
    <row r="15421" spans="1:2" x14ac:dyDescent="0.25">
      <c r="A15421">
        <v>1541.8</v>
      </c>
      <c r="B15421">
        <v>74.113667602539635</v>
      </c>
    </row>
    <row r="15422" spans="1:2" x14ac:dyDescent="0.25">
      <c r="A15422">
        <v>1541.9</v>
      </c>
      <c r="B15422">
        <v>74.429205093384084</v>
      </c>
    </row>
    <row r="15423" spans="1:2" x14ac:dyDescent="0.25">
      <c r="A15423">
        <v>1542</v>
      </c>
      <c r="B15423">
        <v>74.744742584228518</v>
      </c>
    </row>
    <row r="15424" spans="1:2" x14ac:dyDescent="0.25">
      <c r="A15424">
        <v>1542.1</v>
      </c>
      <c r="B15424">
        <v>75.081491165161594</v>
      </c>
    </row>
    <row r="15425" spans="1:2" x14ac:dyDescent="0.25">
      <c r="A15425">
        <v>1542.2</v>
      </c>
      <c r="B15425">
        <v>75.418239746093903</v>
      </c>
    </row>
    <row r="15426" spans="1:2" x14ac:dyDescent="0.25">
      <c r="A15426">
        <v>1542.3</v>
      </c>
      <c r="B15426">
        <v>75.754988327026979</v>
      </c>
    </row>
    <row r="15427" spans="1:2" x14ac:dyDescent="0.25">
      <c r="A15427">
        <v>1542.4</v>
      </c>
      <c r="B15427">
        <v>76.091736907959287</v>
      </c>
    </row>
    <row r="15428" spans="1:2" x14ac:dyDescent="0.25">
      <c r="A15428">
        <v>1542.5</v>
      </c>
      <c r="B15428">
        <v>76.428485488891596</v>
      </c>
    </row>
    <row r="15429" spans="1:2" x14ac:dyDescent="0.25">
      <c r="A15429">
        <v>1542.6</v>
      </c>
      <c r="B15429">
        <v>76.765234069824686</v>
      </c>
    </row>
    <row r="15430" spans="1:2" x14ac:dyDescent="0.25">
      <c r="A15430">
        <v>1542.7</v>
      </c>
      <c r="B15430">
        <v>77.101982650756995</v>
      </c>
    </row>
    <row r="15431" spans="1:2" x14ac:dyDescent="0.25">
      <c r="A15431">
        <v>1542.8</v>
      </c>
      <c r="B15431">
        <v>77.43873123169007</v>
      </c>
    </row>
    <row r="15432" spans="1:2" x14ac:dyDescent="0.25">
      <c r="A15432">
        <v>1542.9</v>
      </c>
      <c r="B15432">
        <v>77.775479812622379</v>
      </c>
    </row>
    <row r="15433" spans="1:2" x14ac:dyDescent="0.25">
      <c r="A15433">
        <v>1543</v>
      </c>
      <c r="B15433">
        <v>78.112228393554687</v>
      </c>
    </row>
    <row r="15434" spans="1:2" x14ac:dyDescent="0.25">
      <c r="A15434">
        <v>1543.1</v>
      </c>
      <c r="B15434">
        <v>78.476575927734871</v>
      </c>
    </row>
    <row r="15435" spans="1:2" x14ac:dyDescent="0.25">
      <c r="A15435">
        <v>1543.2</v>
      </c>
      <c r="B15435">
        <v>78.84092346191423</v>
      </c>
    </row>
    <row r="15436" spans="1:2" x14ac:dyDescent="0.25">
      <c r="A15436">
        <v>1543.3</v>
      </c>
      <c r="B15436">
        <v>79.205270996094413</v>
      </c>
    </row>
    <row r="15437" spans="1:2" x14ac:dyDescent="0.25">
      <c r="A15437">
        <v>1543.4</v>
      </c>
      <c r="B15437">
        <v>79.569618530273772</v>
      </c>
    </row>
    <row r="15438" spans="1:2" x14ac:dyDescent="0.25">
      <c r="A15438">
        <v>1543.5</v>
      </c>
      <c r="B15438">
        <v>79.933966064453131</v>
      </c>
    </row>
    <row r="15439" spans="1:2" x14ac:dyDescent="0.25">
      <c r="A15439">
        <v>1543.6</v>
      </c>
      <c r="B15439">
        <v>80.298313598633314</v>
      </c>
    </row>
    <row r="15440" spans="1:2" x14ac:dyDescent="0.25">
      <c r="A15440">
        <v>1543.7</v>
      </c>
      <c r="B15440">
        <v>80.662661132812659</v>
      </c>
    </row>
    <row r="15441" spans="1:2" x14ac:dyDescent="0.25">
      <c r="A15441">
        <v>1543.8</v>
      </c>
      <c r="B15441">
        <v>81.027008666992842</v>
      </c>
    </row>
    <row r="15442" spans="1:2" x14ac:dyDescent="0.25">
      <c r="A15442">
        <v>1543.9</v>
      </c>
      <c r="B15442">
        <v>81.391356201172201</v>
      </c>
    </row>
    <row r="15443" spans="1:2" x14ac:dyDescent="0.25">
      <c r="A15443">
        <v>1544</v>
      </c>
      <c r="B15443">
        <v>81.75570373535156</v>
      </c>
    </row>
    <row r="15444" spans="1:2" x14ac:dyDescent="0.25">
      <c r="A15444">
        <v>1544.1</v>
      </c>
      <c r="B15444">
        <v>82.045294494629303</v>
      </c>
    </row>
    <row r="15445" spans="1:2" x14ac:dyDescent="0.25">
      <c r="A15445">
        <v>1544.2</v>
      </c>
      <c r="B15445">
        <v>82.334885253906378</v>
      </c>
    </row>
    <row r="15446" spans="1:2" x14ac:dyDescent="0.25">
      <c r="A15446">
        <v>1544.3</v>
      </c>
      <c r="B15446">
        <v>82.624476013184122</v>
      </c>
    </row>
    <row r="15447" spans="1:2" x14ac:dyDescent="0.25">
      <c r="A15447">
        <v>1544.4</v>
      </c>
      <c r="B15447">
        <v>82.914066772461197</v>
      </c>
    </row>
    <row r="15448" spans="1:2" x14ac:dyDescent="0.25">
      <c r="A15448">
        <v>1544.5</v>
      </c>
      <c r="B15448">
        <v>83.203657531738287</v>
      </c>
    </row>
    <row r="15449" spans="1:2" x14ac:dyDescent="0.25">
      <c r="A15449">
        <v>1544.6</v>
      </c>
      <c r="B15449">
        <v>83.493248291016016</v>
      </c>
    </row>
    <row r="15450" spans="1:2" x14ac:dyDescent="0.25">
      <c r="A15450">
        <v>1544.7</v>
      </c>
      <c r="B15450">
        <v>83.782839050293106</v>
      </c>
    </row>
    <row r="15451" spans="1:2" x14ac:dyDescent="0.25">
      <c r="A15451">
        <v>1544.8</v>
      </c>
      <c r="B15451">
        <v>84.072429809570835</v>
      </c>
    </row>
    <row r="15452" spans="1:2" x14ac:dyDescent="0.25">
      <c r="A15452">
        <v>1544.9</v>
      </c>
      <c r="B15452">
        <v>84.362020568847925</v>
      </c>
    </row>
    <row r="15453" spans="1:2" x14ac:dyDescent="0.25">
      <c r="A15453">
        <v>1545</v>
      </c>
      <c r="B15453">
        <v>84.651611328125</v>
      </c>
    </row>
    <row r="15454" spans="1:2" x14ac:dyDescent="0.25">
      <c r="A15454">
        <v>1545.1</v>
      </c>
      <c r="B15454">
        <v>84.79104148864765</v>
      </c>
    </row>
    <row r="15455" spans="1:2" x14ac:dyDescent="0.25">
      <c r="A15455">
        <v>1545.2</v>
      </c>
      <c r="B15455">
        <v>84.930471649169988</v>
      </c>
    </row>
    <row r="15456" spans="1:2" x14ac:dyDescent="0.25">
      <c r="A15456">
        <v>1545.3</v>
      </c>
      <c r="B15456">
        <v>85.069901809692638</v>
      </c>
    </row>
    <row r="15457" spans="1:2" x14ac:dyDescent="0.25">
      <c r="A15457">
        <v>1545.4</v>
      </c>
      <c r="B15457">
        <v>85.209331970214976</v>
      </c>
    </row>
    <row r="15458" spans="1:2" x14ac:dyDescent="0.25">
      <c r="A15458">
        <v>1545.5</v>
      </c>
      <c r="B15458">
        <v>85.348762130737299</v>
      </c>
    </row>
    <row r="15459" spans="1:2" x14ac:dyDescent="0.25">
      <c r="A15459">
        <v>1545.6</v>
      </c>
      <c r="B15459">
        <v>85.488192291259963</v>
      </c>
    </row>
    <row r="15460" spans="1:2" x14ac:dyDescent="0.25">
      <c r="A15460">
        <v>1545.7</v>
      </c>
      <c r="B15460">
        <v>85.627622451782287</v>
      </c>
    </row>
    <row r="15461" spans="1:2" x14ac:dyDescent="0.25">
      <c r="A15461">
        <v>1545.8</v>
      </c>
      <c r="B15461">
        <v>85.767052612304937</v>
      </c>
    </row>
    <row r="15462" spans="1:2" x14ac:dyDescent="0.25">
      <c r="A15462">
        <v>1545.9</v>
      </c>
      <c r="B15462">
        <v>85.906482772827275</v>
      </c>
    </row>
    <row r="15463" spans="1:2" x14ac:dyDescent="0.25">
      <c r="A15463">
        <v>1546</v>
      </c>
      <c r="B15463">
        <v>86.045912933349612</v>
      </c>
    </row>
    <row r="15464" spans="1:2" x14ac:dyDescent="0.25">
      <c r="A15464">
        <v>1546.1</v>
      </c>
      <c r="B15464">
        <v>86.278492050171224</v>
      </c>
    </row>
    <row r="15465" spans="1:2" x14ac:dyDescent="0.25">
      <c r="A15465">
        <v>1546.2</v>
      </c>
      <c r="B15465">
        <v>86.511071166992295</v>
      </c>
    </row>
    <row r="15466" spans="1:2" x14ac:dyDescent="0.25">
      <c r="A15466">
        <v>1546.3</v>
      </c>
      <c r="B15466">
        <v>86.743650283813906</v>
      </c>
    </row>
    <row r="15467" spans="1:2" x14ac:dyDescent="0.25">
      <c r="A15467">
        <v>1546.4</v>
      </c>
      <c r="B15467">
        <v>86.976229400634978</v>
      </c>
    </row>
    <row r="15468" spans="1:2" x14ac:dyDescent="0.25">
      <c r="A15468">
        <v>1546.5</v>
      </c>
      <c r="B15468">
        <v>87.208808517456049</v>
      </c>
    </row>
    <row r="15469" spans="1:2" x14ac:dyDescent="0.25">
      <c r="A15469">
        <v>1546.6</v>
      </c>
      <c r="B15469">
        <v>87.44138763427766</v>
      </c>
    </row>
    <row r="15470" spans="1:2" x14ac:dyDescent="0.25">
      <c r="A15470">
        <v>1546.7</v>
      </c>
      <c r="B15470">
        <v>87.673966751098746</v>
      </c>
    </row>
    <row r="15471" spans="1:2" x14ac:dyDescent="0.25">
      <c r="A15471">
        <v>1546.8</v>
      </c>
      <c r="B15471">
        <v>87.906545867920343</v>
      </c>
    </row>
    <row r="15472" spans="1:2" x14ac:dyDescent="0.25">
      <c r="A15472">
        <v>1546.9</v>
      </c>
      <c r="B15472">
        <v>88.139124984741429</v>
      </c>
    </row>
    <row r="15473" spans="1:2" x14ac:dyDescent="0.25">
      <c r="A15473">
        <v>1547</v>
      </c>
      <c r="B15473">
        <v>88.3717041015625</v>
      </c>
    </row>
    <row r="15474" spans="1:2" x14ac:dyDescent="0.25">
      <c r="A15474">
        <v>1547.1</v>
      </c>
      <c r="B15474">
        <v>88.486456832885892</v>
      </c>
    </row>
    <row r="15475" spans="1:2" x14ac:dyDescent="0.25">
      <c r="A15475">
        <v>1547.2</v>
      </c>
      <c r="B15475">
        <v>88.601209564209029</v>
      </c>
    </row>
    <row r="15476" spans="1:2" x14ac:dyDescent="0.25">
      <c r="A15476">
        <v>1547.3</v>
      </c>
      <c r="B15476">
        <v>88.715962295532435</v>
      </c>
    </row>
    <row r="15477" spans="1:2" x14ac:dyDescent="0.25">
      <c r="A15477">
        <v>1547.4</v>
      </c>
      <c r="B15477">
        <v>88.830715026855572</v>
      </c>
    </row>
    <row r="15478" spans="1:2" x14ac:dyDescent="0.25">
      <c r="A15478">
        <v>1547.5</v>
      </c>
      <c r="B15478">
        <v>88.945467758178708</v>
      </c>
    </row>
    <row r="15479" spans="1:2" x14ac:dyDescent="0.25">
      <c r="A15479">
        <v>1547.6</v>
      </c>
      <c r="B15479">
        <v>89.0602204895021</v>
      </c>
    </row>
    <row r="15480" spans="1:2" x14ac:dyDescent="0.25">
      <c r="A15480">
        <v>1547.7</v>
      </c>
      <c r="B15480">
        <v>89.174973220825237</v>
      </c>
    </row>
    <row r="15481" spans="1:2" x14ac:dyDescent="0.25">
      <c r="A15481">
        <v>1547.8</v>
      </c>
      <c r="B15481">
        <v>89.289725952148643</v>
      </c>
    </row>
    <row r="15482" spans="1:2" x14ac:dyDescent="0.25">
      <c r="A15482">
        <v>1547.9</v>
      </c>
      <c r="B15482">
        <v>89.40447868347178</v>
      </c>
    </row>
    <row r="15483" spans="1:2" x14ac:dyDescent="0.25">
      <c r="A15483">
        <v>1548</v>
      </c>
      <c r="B15483">
        <v>89.519231414794916</v>
      </c>
    </row>
    <row r="15484" spans="1:2" x14ac:dyDescent="0.25">
      <c r="A15484">
        <v>1548.1</v>
      </c>
      <c r="B15484">
        <v>89.607487335205192</v>
      </c>
    </row>
    <row r="15485" spans="1:2" x14ac:dyDescent="0.25">
      <c r="A15485">
        <v>1548.2</v>
      </c>
      <c r="B15485">
        <v>89.69574325561527</v>
      </c>
    </row>
    <row r="15486" spans="1:2" x14ac:dyDescent="0.25">
      <c r="A15486">
        <v>1548.3</v>
      </c>
      <c r="B15486">
        <v>89.783999176025546</v>
      </c>
    </row>
    <row r="15487" spans="1:2" x14ac:dyDescent="0.25">
      <c r="A15487">
        <v>1548.4</v>
      </c>
      <c r="B15487">
        <v>89.872255096435623</v>
      </c>
    </row>
    <row r="15488" spans="1:2" x14ac:dyDescent="0.25">
      <c r="A15488">
        <v>1548.5</v>
      </c>
      <c r="B15488">
        <v>89.9605110168457</v>
      </c>
    </row>
    <row r="15489" spans="1:2" x14ac:dyDescent="0.25">
      <c r="A15489">
        <v>1548.6</v>
      </c>
      <c r="B15489">
        <v>90.048766937255976</v>
      </c>
    </row>
    <row r="15490" spans="1:2" x14ac:dyDescent="0.25">
      <c r="A15490">
        <v>1548.7</v>
      </c>
      <c r="B15490">
        <v>90.137022857666054</v>
      </c>
    </row>
    <row r="15491" spans="1:2" x14ac:dyDescent="0.25">
      <c r="A15491">
        <v>1548.8</v>
      </c>
      <c r="B15491">
        <v>90.22527877807633</v>
      </c>
    </row>
    <row r="15492" spans="1:2" x14ac:dyDescent="0.25">
      <c r="A15492">
        <v>1548.9</v>
      </c>
      <c r="B15492">
        <v>90.313534698486407</v>
      </c>
    </row>
    <row r="15493" spans="1:2" x14ac:dyDescent="0.25">
      <c r="A15493">
        <v>1549</v>
      </c>
      <c r="B15493">
        <v>90.401790618896484</v>
      </c>
    </row>
    <row r="15494" spans="1:2" x14ac:dyDescent="0.25">
      <c r="A15494">
        <v>1549.1</v>
      </c>
      <c r="B15494">
        <v>90.456842193603592</v>
      </c>
    </row>
    <row r="15495" spans="1:2" x14ac:dyDescent="0.25">
      <c r="A15495">
        <v>1549.2</v>
      </c>
      <c r="B15495">
        <v>90.511893768310571</v>
      </c>
    </row>
    <row r="15496" spans="1:2" x14ac:dyDescent="0.25">
      <c r="A15496">
        <v>1549.3</v>
      </c>
      <c r="B15496">
        <v>90.566945343017679</v>
      </c>
    </row>
    <row r="15497" spans="1:2" x14ac:dyDescent="0.25">
      <c r="A15497">
        <v>1549.4</v>
      </c>
      <c r="B15497">
        <v>90.621996917724658</v>
      </c>
    </row>
    <row r="15498" spans="1:2" x14ac:dyDescent="0.25">
      <c r="A15498">
        <v>1549.5</v>
      </c>
      <c r="B15498">
        <v>90.677048492431638</v>
      </c>
    </row>
    <row r="15499" spans="1:2" x14ac:dyDescent="0.25">
      <c r="A15499">
        <v>1549.6</v>
      </c>
      <c r="B15499">
        <v>90.732100067138745</v>
      </c>
    </row>
    <row r="15500" spans="1:2" x14ac:dyDescent="0.25">
      <c r="A15500">
        <v>1549.7</v>
      </c>
      <c r="B15500">
        <v>90.787151641845725</v>
      </c>
    </row>
    <row r="15501" spans="1:2" x14ac:dyDescent="0.25">
      <c r="A15501">
        <v>1549.8</v>
      </c>
      <c r="B15501">
        <v>90.842203216552832</v>
      </c>
    </row>
    <row r="15502" spans="1:2" x14ac:dyDescent="0.25">
      <c r="A15502">
        <v>1549.9</v>
      </c>
      <c r="B15502">
        <v>90.897254791259812</v>
      </c>
    </row>
    <row r="15503" spans="1:2" x14ac:dyDescent="0.25">
      <c r="A15503">
        <v>1550</v>
      </c>
      <c r="B15503">
        <v>90.952306365966791</v>
      </c>
    </row>
    <row r="15504" spans="1:2" x14ac:dyDescent="0.25">
      <c r="A15504">
        <v>1550.1</v>
      </c>
      <c r="B15504">
        <v>90.984286346435582</v>
      </c>
    </row>
    <row r="15505" spans="1:2" x14ac:dyDescent="0.25">
      <c r="A15505">
        <v>1550.2</v>
      </c>
      <c r="B15505">
        <v>91.016266326904301</v>
      </c>
    </row>
    <row r="15506" spans="1:2" x14ac:dyDescent="0.25">
      <c r="A15506">
        <v>1550.3</v>
      </c>
      <c r="B15506">
        <v>91.048246307373105</v>
      </c>
    </row>
    <row r="15507" spans="1:2" x14ac:dyDescent="0.25">
      <c r="A15507">
        <v>1550.4</v>
      </c>
      <c r="B15507">
        <v>91.080226287841825</v>
      </c>
    </row>
    <row r="15508" spans="1:2" x14ac:dyDescent="0.25">
      <c r="A15508">
        <v>1550.5</v>
      </c>
      <c r="B15508">
        <v>91.112206268310544</v>
      </c>
    </row>
    <row r="15509" spans="1:2" x14ac:dyDescent="0.25">
      <c r="A15509">
        <v>1550.6</v>
      </c>
      <c r="B15509">
        <v>91.144186248779334</v>
      </c>
    </row>
    <row r="15510" spans="1:2" x14ac:dyDescent="0.25">
      <c r="A15510">
        <v>1550.7</v>
      </c>
      <c r="B15510">
        <v>91.176166229248054</v>
      </c>
    </row>
    <row r="15511" spans="1:2" x14ac:dyDescent="0.25">
      <c r="A15511">
        <v>1550.8</v>
      </c>
      <c r="B15511">
        <v>91.208146209716858</v>
      </c>
    </row>
    <row r="15512" spans="1:2" x14ac:dyDescent="0.25">
      <c r="A15512">
        <v>1550.9</v>
      </c>
      <c r="B15512">
        <v>91.240126190185578</v>
      </c>
    </row>
    <row r="15513" spans="1:2" x14ac:dyDescent="0.25">
      <c r="A15513">
        <v>1551</v>
      </c>
      <c r="B15513">
        <v>91.272106170654297</v>
      </c>
    </row>
    <row r="15514" spans="1:2" x14ac:dyDescent="0.25">
      <c r="A15514">
        <v>1551.1</v>
      </c>
      <c r="B15514">
        <v>91.331671524047934</v>
      </c>
    </row>
    <row r="15515" spans="1:2" x14ac:dyDescent="0.25">
      <c r="A15515">
        <v>1551.2</v>
      </c>
      <c r="B15515">
        <v>91.391236877441429</v>
      </c>
    </row>
    <row r="15516" spans="1:2" x14ac:dyDescent="0.25">
      <c r="A15516">
        <v>1551.3</v>
      </c>
      <c r="B15516">
        <v>91.450802230835066</v>
      </c>
    </row>
    <row r="15517" spans="1:2" x14ac:dyDescent="0.25">
      <c r="A15517">
        <v>1551.4</v>
      </c>
      <c r="B15517">
        <v>91.510367584228575</v>
      </c>
    </row>
    <row r="15518" spans="1:2" x14ac:dyDescent="0.25">
      <c r="A15518">
        <v>1551.5</v>
      </c>
      <c r="B15518">
        <v>91.56993293762207</v>
      </c>
    </row>
    <row r="15519" spans="1:2" x14ac:dyDescent="0.25">
      <c r="A15519">
        <v>1551.6</v>
      </c>
      <c r="B15519">
        <v>91.629498291015707</v>
      </c>
    </row>
    <row r="15520" spans="1:2" x14ac:dyDescent="0.25">
      <c r="A15520">
        <v>1551.7</v>
      </c>
      <c r="B15520">
        <v>91.689063644409202</v>
      </c>
    </row>
    <row r="15521" spans="1:2" x14ac:dyDescent="0.25">
      <c r="A15521">
        <v>1551.8</v>
      </c>
      <c r="B15521">
        <v>91.74862899780284</v>
      </c>
    </row>
    <row r="15522" spans="1:2" x14ac:dyDescent="0.25">
      <c r="A15522">
        <v>1551.9</v>
      </c>
      <c r="B15522">
        <v>91.808194351196349</v>
      </c>
    </row>
    <row r="15523" spans="1:2" x14ac:dyDescent="0.25">
      <c r="A15523">
        <v>1552</v>
      </c>
      <c r="B15523">
        <v>91.867759704589844</v>
      </c>
    </row>
    <row r="15524" spans="1:2" x14ac:dyDescent="0.25">
      <c r="A15524">
        <v>1552.1</v>
      </c>
      <c r="B15524">
        <v>91.931880874633876</v>
      </c>
    </row>
    <row r="15525" spans="1:2" x14ac:dyDescent="0.25">
      <c r="A15525">
        <v>1552.2</v>
      </c>
      <c r="B15525">
        <v>91.996002044677766</v>
      </c>
    </row>
    <row r="15526" spans="1:2" x14ac:dyDescent="0.25">
      <c r="A15526">
        <v>1552.3</v>
      </c>
      <c r="B15526">
        <v>92.060123214721798</v>
      </c>
    </row>
    <row r="15527" spans="1:2" x14ac:dyDescent="0.25">
      <c r="A15527">
        <v>1552.4</v>
      </c>
      <c r="B15527">
        <v>92.124244384765689</v>
      </c>
    </row>
    <row r="15528" spans="1:2" x14ac:dyDescent="0.25">
      <c r="A15528">
        <v>1552.5</v>
      </c>
      <c r="B15528">
        <v>92.188365554809565</v>
      </c>
    </row>
    <row r="15529" spans="1:2" x14ac:dyDescent="0.25">
      <c r="A15529">
        <v>1552.6</v>
      </c>
      <c r="B15529">
        <v>92.252486724853611</v>
      </c>
    </row>
    <row r="15530" spans="1:2" x14ac:dyDescent="0.25">
      <c r="A15530">
        <v>1552.7</v>
      </c>
      <c r="B15530">
        <v>92.316607894897487</v>
      </c>
    </row>
    <row r="15531" spans="1:2" x14ac:dyDescent="0.25">
      <c r="A15531">
        <v>1552.8</v>
      </c>
      <c r="B15531">
        <v>92.380729064941519</v>
      </c>
    </row>
    <row r="15532" spans="1:2" x14ac:dyDescent="0.25">
      <c r="A15532">
        <v>1552.9</v>
      </c>
      <c r="B15532">
        <v>92.44485023498541</v>
      </c>
    </row>
    <row r="15533" spans="1:2" x14ac:dyDescent="0.25">
      <c r="A15533">
        <v>1553</v>
      </c>
      <c r="B15533">
        <v>92.5089714050293</v>
      </c>
    </row>
    <row r="15534" spans="1:2" x14ac:dyDescent="0.25">
      <c r="A15534">
        <v>1553.1</v>
      </c>
      <c r="B15534">
        <v>92.575333175659267</v>
      </c>
    </row>
    <row r="15535" spans="1:2" x14ac:dyDescent="0.25">
      <c r="A15535">
        <v>1553.2</v>
      </c>
      <c r="B15535">
        <v>92.641694946289093</v>
      </c>
    </row>
    <row r="15536" spans="1:2" x14ac:dyDescent="0.25">
      <c r="A15536">
        <v>1553.3</v>
      </c>
      <c r="B15536">
        <v>92.70805671691906</v>
      </c>
    </row>
    <row r="15537" spans="1:2" x14ac:dyDescent="0.25">
      <c r="A15537">
        <v>1553.4</v>
      </c>
      <c r="B15537">
        <v>92.774418487548886</v>
      </c>
    </row>
    <row r="15538" spans="1:2" x14ac:dyDescent="0.25">
      <c r="A15538">
        <v>1553.5</v>
      </c>
      <c r="B15538">
        <v>92.840780258178711</v>
      </c>
    </row>
    <row r="15539" spans="1:2" x14ac:dyDescent="0.25">
      <c r="A15539">
        <v>1553.6</v>
      </c>
      <c r="B15539">
        <v>92.907142028808678</v>
      </c>
    </row>
    <row r="15540" spans="1:2" x14ac:dyDescent="0.25">
      <c r="A15540">
        <v>1553.7</v>
      </c>
      <c r="B15540">
        <v>92.973503799438504</v>
      </c>
    </row>
    <row r="15541" spans="1:2" x14ac:dyDescent="0.25">
      <c r="A15541">
        <v>1553.8</v>
      </c>
      <c r="B15541">
        <v>93.039865570068471</v>
      </c>
    </row>
    <row r="15542" spans="1:2" x14ac:dyDescent="0.25">
      <c r="A15542">
        <v>1553.9</v>
      </c>
      <c r="B15542">
        <v>93.106227340698297</v>
      </c>
    </row>
    <row r="15543" spans="1:2" x14ac:dyDescent="0.25">
      <c r="A15543">
        <v>1554</v>
      </c>
      <c r="B15543">
        <v>93.172589111328122</v>
      </c>
    </row>
    <row r="15544" spans="1:2" x14ac:dyDescent="0.25">
      <c r="A15544">
        <v>1554.1</v>
      </c>
      <c r="B15544">
        <v>93.257540130615354</v>
      </c>
    </row>
    <row r="15545" spans="1:2" x14ac:dyDescent="0.25">
      <c r="A15545">
        <v>1554.2</v>
      </c>
      <c r="B15545">
        <v>93.342491149902386</v>
      </c>
    </row>
    <row r="15546" spans="1:2" x14ac:dyDescent="0.25">
      <c r="A15546">
        <v>1554.3</v>
      </c>
      <c r="B15546">
        <v>93.427442169189604</v>
      </c>
    </row>
    <row r="15547" spans="1:2" x14ac:dyDescent="0.25">
      <c r="A15547">
        <v>1554.4</v>
      </c>
      <c r="B15547">
        <v>93.512393188476636</v>
      </c>
    </row>
    <row r="15548" spans="1:2" x14ac:dyDescent="0.25">
      <c r="A15548">
        <v>1554.5</v>
      </c>
      <c r="B15548">
        <v>93.597344207763669</v>
      </c>
    </row>
    <row r="15549" spans="1:2" x14ac:dyDescent="0.25">
      <c r="A15549">
        <v>1554.6</v>
      </c>
      <c r="B15549">
        <v>93.682295227050901</v>
      </c>
    </row>
    <row r="15550" spans="1:2" x14ac:dyDescent="0.25">
      <c r="A15550">
        <v>1554.7</v>
      </c>
      <c r="B15550">
        <v>93.767246246337933</v>
      </c>
    </row>
    <row r="15551" spans="1:2" x14ac:dyDescent="0.25">
      <c r="A15551">
        <v>1554.8</v>
      </c>
      <c r="B15551">
        <v>93.852197265625151</v>
      </c>
    </row>
    <row r="15552" spans="1:2" x14ac:dyDescent="0.25">
      <c r="A15552">
        <v>1554.9</v>
      </c>
      <c r="B15552">
        <v>93.937148284912183</v>
      </c>
    </row>
    <row r="15553" spans="1:2" x14ac:dyDescent="0.25">
      <c r="A15553">
        <v>1555</v>
      </c>
      <c r="B15553">
        <v>94.022099304199216</v>
      </c>
    </row>
    <row r="15554" spans="1:2" x14ac:dyDescent="0.25">
      <c r="A15554">
        <v>1555.1</v>
      </c>
      <c r="B15554">
        <v>94.106480255127067</v>
      </c>
    </row>
    <row r="15555" spans="1:2" x14ac:dyDescent="0.25">
      <c r="A15555">
        <v>1555.2</v>
      </c>
      <c r="B15555">
        <v>94.19086120605472</v>
      </c>
    </row>
    <row r="15556" spans="1:2" x14ac:dyDescent="0.25">
      <c r="A15556">
        <v>1555.3</v>
      </c>
      <c r="B15556">
        <v>94.275242156982571</v>
      </c>
    </row>
    <row r="15557" spans="1:2" x14ac:dyDescent="0.25">
      <c r="A15557">
        <v>1555.4</v>
      </c>
      <c r="B15557">
        <v>94.359623107910238</v>
      </c>
    </row>
    <row r="15558" spans="1:2" x14ac:dyDescent="0.25">
      <c r="A15558">
        <v>1555.5</v>
      </c>
      <c r="B15558">
        <v>94.444004058837891</v>
      </c>
    </row>
    <row r="15559" spans="1:2" x14ac:dyDescent="0.25">
      <c r="A15559">
        <v>1555.6</v>
      </c>
      <c r="B15559">
        <v>94.528385009765742</v>
      </c>
    </row>
    <row r="15560" spans="1:2" x14ac:dyDescent="0.25">
      <c r="A15560">
        <v>1555.7</v>
      </c>
      <c r="B15560">
        <v>94.612765960693395</v>
      </c>
    </row>
    <row r="15561" spans="1:2" x14ac:dyDescent="0.25">
      <c r="A15561">
        <v>1555.8</v>
      </c>
      <c r="B15561">
        <v>94.697146911621246</v>
      </c>
    </row>
    <row r="15562" spans="1:2" x14ac:dyDescent="0.25">
      <c r="A15562">
        <v>1555.9</v>
      </c>
      <c r="B15562">
        <v>94.781527862548913</v>
      </c>
    </row>
    <row r="15563" spans="1:2" x14ac:dyDescent="0.25">
      <c r="A15563">
        <v>1556</v>
      </c>
      <c r="B15563">
        <v>94.865908813476565</v>
      </c>
    </row>
    <row r="15564" spans="1:2" x14ac:dyDescent="0.25">
      <c r="A15564">
        <v>1556.1</v>
      </c>
      <c r="B15564">
        <v>94.944535980224714</v>
      </c>
    </row>
    <row r="15565" spans="1:2" x14ac:dyDescent="0.25">
      <c r="A15565">
        <v>1556.2</v>
      </c>
      <c r="B15565">
        <v>95.023163146972692</v>
      </c>
    </row>
    <row r="15566" spans="1:2" x14ac:dyDescent="0.25">
      <c r="A15566">
        <v>1556.3</v>
      </c>
      <c r="B15566">
        <v>95.101790313720841</v>
      </c>
    </row>
    <row r="15567" spans="1:2" x14ac:dyDescent="0.25">
      <c r="A15567">
        <v>1556.4</v>
      </c>
      <c r="B15567">
        <v>95.180417480468819</v>
      </c>
    </row>
    <row r="15568" spans="1:2" x14ac:dyDescent="0.25">
      <c r="A15568">
        <v>1556.5</v>
      </c>
      <c r="B15568">
        <v>95.259044647216797</v>
      </c>
    </row>
    <row r="15569" spans="1:2" x14ac:dyDescent="0.25">
      <c r="A15569">
        <v>1556.6</v>
      </c>
      <c r="B15569">
        <v>95.337671813964945</v>
      </c>
    </row>
    <row r="15570" spans="1:2" x14ac:dyDescent="0.25">
      <c r="A15570">
        <v>1556.7</v>
      </c>
      <c r="B15570">
        <v>95.416298980712924</v>
      </c>
    </row>
    <row r="15571" spans="1:2" x14ac:dyDescent="0.25">
      <c r="A15571">
        <v>1556.8</v>
      </c>
      <c r="B15571">
        <v>95.494926147461072</v>
      </c>
    </row>
    <row r="15572" spans="1:2" x14ac:dyDescent="0.25">
      <c r="A15572">
        <v>1556.9</v>
      </c>
      <c r="B15572">
        <v>95.57355331420905</v>
      </c>
    </row>
    <row r="15573" spans="1:2" x14ac:dyDescent="0.25">
      <c r="A15573">
        <v>1557</v>
      </c>
      <c r="B15573">
        <v>95.652180480957028</v>
      </c>
    </row>
    <row r="15574" spans="1:2" x14ac:dyDescent="0.25">
      <c r="A15574">
        <v>1557.1</v>
      </c>
      <c r="B15574">
        <v>95.722974395752047</v>
      </c>
    </row>
    <row r="15575" spans="1:2" x14ac:dyDescent="0.25">
      <c r="A15575">
        <v>1557.2</v>
      </c>
      <c r="B15575">
        <v>95.793768310546909</v>
      </c>
    </row>
    <row r="15576" spans="1:2" x14ac:dyDescent="0.25">
      <c r="A15576">
        <v>1557.3</v>
      </c>
      <c r="B15576">
        <v>95.864562225341928</v>
      </c>
    </row>
    <row r="15577" spans="1:2" x14ac:dyDescent="0.25">
      <c r="A15577">
        <v>1557.4</v>
      </c>
      <c r="B15577">
        <v>95.935356140136776</v>
      </c>
    </row>
    <row r="15578" spans="1:2" x14ac:dyDescent="0.25">
      <c r="A15578">
        <v>1557.5</v>
      </c>
      <c r="B15578">
        <v>96.006150054931638</v>
      </c>
    </row>
    <row r="15579" spans="1:2" x14ac:dyDescent="0.25">
      <c r="A15579">
        <v>1557.6</v>
      </c>
      <c r="B15579">
        <v>96.076943969726656</v>
      </c>
    </row>
    <row r="15580" spans="1:2" x14ac:dyDescent="0.25">
      <c r="A15580">
        <v>1557.7</v>
      </c>
      <c r="B15580">
        <v>96.147737884521518</v>
      </c>
    </row>
    <row r="15581" spans="1:2" x14ac:dyDescent="0.25">
      <c r="A15581">
        <v>1557.8</v>
      </c>
      <c r="B15581">
        <v>96.218531799316537</v>
      </c>
    </row>
    <row r="15582" spans="1:2" x14ac:dyDescent="0.25">
      <c r="A15582">
        <v>1557.9</v>
      </c>
      <c r="B15582">
        <v>96.289325714111385</v>
      </c>
    </row>
    <row r="15583" spans="1:2" x14ac:dyDescent="0.25">
      <c r="A15583">
        <v>1558</v>
      </c>
      <c r="B15583">
        <v>96.360119628906247</v>
      </c>
    </row>
    <row r="15584" spans="1:2" x14ac:dyDescent="0.25">
      <c r="A15584">
        <v>1558.1</v>
      </c>
      <c r="B15584">
        <v>96.475305633545076</v>
      </c>
    </row>
    <row r="15585" spans="1:2" x14ac:dyDescent="0.25">
      <c r="A15585">
        <v>1558.2</v>
      </c>
      <c r="B15585">
        <v>96.590491638183636</v>
      </c>
    </row>
    <row r="15586" spans="1:2" x14ac:dyDescent="0.25">
      <c r="A15586">
        <v>1558.3</v>
      </c>
      <c r="B15586">
        <v>96.705677642822465</v>
      </c>
    </row>
    <row r="15587" spans="1:2" x14ac:dyDescent="0.25">
      <c r="A15587">
        <v>1558.4</v>
      </c>
      <c r="B15587">
        <v>96.820863647461039</v>
      </c>
    </row>
    <row r="15588" spans="1:2" x14ac:dyDescent="0.25">
      <c r="A15588">
        <v>1558.5</v>
      </c>
      <c r="B15588">
        <v>96.936049652099598</v>
      </c>
    </row>
    <row r="15589" spans="1:2" x14ac:dyDescent="0.25">
      <c r="A15589">
        <v>1558.6</v>
      </c>
      <c r="B15589">
        <v>97.051235656738427</v>
      </c>
    </row>
    <row r="15590" spans="1:2" x14ac:dyDescent="0.25">
      <c r="A15590">
        <v>1558.7</v>
      </c>
      <c r="B15590">
        <v>97.166421661377001</v>
      </c>
    </row>
    <row r="15591" spans="1:2" x14ac:dyDescent="0.25">
      <c r="A15591">
        <v>1558.8</v>
      </c>
      <c r="B15591">
        <v>97.28160766601583</v>
      </c>
    </row>
    <row r="15592" spans="1:2" x14ac:dyDescent="0.25">
      <c r="A15592">
        <v>1558.9</v>
      </c>
      <c r="B15592">
        <v>97.39679367065439</v>
      </c>
    </row>
    <row r="15593" spans="1:2" x14ac:dyDescent="0.25">
      <c r="A15593">
        <v>1559</v>
      </c>
      <c r="B15593">
        <v>97.511979675292963</v>
      </c>
    </row>
    <row r="15594" spans="1:2" x14ac:dyDescent="0.25">
      <c r="A15594">
        <v>1559.1</v>
      </c>
      <c r="B15594">
        <v>97.627466659546045</v>
      </c>
    </row>
    <row r="15595" spans="1:2" x14ac:dyDescent="0.25">
      <c r="A15595">
        <v>1559.2</v>
      </c>
      <c r="B15595">
        <v>97.74295364379887</v>
      </c>
    </row>
    <row r="15596" spans="1:2" x14ac:dyDescent="0.25">
      <c r="A15596">
        <v>1559.3</v>
      </c>
      <c r="B15596">
        <v>97.858440628051966</v>
      </c>
    </row>
    <row r="15597" spans="1:2" x14ac:dyDescent="0.25">
      <c r="A15597">
        <v>1559.4</v>
      </c>
      <c r="B15597">
        <v>97.973927612304792</v>
      </c>
    </row>
    <row r="15598" spans="1:2" x14ac:dyDescent="0.25">
      <c r="A15598">
        <v>1559.5</v>
      </c>
      <c r="B15598">
        <v>98.089414596557617</v>
      </c>
    </row>
    <row r="15599" spans="1:2" x14ac:dyDescent="0.25">
      <c r="A15599">
        <v>1559.6</v>
      </c>
      <c r="B15599">
        <v>98.204901580810699</v>
      </c>
    </row>
    <row r="15600" spans="1:2" x14ac:dyDescent="0.25">
      <c r="A15600">
        <v>1559.7</v>
      </c>
      <c r="B15600">
        <v>98.320388565063524</v>
      </c>
    </row>
    <row r="15601" spans="1:2" x14ac:dyDescent="0.25">
      <c r="A15601">
        <v>1559.8</v>
      </c>
      <c r="B15601">
        <v>98.43587554931662</v>
      </c>
    </row>
    <row r="15602" spans="1:2" x14ac:dyDescent="0.25">
      <c r="A15602">
        <v>1559.9</v>
      </c>
      <c r="B15602">
        <v>98.551362533569446</v>
      </c>
    </row>
    <row r="15603" spans="1:2" x14ac:dyDescent="0.25">
      <c r="A15603">
        <v>1560</v>
      </c>
      <c r="B15603">
        <v>98.666849517822271</v>
      </c>
    </row>
    <row r="15604" spans="1:2" x14ac:dyDescent="0.25">
      <c r="A15604">
        <v>1560.1</v>
      </c>
      <c r="B15604">
        <v>98.779476318359528</v>
      </c>
    </row>
    <row r="15605" spans="1:2" x14ac:dyDescent="0.25">
      <c r="A15605">
        <v>1560.2</v>
      </c>
      <c r="B15605">
        <v>98.892103118896543</v>
      </c>
    </row>
    <row r="15606" spans="1:2" x14ac:dyDescent="0.25">
      <c r="A15606">
        <v>1560.3</v>
      </c>
      <c r="B15606">
        <v>99.0047299194338</v>
      </c>
    </row>
    <row r="15607" spans="1:2" x14ac:dyDescent="0.25">
      <c r="A15607">
        <v>1560.4</v>
      </c>
      <c r="B15607">
        <v>99.117356719970815</v>
      </c>
    </row>
    <row r="15608" spans="1:2" x14ac:dyDescent="0.25">
      <c r="A15608">
        <v>1560.5</v>
      </c>
      <c r="B15608">
        <v>99.229983520507815</v>
      </c>
    </row>
    <row r="15609" spans="1:2" x14ac:dyDescent="0.25">
      <c r="A15609">
        <v>1560.6</v>
      </c>
      <c r="B15609">
        <v>99.342610321045072</v>
      </c>
    </row>
    <row r="15610" spans="1:2" x14ac:dyDescent="0.25">
      <c r="A15610">
        <v>1560.7</v>
      </c>
      <c r="B15610">
        <v>99.455237121582087</v>
      </c>
    </row>
    <row r="15611" spans="1:2" x14ac:dyDescent="0.25">
      <c r="A15611">
        <v>1560.8</v>
      </c>
      <c r="B15611">
        <v>99.567863922119344</v>
      </c>
    </row>
    <row r="15612" spans="1:2" x14ac:dyDescent="0.25">
      <c r="A15612">
        <v>1560.9</v>
      </c>
      <c r="B15612">
        <v>99.680490722656359</v>
      </c>
    </row>
    <row r="15613" spans="1:2" x14ac:dyDescent="0.25">
      <c r="A15613">
        <v>1561</v>
      </c>
      <c r="B15613">
        <v>99.793117523193359</v>
      </c>
    </row>
    <row r="15614" spans="1:2" x14ac:dyDescent="0.25">
      <c r="A15614">
        <v>1561.1</v>
      </c>
      <c r="B15614">
        <v>99.986740875244408</v>
      </c>
    </row>
    <row r="15615" spans="1:2" x14ac:dyDescent="0.25">
      <c r="A15615">
        <v>1561.2</v>
      </c>
      <c r="B15615">
        <v>100.180364227295</v>
      </c>
    </row>
    <row r="15616" spans="1:2" x14ac:dyDescent="0.25">
      <c r="A15616">
        <v>1561.3</v>
      </c>
      <c r="B15616">
        <v>100.37398757934611</v>
      </c>
    </row>
    <row r="15617" spans="1:2" x14ac:dyDescent="0.25">
      <c r="A15617">
        <v>1561.4</v>
      </c>
      <c r="B15617">
        <v>100.5676109313967</v>
      </c>
    </row>
    <row r="15618" spans="1:2" x14ac:dyDescent="0.25">
      <c r="A15618">
        <v>1561.5</v>
      </c>
      <c r="B15618">
        <v>100.76123428344729</v>
      </c>
    </row>
    <row r="15619" spans="1:2" x14ac:dyDescent="0.25">
      <c r="A15619">
        <v>1561.6</v>
      </c>
      <c r="B15619">
        <v>100.9548576354983</v>
      </c>
    </row>
    <row r="15620" spans="1:2" x14ac:dyDescent="0.25">
      <c r="A15620">
        <v>1561.7</v>
      </c>
      <c r="B15620">
        <v>101.14848098754889</v>
      </c>
    </row>
    <row r="15621" spans="1:2" x14ac:dyDescent="0.25">
      <c r="A15621">
        <v>1561.8</v>
      </c>
      <c r="B15621">
        <v>101.3421043396</v>
      </c>
    </row>
    <row r="15622" spans="1:2" x14ac:dyDescent="0.25">
      <c r="A15622">
        <v>1561.9</v>
      </c>
      <c r="B15622">
        <v>101.53572769165061</v>
      </c>
    </row>
    <row r="15623" spans="1:2" x14ac:dyDescent="0.25">
      <c r="A15623">
        <v>1562</v>
      </c>
      <c r="B15623">
        <v>101.7293510437012</v>
      </c>
    </row>
    <row r="15624" spans="1:2" x14ac:dyDescent="0.25">
      <c r="A15624">
        <v>1562.1</v>
      </c>
      <c r="B15624">
        <v>101.88225891113311</v>
      </c>
    </row>
    <row r="15625" spans="1:2" x14ac:dyDescent="0.25">
      <c r="A15625">
        <v>1562.2</v>
      </c>
      <c r="B15625">
        <v>102.0351667785645</v>
      </c>
    </row>
    <row r="15626" spans="1:2" x14ac:dyDescent="0.25">
      <c r="A15626">
        <v>1562.3</v>
      </c>
      <c r="B15626">
        <v>102.18807464599639</v>
      </c>
    </row>
    <row r="15627" spans="1:2" x14ac:dyDescent="0.25">
      <c r="A15627">
        <v>1562.4</v>
      </c>
      <c r="B15627">
        <v>102.3409825134279</v>
      </c>
    </row>
    <row r="15628" spans="1:2" x14ac:dyDescent="0.25">
      <c r="A15628">
        <v>1562.5</v>
      </c>
      <c r="B15628">
        <v>102.4938903808594</v>
      </c>
    </row>
    <row r="15629" spans="1:2" x14ac:dyDescent="0.25">
      <c r="A15629">
        <v>1562.6</v>
      </c>
      <c r="B15629">
        <v>102.6467982482912</v>
      </c>
    </row>
    <row r="15630" spans="1:2" x14ac:dyDescent="0.25">
      <c r="A15630">
        <v>1562.7</v>
      </c>
      <c r="B15630">
        <v>102.7997061157227</v>
      </c>
    </row>
    <row r="15631" spans="1:2" x14ac:dyDescent="0.25">
      <c r="A15631">
        <v>1562.8</v>
      </c>
      <c r="B15631">
        <v>102.95261398315461</v>
      </c>
    </row>
    <row r="15632" spans="1:2" x14ac:dyDescent="0.25">
      <c r="A15632">
        <v>1562.9</v>
      </c>
      <c r="B15632">
        <v>103.1055218505861</v>
      </c>
    </row>
    <row r="15633" spans="1:2" x14ac:dyDescent="0.25">
      <c r="A15633">
        <v>1563</v>
      </c>
      <c r="B15633">
        <v>103.2584297180176</v>
      </c>
    </row>
    <row r="15634" spans="1:2" x14ac:dyDescent="0.25">
      <c r="A15634">
        <v>1563.1</v>
      </c>
      <c r="B15634">
        <v>103.41005981445331</v>
      </c>
    </row>
    <row r="15635" spans="1:2" x14ac:dyDescent="0.25">
      <c r="A15635">
        <v>1563.2</v>
      </c>
      <c r="B15635">
        <v>103.5616899108887</v>
      </c>
    </row>
    <row r="15636" spans="1:2" x14ac:dyDescent="0.25">
      <c r="A15636">
        <v>1563.3</v>
      </c>
      <c r="B15636">
        <v>103.7133200073245</v>
      </c>
    </row>
    <row r="15637" spans="1:2" x14ac:dyDescent="0.25">
      <c r="A15637">
        <v>1563.4</v>
      </c>
      <c r="B15637">
        <v>103.8649501037599</v>
      </c>
    </row>
    <row r="15638" spans="1:2" x14ac:dyDescent="0.25">
      <c r="A15638">
        <v>1563.5</v>
      </c>
      <c r="B15638">
        <v>104.01658020019531</v>
      </c>
    </row>
    <row r="15639" spans="1:2" x14ac:dyDescent="0.25">
      <c r="A15639">
        <v>1563.6</v>
      </c>
      <c r="B15639">
        <v>104.168210296631</v>
      </c>
    </row>
    <row r="15640" spans="1:2" x14ac:dyDescent="0.25">
      <c r="A15640">
        <v>1563.7</v>
      </c>
      <c r="B15640">
        <v>104.3198403930665</v>
      </c>
    </row>
    <row r="15641" spans="1:2" x14ac:dyDescent="0.25">
      <c r="A15641">
        <v>1563.8</v>
      </c>
      <c r="B15641">
        <v>104.4714704895022</v>
      </c>
    </row>
    <row r="15642" spans="1:2" x14ac:dyDescent="0.25">
      <c r="A15642">
        <v>1563.9</v>
      </c>
      <c r="B15642">
        <v>104.62310058593761</v>
      </c>
    </row>
    <row r="15643" spans="1:2" x14ac:dyDescent="0.25">
      <c r="A15643">
        <v>1564</v>
      </c>
      <c r="B15643">
        <v>104.774730682373</v>
      </c>
    </row>
    <row r="15644" spans="1:2" x14ac:dyDescent="0.25">
      <c r="A15644">
        <v>1564.1</v>
      </c>
      <c r="B15644">
        <v>104.94270126342791</v>
      </c>
    </row>
    <row r="15645" spans="1:2" x14ac:dyDescent="0.25">
      <c r="A15645">
        <v>1564.2</v>
      </c>
      <c r="B15645">
        <v>105.1106718444825</v>
      </c>
    </row>
    <row r="15646" spans="1:2" x14ac:dyDescent="0.25">
      <c r="A15646">
        <v>1564.3</v>
      </c>
      <c r="B15646">
        <v>105.2786424255374</v>
      </c>
    </row>
    <row r="15647" spans="1:2" x14ac:dyDescent="0.25">
      <c r="A15647">
        <v>1564.4</v>
      </c>
      <c r="B15647">
        <v>105.4466130065919</v>
      </c>
    </row>
    <row r="15648" spans="1:2" x14ac:dyDescent="0.25">
      <c r="A15648">
        <v>1564.5</v>
      </c>
      <c r="B15648">
        <v>105.61458358764649</v>
      </c>
    </row>
    <row r="15649" spans="1:2" x14ac:dyDescent="0.25">
      <c r="A15649">
        <v>1564.6</v>
      </c>
      <c r="B15649">
        <v>105.7825541687014</v>
      </c>
    </row>
    <row r="15650" spans="1:2" x14ac:dyDescent="0.25">
      <c r="A15650">
        <v>1564.7</v>
      </c>
      <c r="B15650">
        <v>105.9505247497559</v>
      </c>
    </row>
    <row r="15651" spans="1:2" x14ac:dyDescent="0.25">
      <c r="A15651">
        <v>1564.8</v>
      </c>
      <c r="B15651">
        <v>106.1184953308108</v>
      </c>
    </row>
    <row r="15652" spans="1:2" x14ac:dyDescent="0.25">
      <c r="A15652">
        <v>1564.9</v>
      </c>
      <c r="B15652">
        <v>106.28646591186541</v>
      </c>
    </row>
    <row r="15653" spans="1:2" x14ac:dyDescent="0.25">
      <c r="A15653">
        <v>1565</v>
      </c>
      <c r="B15653">
        <v>106.4544364929199</v>
      </c>
    </row>
    <row r="15654" spans="1:2" x14ac:dyDescent="0.25">
      <c r="A15654">
        <v>1565.1</v>
      </c>
      <c r="B15654">
        <v>106.6209262084963</v>
      </c>
    </row>
    <row r="15655" spans="1:2" x14ac:dyDescent="0.25">
      <c r="A15655">
        <v>1565.2</v>
      </c>
      <c r="B15655">
        <v>106.78741592407231</v>
      </c>
    </row>
    <row r="15656" spans="1:2" x14ac:dyDescent="0.25">
      <c r="A15656">
        <v>1565.3</v>
      </c>
      <c r="B15656">
        <v>106.9539056396487</v>
      </c>
    </row>
    <row r="15657" spans="1:2" x14ac:dyDescent="0.25">
      <c r="A15657">
        <v>1565.4</v>
      </c>
      <c r="B15657">
        <v>107.1203953552247</v>
      </c>
    </row>
    <row r="15658" spans="1:2" x14ac:dyDescent="0.25">
      <c r="A15658">
        <v>1565.5</v>
      </c>
      <c r="B15658">
        <v>107.28688507080069</v>
      </c>
    </row>
    <row r="15659" spans="1:2" x14ac:dyDescent="0.25">
      <c r="A15659">
        <v>1565.6</v>
      </c>
      <c r="B15659">
        <v>107.4533747863772</v>
      </c>
    </row>
    <row r="15660" spans="1:2" x14ac:dyDescent="0.25">
      <c r="A15660">
        <v>1565.7</v>
      </c>
      <c r="B15660">
        <v>107.6198645019532</v>
      </c>
    </row>
    <row r="15661" spans="1:2" x14ac:dyDescent="0.25">
      <c r="A15661">
        <v>1565.8</v>
      </c>
      <c r="B15661">
        <v>107.78635421752961</v>
      </c>
    </row>
    <row r="15662" spans="1:2" x14ac:dyDescent="0.25">
      <c r="A15662">
        <v>1565.9</v>
      </c>
      <c r="B15662">
        <v>107.9528439331056</v>
      </c>
    </row>
    <row r="15663" spans="1:2" x14ac:dyDescent="0.25">
      <c r="A15663">
        <v>1566</v>
      </c>
      <c r="B15663">
        <v>108.1193336486816</v>
      </c>
    </row>
    <row r="15664" spans="1:2" x14ac:dyDescent="0.25">
      <c r="A15664">
        <v>1566.1</v>
      </c>
      <c r="B15664">
        <v>108.30416015625021</v>
      </c>
    </row>
    <row r="15665" spans="1:2" x14ac:dyDescent="0.25">
      <c r="A15665">
        <v>1566.2</v>
      </c>
      <c r="B15665">
        <v>108.48898666381839</v>
      </c>
    </row>
    <row r="15666" spans="1:2" x14ac:dyDescent="0.25">
      <c r="A15666">
        <v>1566.3</v>
      </c>
      <c r="B15666">
        <v>108.673813171387</v>
      </c>
    </row>
    <row r="15667" spans="1:2" x14ac:dyDescent="0.25">
      <c r="A15667">
        <v>1566.4</v>
      </c>
      <c r="B15667">
        <v>108.8586396789552</v>
      </c>
    </row>
    <row r="15668" spans="1:2" x14ac:dyDescent="0.25">
      <c r="A15668">
        <v>1566.5</v>
      </c>
      <c r="B15668">
        <v>109.0434661865234</v>
      </c>
    </row>
    <row r="15669" spans="1:2" x14ac:dyDescent="0.25">
      <c r="A15669">
        <v>1566.6</v>
      </c>
      <c r="B15669">
        <v>109.228292694092</v>
      </c>
    </row>
    <row r="15670" spans="1:2" x14ac:dyDescent="0.25">
      <c r="A15670">
        <v>1566.7</v>
      </c>
      <c r="B15670">
        <v>109.41311920166019</v>
      </c>
    </row>
    <row r="15671" spans="1:2" x14ac:dyDescent="0.25">
      <c r="A15671">
        <v>1566.8</v>
      </c>
      <c r="B15671">
        <v>109.5979457092288</v>
      </c>
    </row>
    <row r="15672" spans="1:2" x14ac:dyDescent="0.25">
      <c r="A15672">
        <v>1566.9</v>
      </c>
      <c r="B15672">
        <v>109.782772216797</v>
      </c>
    </row>
    <row r="15673" spans="1:2" x14ac:dyDescent="0.25">
      <c r="A15673">
        <v>1567</v>
      </c>
      <c r="B15673">
        <v>109.9675987243652</v>
      </c>
    </row>
    <row r="15674" spans="1:2" x14ac:dyDescent="0.25">
      <c r="A15674">
        <v>1567.1</v>
      </c>
      <c r="B15674">
        <v>110.1690325164797</v>
      </c>
    </row>
    <row r="15675" spans="1:2" x14ac:dyDescent="0.25">
      <c r="A15675">
        <v>1567.2</v>
      </c>
      <c r="B15675">
        <v>110.37046630859381</v>
      </c>
    </row>
    <row r="15676" spans="1:2" x14ac:dyDescent="0.25">
      <c r="A15676">
        <v>1567.3</v>
      </c>
      <c r="B15676">
        <v>110.57190010070831</v>
      </c>
    </row>
    <row r="15677" spans="1:2" x14ac:dyDescent="0.25">
      <c r="A15677">
        <v>1567.4</v>
      </c>
      <c r="B15677">
        <v>110.77333389282239</v>
      </c>
    </row>
    <row r="15678" spans="1:2" x14ac:dyDescent="0.25">
      <c r="A15678">
        <v>1567.5</v>
      </c>
      <c r="B15678">
        <v>110.9747676849365</v>
      </c>
    </row>
    <row r="15679" spans="1:2" x14ac:dyDescent="0.25">
      <c r="A15679">
        <v>1567.6</v>
      </c>
      <c r="B15679">
        <v>111.17620147705099</v>
      </c>
    </row>
    <row r="15680" spans="1:2" x14ac:dyDescent="0.25">
      <c r="A15680">
        <v>1567.7</v>
      </c>
      <c r="B15680">
        <v>111.3776352691651</v>
      </c>
    </row>
    <row r="15681" spans="1:2" x14ac:dyDescent="0.25">
      <c r="A15681">
        <v>1567.8</v>
      </c>
      <c r="B15681">
        <v>111.5790690612797</v>
      </c>
    </row>
    <row r="15682" spans="1:2" x14ac:dyDescent="0.25">
      <c r="A15682">
        <v>1567.9</v>
      </c>
      <c r="B15682">
        <v>111.7805028533937</v>
      </c>
    </row>
    <row r="15683" spans="1:2" x14ac:dyDescent="0.25">
      <c r="A15683">
        <v>1568</v>
      </c>
      <c r="B15683">
        <v>111.9819366455078</v>
      </c>
    </row>
    <row r="15684" spans="1:2" x14ac:dyDescent="0.25">
      <c r="A15684">
        <v>1568.1</v>
      </c>
      <c r="B15684">
        <v>112.1443632507326</v>
      </c>
    </row>
    <row r="15685" spans="1:2" x14ac:dyDescent="0.25">
      <c r="A15685">
        <v>1568.2</v>
      </c>
      <c r="B15685">
        <v>112.30678985595711</v>
      </c>
    </row>
    <row r="15686" spans="1:2" x14ac:dyDescent="0.25">
      <c r="A15686">
        <v>1568.3</v>
      </c>
      <c r="B15686">
        <v>112.4692164611819</v>
      </c>
    </row>
    <row r="15687" spans="1:2" x14ac:dyDescent="0.25">
      <c r="A15687">
        <v>1568.4</v>
      </c>
      <c r="B15687">
        <v>112.6316430664064</v>
      </c>
    </row>
    <row r="15688" spans="1:2" x14ac:dyDescent="0.25">
      <c r="A15688">
        <v>1568.5</v>
      </c>
      <c r="B15688">
        <v>112.79406967163089</v>
      </c>
    </row>
    <row r="15689" spans="1:2" x14ac:dyDescent="0.25">
      <c r="A15689">
        <v>1568.6</v>
      </c>
      <c r="B15689">
        <v>112.9564962768557</v>
      </c>
    </row>
    <row r="15690" spans="1:2" x14ac:dyDescent="0.25">
      <c r="A15690">
        <v>1568.7</v>
      </c>
      <c r="B15690">
        <v>113.1189228820801</v>
      </c>
    </row>
    <row r="15691" spans="1:2" x14ac:dyDescent="0.25">
      <c r="A15691">
        <v>1568.8</v>
      </c>
      <c r="B15691">
        <v>113.28134948730499</v>
      </c>
    </row>
    <row r="15692" spans="1:2" x14ac:dyDescent="0.25">
      <c r="A15692">
        <v>1568.9</v>
      </c>
      <c r="B15692">
        <v>113.4437760925294</v>
      </c>
    </row>
    <row r="15693" spans="1:2" x14ac:dyDescent="0.25">
      <c r="A15693">
        <v>1569</v>
      </c>
      <c r="B15693">
        <v>113.6062026977539</v>
      </c>
    </row>
    <row r="15694" spans="1:2" x14ac:dyDescent="0.25">
      <c r="A15694">
        <v>1569.1</v>
      </c>
      <c r="B15694">
        <v>113.74793029785179</v>
      </c>
    </row>
    <row r="15695" spans="1:2" x14ac:dyDescent="0.25">
      <c r="A15695">
        <v>1569.2</v>
      </c>
      <c r="B15695">
        <v>113.88965789794931</v>
      </c>
    </row>
    <row r="15696" spans="1:2" x14ac:dyDescent="0.25">
      <c r="A15696">
        <v>1569.3</v>
      </c>
      <c r="B15696">
        <v>114.0313854980471</v>
      </c>
    </row>
    <row r="15697" spans="1:2" x14ac:dyDescent="0.25">
      <c r="A15697">
        <v>1569.4</v>
      </c>
      <c r="B15697">
        <v>114.1731130981447</v>
      </c>
    </row>
    <row r="15698" spans="1:2" x14ac:dyDescent="0.25">
      <c r="A15698">
        <v>1569.5</v>
      </c>
      <c r="B15698">
        <v>114.31484069824219</v>
      </c>
    </row>
    <row r="15699" spans="1:2" x14ac:dyDescent="0.25">
      <c r="A15699">
        <v>1569.6</v>
      </c>
      <c r="B15699">
        <v>114.4565682983401</v>
      </c>
    </row>
    <row r="15700" spans="1:2" x14ac:dyDescent="0.25">
      <c r="A15700">
        <v>1569.7</v>
      </c>
      <c r="B15700">
        <v>114.5982958984376</v>
      </c>
    </row>
    <row r="15701" spans="1:2" x14ac:dyDescent="0.25">
      <c r="A15701">
        <v>1569.8</v>
      </c>
      <c r="B15701">
        <v>114.74002349853539</v>
      </c>
    </row>
    <row r="15702" spans="1:2" x14ac:dyDescent="0.25">
      <c r="A15702">
        <v>1569.9</v>
      </c>
      <c r="B15702">
        <v>114.881751098633</v>
      </c>
    </row>
    <row r="15703" spans="1:2" x14ac:dyDescent="0.25">
      <c r="A15703">
        <v>1570</v>
      </c>
      <c r="B15703">
        <v>115.0234786987305</v>
      </c>
    </row>
    <row r="15704" spans="1:2" x14ac:dyDescent="0.25">
      <c r="A15704">
        <v>1570.1</v>
      </c>
      <c r="B15704">
        <v>115.1824674224856</v>
      </c>
    </row>
    <row r="15705" spans="1:2" x14ac:dyDescent="0.25">
      <c r="A15705">
        <v>1570.2</v>
      </c>
      <c r="B15705">
        <v>115.3414561462403</v>
      </c>
    </row>
    <row r="15706" spans="1:2" x14ac:dyDescent="0.25">
      <c r="A15706">
        <v>1570.3</v>
      </c>
      <c r="B15706">
        <v>115.50044486999541</v>
      </c>
    </row>
    <row r="15707" spans="1:2" x14ac:dyDescent="0.25">
      <c r="A15707">
        <v>1570.4</v>
      </c>
      <c r="B15707">
        <v>115.65943359375019</v>
      </c>
    </row>
    <row r="15708" spans="1:2" x14ac:dyDescent="0.25">
      <c r="A15708">
        <v>1570.5</v>
      </c>
      <c r="B15708">
        <v>115.8184223175049</v>
      </c>
    </row>
    <row r="15709" spans="1:2" x14ac:dyDescent="0.25">
      <c r="A15709">
        <v>1570.6</v>
      </c>
      <c r="B15709">
        <v>115.97741104126</v>
      </c>
    </row>
    <row r="15710" spans="1:2" x14ac:dyDescent="0.25">
      <c r="A15710">
        <v>1570.7</v>
      </c>
      <c r="B15710">
        <v>116.1363997650147</v>
      </c>
    </row>
    <row r="15711" spans="1:2" x14ac:dyDescent="0.25">
      <c r="A15711">
        <v>1570.8</v>
      </c>
      <c r="B15711">
        <v>116.2953884887698</v>
      </c>
    </row>
    <row r="15712" spans="1:2" x14ac:dyDescent="0.25">
      <c r="A15712">
        <v>1570.9</v>
      </c>
      <c r="B15712">
        <v>116.45437721252461</v>
      </c>
    </row>
    <row r="15713" spans="1:2" x14ac:dyDescent="0.25">
      <c r="A15713">
        <v>1571</v>
      </c>
      <c r="B15713">
        <v>116.61336593627929</v>
      </c>
    </row>
    <row r="15714" spans="1:2" x14ac:dyDescent="0.25">
      <c r="A15714">
        <v>1571.1</v>
      </c>
      <c r="B15714">
        <v>116.75688095092789</v>
      </c>
    </row>
    <row r="15715" spans="1:2" x14ac:dyDescent="0.25">
      <c r="A15715">
        <v>1571.2</v>
      </c>
      <c r="B15715">
        <v>116.90039596557619</v>
      </c>
    </row>
    <row r="15716" spans="1:2" x14ac:dyDescent="0.25">
      <c r="A15716">
        <v>1571.3</v>
      </c>
      <c r="B15716">
        <v>117.04391098022489</v>
      </c>
    </row>
    <row r="15717" spans="1:2" x14ac:dyDescent="0.25">
      <c r="A15717">
        <v>1571.4</v>
      </c>
      <c r="B15717">
        <v>117.18742599487319</v>
      </c>
    </row>
    <row r="15718" spans="1:2" x14ac:dyDescent="0.25">
      <c r="A15718">
        <v>1571.5</v>
      </c>
      <c r="B15718">
        <v>117.3309410095215</v>
      </c>
    </row>
    <row r="15719" spans="1:2" x14ac:dyDescent="0.25">
      <c r="A15719">
        <v>1571.6</v>
      </c>
      <c r="B15719">
        <v>117.4744560241701</v>
      </c>
    </row>
    <row r="15720" spans="1:2" x14ac:dyDescent="0.25">
      <c r="A15720">
        <v>1571.7</v>
      </c>
      <c r="B15720">
        <v>117.6179710388184</v>
      </c>
    </row>
    <row r="15721" spans="1:2" x14ac:dyDescent="0.25">
      <c r="A15721">
        <v>1571.8</v>
      </c>
      <c r="B15721">
        <v>117.7614860534671</v>
      </c>
    </row>
    <row r="15722" spans="1:2" x14ac:dyDescent="0.25">
      <c r="A15722">
        <v>1571.9</v>
      </c>
      <c r="B15722">
        <v>117.9050010681154</v>
      </c>
    </row>
    <row r="15723" spans="1:2" x14ac:dyDescent="0.25">
      <c r="A15723">
        <v>1572</v>
      </c>
      <c r="B15723">
        <v>118.0485160827637</v>
      </c>
    </row>
    <row r="15724" spans="1:2" x14ac:dyDescent="0.25">
      <c r="A15724">
        <v>1572.1</v>
      </c>
      <c r="B15724">
        <v>118.1738516235354</v>
      </c>
    </row>
    <row r="15725" spans="1:2" x14ac:dyDescent="0.25">
      <c r="A15725">
        <v>1572.2</v>
      </c>
      <c r="B15725">
        <v>118.2991871643067</v>
      </c>
    </row>
    <row r="15726" spans="1:2" x14ac:dyDescent="0.25">
      <c r="A15726">
        <v>1572.3</v>
      </c>
      <c r="B15726">
        <v>118.4245227050784</v>
      </c>
    </row>
    <row r="15727" spans="1:2" x14ac:dyDescent="0.25">
      <c r="A15727">
        <v>1572.4</v>
      </c>
      <c r="B15727">
        <v>118.54985824584971</v>
      </c>
    </row>
    <row r="15728" spans="1:2" x14ac:dyDescent="0.25">
      <c r="A15728">
        <v>1572.5</v>
      </c>
      <c r="B15728">
        <v>118.67519378662109</v>
      </c>
    </row>
    <row r="15729" spans="1:2" x14ac:dyDescent="0.25">
      <c r="A15729">
        <v>1572.6</v>
      </c>
      <c r="B15729">
        <v>118.80052932739279</v>
      </c>
    </row>
    <row r="15730" spans="1:2" x14ac:dyDescent="0.25">
      <c r="A15730">
        <v>1572.7</v>
      </c>
      <c r="B15730">
        <v>118.9258648681641</v>
      </c>
    </row>
    <row r="15731" spans="1:2" x14ac:dyDescent="0.25">
      <c r="A15731">
        <v>1572.8</v>
      </c>
      <c r="B15731">
        <v>119.0512004089358</v>
      </c>
    </row>
    <row r="15732" spans="1:2" x14ac:dyDescent="0.25">
      <c r="A15732">
        <v>1572.9</v>
      </c>
      <c r="B15732">
        <v>119.1765359497071</v>
      </c>
    </row>
    <row r="15733" spans="1:2" x14ac:dyDescent="0.25">
      <c r="A15733">
        <v>1573</v>
      </c>
      <c r="B15733">
        <v>119.3018714904785</v>
      </c>
    </row>
    <row r="15734" spans="1:2" x14ac:dyDescent="0.25">
      <c r="A15734">
        <v>1573.1</v>
      </c>
      <c r="B15734">
        <v>119.41944908142101</v>
      </c>
    </row>
    <row r="15735" spans="1:2" x14ac:dyDescent="0.25">
      <c r="A15735">
        <v>1573.2</v>
      </c>
      <c r="B15735">
        <v>119.5370266723633</v>
      </c>
    </row>
    <row r="15736" spans="1:2" x14ac:dyDescent="0.25">
      <c r="A15736">
        <v>1573.3</v>
      </c>
      <c r="B15736">
        <v>119.6546042633059</v>
      </c>
    </row>
    <row r="15737" spans="1:2" x14ac:dyDescent="0.25">
      <c r="A15737">
        <v>1573.4</v>
      </c>
      <c r="B15737">
        <v>119.7721818542481</v>
      </c>
    </row>
    <row r="15738" spans="1:2" x14ac:dyDescent="0.25">
      <c r="A15738">
        <v>1573.5</v>
      </c>
      <c r="B15738">
        <v>119.88975944519041</v>
      </c>
    </row>
    <row r="15739" spans="1:2" x14ac:dyDescent="0.25">
      <c r="A15739">
        <v>1573.6</v>
      </c>
      <c r="B15739">
        <v>120.0073370361329</v>
      </c>
    </row>
    <row r="15740" spans="1:2" x14ac:dyDescent="0.25">
      <c r="A15740">
        <v>1573.7</v>
      </c>
      <c r="B15740">
        <v>120.1249146270752</v>
      </c>
    </row>
    <row r="15741" spans="1:2" x14ac:dyDescent="0.25">
      <c r="A15741">
        <v>1573.8</v>
      </c>
      <c r="B15741">
        <v>120.2424922180177</v>
      </c>
    </row>
    <row r="15742" spans="1:2" x14ac:dyDescent="0.25">
      <c r="A15742">
        <v>1573.9</v>
      </c>
      <c r="B15742">
        <v>120.36006980896001</v>
      </c>
    </row>
    <row r="15743" spans="1:2" x14ac:dyDescent="0.25">
      <c r="A15743">
        <v>1574</v>
      </c>
      <c r="B15743">
        <v>120.4776473999023</v>
      </c>
    </row>
    <row r="15744" spans="1:2" x14ac:dyDescent="0.25">
      <c r="A15744">
        <v>1574.1</v>
      </c>
      <c r="B15744">
        <v>120.58518653869641</v>
      </c>
    </row>
    <row r="15745" spans="1:2" x14ac:dyDescent="0.25">
      <c r="A15745">
        <v>1574.2</v>
      </c>
      <c r="B15745">
        <v>120.6927256774902</v>
      </c>
    </row>
    <row r="15746" spans="1:2" x14ac:dyDescent="0.25">
      <c r="A15746">
        <v>1574.3</v>
      </c>
      <c r="B15746">
        <v>120.8002648162843</v>
      </c>
    </row>
    <row r="15747" spans="1:2" x14ac:dyDescent="0.25">
      <c r="A15747">
        <v>1574.4</v>
      </c>
      <c r="B15747">
        <v>120.90780395507819</v>
      </c>
    </row>
    <row r="15748" spans="1:2" x14ac:dyDescent="0.25">
      <c r="A15748">
        <v>1574.5</v>
      </c>
      <c r="B15748">
        <v>121.015343093872</v>
      </c>
    </row>
    <row r="15749" spans="1:2" x14ac:dyDescent="0.25">
      <c r="A15749">
        <v>1574.6</v>
      </c>
      <c r="B15749">
        <v>121.1228822326661</v>
      </c>
    </row>
    <row r="15750" spans="1:2" x14ac:dyDescent="0.25">
      <c r="A15750">
        <v>1574.7</v>
      </c>
      <c r="B15750">
        <v>121.23042137146</v>
      </c>
    </row>
    <row r="15751" spans="1:2" x14ac:dyDescent="0.25">
      <c r="A15751">
        <v>1574.8</v>
      </c>
      <c r="B15751">
        <v>121.33796051025411</v>
      </c>
    </row>
    <row r="15752" spans="1:2" x14ac:dyDescent="0.25">
      <c r="A15752">
        <v>1574.9</v>
      </c>
      <c r="B15752">
        <v>121.4454996490479</v>
      </c>
    </row>
    <row r="15753" spans="1:2" x14ac:dyDescent="0.25">
      <c r="A15753">
        <v>1575</v>
      </c>
      <c r="B15753">
        <v>121.5530387878418</v>
      </c>
    </row>
    <row r="15754" spans="1:2" x14ac:dyDescent="0.25">
      <c r="A15754">
        <v>1575.1</v>
      </c>
      <c r="B15754">
        <v>121.6536340332033</v>
      </c>
    </row>
    <row r="15755" spans="1:2" x14ac:dyDescent="0.25">
      <c r="A15755">
        <v>1575.2</v>
      </c>
      <c r="B15755">
        <v>121.75422927856449</v>
      </c>
    </row>
    <row r="15756" spans="1:2" x14ac:dyDescent="0.25">
      <c r="A15756">
        <v>1575.3</v>
      </c>
      <c r="B15756">
        <v>121.854824523926</v>
      </c>
    </row>
    <row r="15757" spans="1:2" x14ac:dyDescent="0.25">
      <c r="A15757">
        <v>1575.4</v>
      </c>
      <c r="B15757">
        <v>121.9554197692872</v>
      </c>
    </row>
    <row r="15758" spans="1:2" x14ac:dyDescent="0.25">
      <c r="A15758">
        <v>1575.5</v>
      </c>
      <c r="B15758">
        <v>122.05601501464849</v>
      </c>
    </row>
    <row r="15759" spans="1:2" x14ac:dyDescent="0.25">
      <c r="A15759">
        <v>1575.6</v>
      </c>
      <c r="B15759">
        <v>122.1566102600099</v>
      </c>
    </row>
    <row r="15760" spans="1:2" x14ac:dyDescent="0.25">
      <c r="A15760">
        <v>1575.7</v>
      </c>
      <c r="B15760">
        <v>122.2572055053712</v>
      </c>
    </row>
    <row r="15761" spans="1:2" x14ac:dyDescent="0.25">
      <c r="A15761">
        <v>1575.8</v>
      </c>
      <c r="B15761">
        <v>122.35780075073259</v>
      </c>
    </row>
    <row r="15762" spans="1:2" x14ac:dyDescent="0.25">
      <c r="A15762">
        <v>1575.9</v>
      </c>
      <c r="B15762">
        <v>122.4583959960939</v>
      </c>
    </row>
    <row r="15763" spans="1:2" x14ac:dyDescent="0.25">
      <c r="A15763">
        <v>1576</v>
      </c>
      <c r="B15763">
        <v>122.5589912414551</v>
      </c>
    </row>
    <row r="15764" spans="1:2" x14ac:dyDescent="0.25">
      <c r="A15764">
        <v>1576.1</v>
      </c>
      <c r="B15764">
        <v>122.61631759643559</v>
      </c>
    </row>
    <row r="15765" spans="1:2" x14ac:dyDescent="0.25">
      <c r="A15765">
        <v>1576.2</v>
      </c>
      <c r="B15765">
        <v>122.6736439514161</v>
      </c>
    </row>
    <row r="15766" spans="1:2" x14ac:dyDescent="0.25">
      <c r="A15766">
        <v>1576.3</v>
      </c>
      <c r="B15766">
        <v>122.7309703063966</v>
      </c>
    </row>
    <row r="15767" spans="1:2" x14ac:dyDescent="0.25">
      <c r="A15767">
        <v>1576.4</v>
      </c>
      <c r="B15767">
        <v>122.788296661377</v>
      </c>
    </row>
    <row r="15768" spans="1:2" x14ac:dyDescent="0.25">
      <c r="A15768">
        <v>1576.5</v>
      </c>
      <c r="B15768">
        <v>122.84562301635749</v>
      </c>
    </row>
    <row r="15769" spans="1:2" x14ac:dyDescent="0.25">
      <c r="A15769">
        <v>1576.6</v>
      </c>
      <c r="B15769">
        <v>122.902949371338</v>
      </c>
    </row>
    <row r="15770" spans="1:2" x14ac:dyDescent="0.25">
      <c r="A15770">
        <v>1576.7</v>
      </c>
      <c r="B15770">
        <v>122.9602757263184</v>
      </c>
    </row>
    <row r="15771" spans="1:2" x14ac:dyDescent="0.25">
      <c r="A15771">
        <v>1576.8</v>
      </c>
      <c r="B15771">
        <v>123.017602081299</v>
      </c>
    </row>
    <row r="15772" spans="1:2" x14ac:dyDescent="0.25">
      <c r="A15772">
        <v>1576.9</v>
      </c>
      <c r="B15772">
        <v>123.07492843627939</v>
      </c>
    </row>
    <row r="15773" spans="1:2" x14ac:dyDescent="0.25">
      <c r="A15773">
        <v>1577</v>
      </c>
      <c r="B15773">
        <v>123.1322547912598</v>
      </c>
    </row>
    <row r="15774" spans="1:2" x14ac:dyDescent="0.25">
      <c r="A15774">
        <v>1577.1</v>
      </c>
      <c r="B15774">
        <v>123.1663272094727</v>
      </c>
    </row>
    <row r="15775" spans="1:2" x14ac:dyDescent="0.25">
      <c r="A15775">
        <v>1577.2</v>
      </c>
      <c r="B15775">
        <v>123.2003996276856</v>
      </c>
    </row>
    <row r="15776" spans="1:2" x14ac:dyDescent="0.25">
      <c r="A15776">
        <v>1577.3</v>
      </c>
      <c r="B15776">
        <v>123.2344720458985</v>
      </c>
    </row>
    <row r="15777" spans="1:2" x14ac:dyDescent="0.25">
      <c r="A15777">
        <v>1577.4</v>
      </c>
      <c r="B15777">
        <v>123.2685444641114</v>
      </c>
    </row>
    <row r="15778" spans="1:2" x14ac:dyDescent="0.25">
      <c r="A15778">
        <v>1577.5</v>
      </c>
      <c r="B15778">
        <v>123.3026168823243</v>
      </c>
    </row>
    <row r="15779" spans="1:2" x14ac:dyDescent="0.25">
      <c r="A15779">
        <v>1577.6</v>
      </c>
      <c r="B15779">
        <v>123.3366893005372</v>
      </c>
    </row>
    <row r="15780" spans="1:2" x14ac:dyDescent="0.25">
      <c r="A15780">
        <v>1577.7</v>
      </c>
      <c r="B15780">
        <v>123.37076171875</v>
      </c>
    </row>
    <row r="15781" spans="1:2" x14ac:dyDescent="0.25">
      <c r="A15781">
        <v>1577.8</v>
      </c>
      <c r="B15781">
        <v>123.404834136963</v>
      </c>
    </row>
    <row r="15782" spans="1:2" x14ac:dyDescent="0.25">
      <c r="A15782">
        <v>1577.9</v>
      </c>
      <c r="B15782">
        <v>123.43890655517581</v>
      </c>
    </row>
    <row r="15783" spans="1:2" x14ac:dyDescent="0.25">
      <c r="A15783">
        <v>1578</v>
      </c>
      <c r="B15783">
        <v>123.47297897338871</v>
      </c>
    </row>
    <row r="15784" spans="1:2" x14ac:dyDescent="0.25">
      <c r="A15784">
        <v>1578.1</v>
      </c>
      <c r="B15784">
        <v>123.46922714233401</v>
      </c>
    </row>
    <row r="15785" spans="1:2" x14ac:dyDescent="0.25">
      <c r="A15785">
        <v>1578.2</v>
      </c>
      <c r="B15785">
        <v>123.46547531127931</v>
      </c>
    </row>
    <row r="15786" spans="1:2" x14ac:dyDescent="0.25">
      <c r="A15786">
        <v>1578.3</v>
      </c>
      <c r="B15786">
        <v>123.46172348022461</v>
      </c>
    </row>
    <row r="15787" spans="1:2" x14ac:dyDescent="0.25">
      <c r="A15787">
        <v>1578.4</v>
      </c>
      <c r="B15787">
        <v>123.45797164916991</v>
      </c>
    </row>
    <row r="15788" spans="1:2" x14ac:dyDescent="0.25">
      <c r="A15788">
        <v>1578.5</v>
      </c>
      <c r="B15788">
        <v>123.45421981811531</v>
      </c>
    </row>
    <row r="15789" spans="1:2" x14ac:dyDescent="0.25">
      <c r="A15789">
        <v>1578.6</v>
      </c>
      <c r="B15789">
        <v>123.45046798706061</v>
      </c>
    </row>
    <row r="15790" spans="1:2" x14ac:dyDescent="0.25">
      <c r="A15790">
        <v>1578.7</v>
      </c>
      <c r="B15790">
        <v>123.44671615600591</v>
      </c>
    </row>
    <row r="15791" spans="1:2" x14ac:dyDescent="0.25">
      <c r="A15791">
        <v>1578.8</v>
      </c>
      <c r="B15791">
        <v>123.44296432495121</v>
      </c>
    </row>
    <row r="15792" spans="1:2" x14ac:dyDescent="0.25">
      <c r="A15792">
        <v>1578.9</v>
      </c>
      <c r="B15792">
        <v>123.43921249389651</v>
      </c>
    </row>
    <row r="15793" spans="1:2" x14ac:dyDescent="0.25">
      <c r="A15793">
        <v>1579</v>
      </c>
      <c r="B15793">
        <v>123.43546066284181</v>
      </c>
    </row>
    <row r="15794" spans="1:2" x14ac:dyDescent="0.25">
      <c r="A15794">
        <v>1579.1</v>
      </c>
      <c r="B15794">
        <v>123.4104754638672</v>
      </c>
    </row>
    <row r="15795" spans="1:2" x14ac:dyDescent="0.25">
      <c r="A15795">
        <v>1579.2</v>
      </c>
      <c r="B15795">
        <v>123.3854902648926</v>
      </c>
    </row>
    <row r="15796" spans="1:2" x14ac:dyDescent="0.25">
      <c r="A15796">
        <v>1579.3</v>
      </c>
      <c r="B15796">
        <v>123.36050506591791</v>
      </c>
    </row>
    <row r="15797" spans="1:2" x14ac:dyDescent="0.25">
      <c r="A15797">
        <v>1579.4</v>
      </c>
      <c r="B15797">
        <v>123.3355198669433</v>
      </c>
    </row>
    <row r="15798" spans="1:2" x14ac:dyDescent="0.25">
      <c r="A15798">
        <v>1579.5</v>
      </c>
      <c r="B15798">
        <v>123.3105346679688</v>
      </c>
    </row>
    <row r="15799" spans="1:2" x14ac:dyDescent="0.25">
      <c r="A15799">
        <v>1579.6</v>
      </c>
      <c r="B15799">
        <v>123.28554946899411</v>
      </c>
    </row>
    <row r="15800" spans="1:2" x14ac:dyDescent="0.25">
      <c r="A15800">
        <v>1579.7</v>
      </c>
      <c r="B15800">
        <v>123.2605642700195</v>
      </c>
    </row>
    <row r="15801" spans="1:2" x14ac:dyDescent="0.25">
      <c r="A15801">
        <v>1579.8</v>
      </c>
      <c r="B15801">
        <v>123.2355790710449</v>
      </c>
    </row>
    <row r="15802" spans="1:2" x14ac:dyDescent="0.25">
      <c r="A15802">
        <v>1579.9</v>
      </c>
      <c r="B15802">
        <v>123.21059387207031</v>
      </c>
    </row>
    <row r="15803" spans="1:2" x14ac:dyDescent="0.25">
      <c r="A15803">
        <v>1580</v>
      </c>
      <c r="B15803">
        <v>123.1856086730957</v>
      </c>
    </row>
    <row r="15804" spans="1:2" x14ac:dyDescent="0.25">
      <c r="A15804">
        <v>1580.1</v>
      </c>
      <c r="B15804">
        <v>123.17664962768551</v>
      </c>
    </row>
    <row r="15805" spans="1:2" x14ac:dyDescent="0.25">
      <c r="A15805">
        <v>1580.2</v>
      </c>
      <c r="B15805">
        <v>123.1676905822754</v>
      </c>
    </row>
    <row r="15806" spans="1:2" x14ac:dyDescent="0.25">
      <c r="A15806">
        <v>1580.3</v>
      </c>
      <c r="B15806">
        <v>123.1587315368652</v>
      </c>
    </row>
    <row r="15807" spans="1:2" x14ac:dyDescent="0.25">
      <c r="A15807">
        <v>1580.4</v>
      </c>
      <c r="B15807">
        <v>123.1497724914551</v>
      </c>
    </row>
    <row r="15808" spans="1:2" x14ac:dyDescent="0.25">
      <c r="A15808">
        <v>1580.5</v>
      </c>
      <c r="B15808">
        <v>123.1408134460449</v>
      </c>
    </row>
    <row r="15809" spans="1:2" x14ac:dyDescent="0.25">
      <c r="A15809">
        <v>1580.6</v>
      </c>
      <c r="B15809">
        <v>123.13185440063469</v>
      </c>
    </row>
    <row r="15810" spans="1:2" x14ac:dyDescent="0.25">
      <c r="A15810">
        <v>1580.7</v>
      </c>
      <c r="B15810">
        <v>123.1228953552246</v>
      </c>
    </row>
    <row r="15811" spans="1:2" x14ac:dyDescent="0.25">
      <c r="A15811">
        <v>1580.8</v>
      </c>
      <c r="B15811">
        <v>123.11393630981441</v>
      </c>
    </row>
    <row r="15812" spans="1:2" x14ac:dyDescent="0.25">
      <c r="A15812">
        <v>1580.9</v>
      </c>
      <c r="B15812">
        <v>123.1049772644043</v>
      </c>
    </row>
    <row r="15813" spans="1:2" x14ac:dyDescent="0.25">
      <c r="A15813">
        <v>1581</v>
      </c>
      <c r="B15813">
        <v>123.0960182189941</v>
      </c>
    </row>
    <row r="15814" spans="1:2" x14ac:dyDescent="0.25">
      <c r="A15814">
        <v>1581.1</v>
      </c>
      <c r="B15814">
        <v>123.06312713623041</v>
      </c>
    </row>
    <row r="15815" spans="1:2" x14ac:dyDescent="0.25">
      <c r="A15815">
        <v>1581.2</v>
      </c>
      <c r="B15815">
        <v>123.03023605346679</v>
      </c>
    </row>
    <row r="15816" spans="1:2" x14ac:dyDescent="0.25">
      <c r="A15816">
        <v>1581.3</v>
      </c>
      <c r="B15816">
        <v>122.997344970703</v>
      </c>
    </row>
    <row r="15817" spans="1:2" x14ac:dyDescent="0.25">
      <c r="A15817">
        <v>1581.4</v>
      </c>
      <c r="B15817">
        <v>122.9644538879394</v>
      </c>
    </row>
    <row r="15818" spans="1:2" x14ac:dyDescent="0.25">
      <c r="A15818">
        <v>1581.5</v>
      </c>
      <c r="B15818">
        <v>122.9315628051758</v>
      </c>
    </row>
    <row r="15819" spans="1:2" x14ac:dyDescent="0.25">
      <c r="A15819">
        <v>1581.6</v>
      </c>
      <c r="B15819">
        <v>122.898671722412</v>
      </c>
    </row>
    <row r="15820" spans="1:2" x14ac:dyDescent="0.25">
      <c r="A15820">
        <v>1581.7</v>
      </c>
      <c r="B15820">
        <v>122.86578063964841</v>
      </c>
    </row>
    <row r="15821" spans="1:2" x14ac:dyDescent="0.25">
      <c r="A15821">
        <v>1581.8</v>
      </c>
      <c r="B15821">
        <v>122.83288955688469</v>
      </c>
    </row>
    <row r="15822" spans="1:2" x14ac:dyDescent="0.25">
      <c r="A15822">
        <v>1581.9</v>
      </c>
      <c r="B15822">
        <v>122.799998474121</v>
      </c>
    </row>
    <row r="15823" spans="1:2" x14ac:dyDescent="0.25">
      <c r="A15823">
        <v>1582</v>
      </c>
      <c r="B15823">
        <v>122.7671073913574</v>
      </c>
    </row>
    <row r="15824" spans="1:2" x14ac:dyDescent="0.25">
      <c r="A15824">
        <v>1582.1</v>
      </c>
      <c r="B15824">
        <v>122.73436836242669</v>
      </c>
    </row>
    <row r="15825" spans="1:2" x14ac:dyDescent="0.25">
      <c r="A15825">
        <v>1582.2</v>
      </c>
      <c r="B15825">
        <v>122.7016293334961</v>
      </c>
    </row>
    <row r="15826" spans="1:2" x14ac:dyDescent="0.25">
      <c r="A15826">
        <v>1582.3</v>
      </c>
      <c r="B15826">
        <v>122.66889030456539</v>
      </c>
    </row>
    <row r="15827" spans="1:2" x14ac:dyDescent="0.25">
      <c r="A15827">
        <v>1582.4</v>
      </c>
      <c r="B15827">
        <v>122.6361512756347</v>
      </c>
    </row>
    <row r="15828" spans="1:2" x14ac:dyDescent="0.25">
      <c r="A15828">
        <v>1582.5</v>
      </c>
      <c r="B15828">
        <v>122.6034122467041</v>
      </c>
    </row>
    <row r="15829" spans="1:2" x14ac:dyDescent="0.25">
      <c r="A15829">
        <v>1582.6</v>
      </c>
      <c r="B15829">
        <v>122.5706732177734</v>
      </c>
    </row>
    <row r="15830" spans="1:2" x14ac:dyDescent="0.25">
      <c r="A15830">
        <v>1582.7</v>
      </c>
      <c r="B15830">
        <v>122.5379341888428</v>
      </c>
    </row>
    <row r="15831" spans="1:2" x14ac:dyDescent="0.25">
      <c r="A15831">
        <v>1582.8</v>
      </c>
      <c r="B15831">
        <v>122.50519515991211</v>
      </c>
    </row>
    <row r="15832" spans="1:2" x14ac:dyDescent="0.25">
      <c r="A15832">
        <v>1582.9</v>
      </c>
      <c r="B15832">
        <v>122.4724561309814</v>
      </c>
    </row>
    <row r="15833" spans="1:2" x14ac:dyDescent="0.25">
      <c r="A15833">
        <v>1583</v>
      </c>
      <c r="B15833">
        <v>122.43971710205081</v>
      </c>
    </row>
    <row r="15834" spans="1:2" x14ac:dyDescent="0.25">
      <c r="A15834">
        <v>1583.1</v>
      </c>
      <c r="B15834">
        <v>122.411683807373</v>
      </c>
    </row>
    <row r="15835" spans="1:2" x14ac:dyDescent="0.25">
      <c r="A15835">
        <v>1583.2</v>
      </c>
      <c r="B15835">
        <v>122.3836505126953</v>
      </c>
    </row>
    <row r="15836" spans="1:2" x14ac:dyDescent="0.25">
      <c r="A15836">
        <v>1583.3</v>
      </c>
      <c r="B15836">
        <v>122.3556172180175</v>
      </c>
    </row>
    <row r="15837" spans="1:2" x14ac:dyDescent="0.25">
      <c r="A15837">
        <v>1583.4</v>
      </c>
      <c r="B15837">
        <v>122.3275839233398</v>
      </c>
    </row>
    <row r="15838" spans="1:2" x14ac:dyDescent="0.25">
      <c r="A15838">
        <v>1583.5</v>
      </c>
      <c r="B15838">
        <v>122.2995506286621</v>
      </c>
    </row>
    <row r="15839" spans="1:2" x14ac:dyDescent="0.25">
      <c r="A15839">
        <v>1583.6</v>
      </c>
      <c r="B15839">
        <v>122.27151733398431</v>
      </c>
    </row>
    <row r="15840" spans="1:2" x14ac:dyDescent="0.25">
      <c r="A15840">
        <v>1583.7</v>
      </c>
      <c r="B15840">
        <v>122.24348403930659</v>
      </c>
    </row>
    <row r="15841" spans="1:2" x14ac:dyDescent="0.25">
      <c r="A15841">
        <v>1583.8</v>
      </c>
      <c r="B15841">
        <v>122.2154507446288</v>
      </c>
    </row>
    <row r="15842" spans="1:2" x14ac:dyDescent="0.25">
      <c r="A15842">
        <v>1583.9</v>
      </c>
      <c r="B15842">
        <v>122.1874174499511</v>
      </c>
    </row>
    <row r="15843" spans="1:2" x14ac:dyDescent="0.25">
      <c r="A15843">
        <v>1584</v>
      </c>
      <c r="B15843">
        <v>122.1593841552734</v>
      </c>
    </row>
    <row r="15844" spans="1:2" x14ac:dyDescent="0.25">
      <c r="A15844">
        <v>1584.1</v>
      </c>
      <c r="B15844">
        <v>122.1322854614257</v>
      </c>
    </row>
    <row r="15845" spans="1:2" x14ac:dyDescent="0.25">
      <c r="A15845">
        <v>1584.2</v>
      </c>
      <c r="B15845">
        <v>122.1051867675781</v>
      </c>
    </row>
    <row r="15846" spans="1:2" x14ac:dyDescent="0.25">
      <c r="A15846">
        <v>1584.3</v>
      </c>
      <c r="B15846">
        <v>122.0780880737304</v>
      </c>
    </row>
    <row r="15847" spans="1:2" x14ac:dyDescent="0.25">
      <c r="A15847">
        <v>1584.4</v>
      </c>
      <c r="B15847">
        <v>122.05098937988279</v>
      </c>
    </row>
    <row r="15848" spans="1:2" x14ac:dyDescent="0.25">
      <c r="A15848">
        <v>1584.5</v>
      </c>
      <c r="B15848">
        <v>122.0238906860351</v>
      </c>
    </row>
    <row r="15849" spans="1:2" x14ac:dyDescent="0.25">
      <c r="A15849">
        <v>1584.6</v>
      </c>
      <c r="B15849">
        <v>121.9967919921875</v>
      </c>
    </row>
    <row r="15850" spans="1:2" x14ac:dyDescent="0.25">
      <c r="A15850">
        <v>1584.7</v>
      </c>
      <c r="B15850">
        <v>121.96969329833981</v>
      </c>
    </row>
    <row r="15851" spans="1:2" x14ac:dyDescent="0.25">
      <c r="A15851">
        <v>1584.8</v>
      </c>
      <c r="B15851">
        <v>121.9425946044922</v>
      </c>
    </row>
    <row r="15852" spans="1:2" x14ac:dyDescent="0.25">
      <c r="A15852">
        <v>1584.9</v>
      </c>
      <c r="B15852">
        <v>121.91549591064449</v>
      </c>
    </row>
    <row r="15853" spans="1:2" x14ac:dyDescent="0.25">
      <c r="A15853">
        <v>1585</v>
      </c>
      <c r="B15853">
        <v>121.8883972167969</v>
      </c>
    </row>
    <row r="15854" spans="1:2" x14ac:dyDescent="0.25">
      <c r="A15854">
        <v>1585.1</v>
      </c>
      <c r="B15854">
        <v>121.83125686645501</v>
      </c>
    </row>
    <row r="15855" spans="1:2" x14ac:dyDescent="0.25">
      <c r="A15855">
        <v>1585.2</v>
      </c>
      <c r="B15855">
        <v>121.7741165161133</v>
      </c>
    </row>
    <row r="15856" spans="1:2" x14ac:dyDescent="0.25">
      <c r="A15856">
        <v>1585.3</v>
      </c>
      <c r="B15856">
        <v>121.7169761657714</v>
      </c>
    </row>
    <row r="15857" spans="1:2" x14ac:dyDescent="0.25">
      <c r="A15857">
        <v>1585.4</v>
      </c>
      <c r="B15857">
        <v>121.6598358154297</v>
      </c>
    </row>
    <row r="15858" spans="1:2" x14ac:dyDescent="0.25">
      <c r="A15858">
        <v>1585.5</v>
      </c>
      <c r="B15858">
        <v>121.6026954650879</v>
      </c>
    </row>
    <row r="15859" spans="1:2" x14ac:dyDescent="0.25">
      <c r="A15859">
        <v>1585.6</v>
      </c>
      <c r="B15859">
        <v>121.54555511474599</v>
      </c>
    </row>
    <row r="15860" spans="1:2" x14ac:dyDescent="0.25">
      <c r="A15860">
        <v>1585.7</v>
      </c>
      <c r="B15860">
        <v>121.4884147644043</v>
      </c>
    </row>
    <row r="15861" spans="1:2" x14ac:dyDescent="0.25">
      <c r="A15861">
        <v>1585.8</v>
      </c>
      <c r="B15861">
        <v>121.4312744140624</v>
      </c>
    </row>
    <row r="15862" spans="1:2" x14ac:dyDescent="0.25">
      <c r="A15862">
        <v>1585.9</v>
      </c>
      <c r="B15862">
        <v>121.3741340637207</v>
      </c>
    </row>
    <row r="15863" spans="1:2" x14ac:dyDescent="0.25">
      <c r="A15863">
        <v>1586</v>
      </c>
      <c r="B15863">
        <v>121.31699371337891</v>
      </c>
    </row>
    <row r="15864" spans="1:2" x14ac:dyDescent="0.25">
      <c r="A15864">
        <v>1586.1</v>
      </c>
      <c r="B15864">
        <v>121.18511238098129</v>
      </c>
    </row>
    <row r="15865" spans="1:2" x14ac:dyDescent="0.25">
      <c r="A15865">
        <v>1586.2</v>
      </c>
      <c r="B15865">
        <v>121.0532310485839</v>
      </c>
    </row>
    <row r="15866" spans="1:2" x14ac:dyDescent="0.25">
      <c r="A15866">
        <v>1586.3</v>
      </c>
      <c r="B15866">
        <v>120.9213497161863</v>
      </c>
    </row>
    <row r="15867" spans="1:2" x14ac:dyDescent="0.25">
      <c r="A15867">
        <v>1586.4</v>
      </c>
      <c r="B15867">
        <v>120.7894683837889</v>
      </c>
    </row>
    <row r="15868" spans="1:2" x14ac:dyDescent="0.25">
      <c r="A15868">
        <v>1586.5</v>
      </c>
      <c r="B15868">
        <v>120.6575870513916</v>
      </c>
    </row>
    <row r="15869" spans="1:2" x14ac:dyDescent="0.25">
      <c r="A15869">
        <v>1586.6</v>
      </c>
      <c r="B15869">
        <v>120.525705718994</v>
      </c>
    </row>
    <row r="15870" spans="1:2" x14ac:dyDescent="0.25">
      <c r="A15870">
        <v>1586.7</v>
      </c>
      <c r="B15870">
        <v>120.39382438659661</v>
      </c>
    </row>
    <row r="15871" spans="1:2" x14ac:dyDescent="0.25">
      <c r="A15871">
        <v>1586.8</v>
      </c>
      <c r="B15871">
        <v>120.26194305419899</v>
      </c>
    </row>
    <row r="15872" spans="1:2" x14ac:dyDescent="0.25">
      <c r="A15872">
        <v>1586.9</v>
      </c>
      <c r="B15872">
        <v>120.1300617218016</v>
      </c>
    </row>
    <row r="15873" spans="1:2" x14ac:dyDescent="0.25">
      <c r="A15873">
        <v>1587</v>
      </c>
      <c r="B15873">
        <v>119.9981803894043</v>
      </c>
    </row>
    <row r="15874" spans="1:2" x14ac:dyDescent="0.25">
      <c r="A15874">
        <v>1587.1</v>
      </c>
      <c r="B15874">
        <v>119.90921562194811</v>
      </c>
    </row>
    <row r="15875" spans="1:2" x14ac:dyDescent="0.25">
      <c r="A15875">
        <v>1587.2</v>
      </c>
      <c r="B15875">
        <v>119.8202508544921</v>
      </c>
    </row>
    <row r="15876" spans="1:2" x14ac:dyDescent="0.25">
      <c r="A15876">
        <v>1587.3</v>
      </c>
      <c r="B15876">
        <v>119.731286087036</v>
      </c>
    </row>
    <row r="15877" spans="1:2" x14ac:dyDescent="0.25">
      <c r="A15877">
        <v>1587.4</v>
      </c>
      <c r="B15877">
        <v>119.64232131958001</v>
      </c>
    </row>
    <row r="15878" spans="1:2" x14ac:dyDescent="0.25">
      <c r="A15878">
        <v>1587.5</v>
      </c>
      <c r="B15878">
        <v>119.553356552124</v>
      </c>
    </row>
    <row r="15879" spans="1:2" x14ac:dyDescent="0.25">
      <c r="A15879">
        <v>1587.6</v>
      </c>
      <c r="B15879">
        <v>119.4643917846678</v>
      </c>
    </row>
    <row r="15880" spans="1:2" x14ac:dyDescent="0.25">
      <c r="A15880">
        <v>1587.7</v>
      </c>
      <c r="B15880">
        <v>119.37542701721181</v>
      </c>
    </row>
    <row r="15881" spans="1:2" x14ac:dyDescent="0.25">
      <c r="A15881">
        <v>1587.8</v>
      </c>
      <c r="B15881">
        <v>119.2864622497557</v>
      </c>
    </row>
    <row r="15882" spans="1:2" x14ac:dyDescent="0.25">
      <c r="A15882">
        <v>1587.9</v>
      </c>
      <c r="B15882">
        <v>119.1974974822997</v>
      </c>
    </row>
    <row r="15883" spans="1:2" x14ac:dyDescent="0.25">
      <c r="A15883">
        <v>1588</v>
      </c>
      <c r="B15883">
        <v>119.1085327148437</v>
      </c>
    </row>
    <row r="15884" spans="1:2" x14ac:dyDescent="0.25">
      <c r="A15884">
        <v>1588.1</v>
      </c>
      <c r="B15884">
        <v>119.0839344024657</v>
      </c>
    </row>
    <row r="15885" spans="1:2" x14ac:dyDescent="0.25">
      <c r="A15885">
        <v>1588.2</v>
      </c>
      <c r="B15885">
        <v>119.0593360900879</v>
      </c>
    </row>
    <row r="15886" spans="1:2" x14ac:dyDescent="0.25">
      <c r="A15886">
        <v>1588.3</v>
      </c>
      <c r="B15886">
        <v>119.03473777770991</v>
      </c>
    </row>
    <row r="15887" spans="1:2" x14ac:dyDescent="0.25">
      <c r="A15887">
        <v>1588.4</v>
      </c>
      <c r="B15887">
        <v>119.010139465332</v>
      </c>
    </row>
    <row r="15888" spans="1:2" x14ac:dyDescent="0.25">
      <c r="A15888">
        <v>1588.5</v>
      </c>
      <c r="B15888">
        <v>118.9855411529541</v>
      </c>
    </row>
    <row r="15889" spans="1:2" x14ac:dyDescent="0.25">
      <c r="A15889">
        <v>1588.6</v>
      </c>
      <c r="B15889">
        <v>118.9609428405761</v>
      </c>
    </row>
    <row r="15890" spans="1:2" x14ac:dyDescent="0.25">
      <c r="A15890">
        <v>1588.7</v>
      </c>
      <c r="B15890">
        <v>118.93634452819821</v>
      </c>
    </row>
    <row r="15891" spans="1:2" x14ac:dyDescent="0.25">
      <c r="A15891">
        <v>1588.8</v>
      </c>
      <c r="B15891">
        <v>118.9117462158203</v>
      </c>
    </row>
    <row r="15892" spans="1:2" x14ac:dyDescent="0.25">
      <c r="A15892">
        <v>1588.9</v>
      </c>
      <c r="B15892">
        <v>118.8871479034424</v>
      </c>
    </row>
    <row r="15893" spans="1:2" x14ac:dyDescent="0.25">
      <c r="A15893">
        <v>1589</v>
      </c>
      <c r="B15893">
        <v>118.86254959106449</v>
      </c>
    </row>
    <row r="15894" spans="1:2" x14ac:dyDescent="0.25">
      <c r="A15894">
        <v>1589.1</v>
      </c>
      <c r="B15894">
        <v>118.8115731048584</v>
      </c>
    </row>
    <row r="15895" spans="1:2" x14ac:dyDescent="0.25">
      <c r="A15895">
        <v>1589.2</v>
      </c>
      <c r="B15895">
        <v>118.7605966186524</v>
      </c>
    </row>
    <row r="15896" spans="1:2" x14ac:dyDescent="0.25">
      <c r="A15896">
        <v>1589.3</v>
      </c>
      <c r="B15896">
        <v>118.7096201324462</v>
      </c>
    </row>
    <row r="15897" spans="1:2" x14ac:dyDescent="0.25">
      <c r="A15897">
        <v>1589.4</v>
      </c>
      <c r="B15897">
        <v>118.65864364624019</v>
      </c>
    </row>
    <row r="15898" spans="1:2" x14ac:dyDescent="0.25">
      <c r="A15898">
        <v>1589.5</v>
      </c>
      <c r="B15898">
        <v>118.6076671600342</v>
      </c>
    </row>
    <row r="15899" spans="1:2" x14ac:dyDescent="0.25">
      <c r="A15899">
        <v>1589.6</v>
      </c>
      <c r="B15899">
        <v>118.5566906738281</v>
      </c>
    </row>
    <row r="15900" spans="1:2" x14ac:dyDescent="0.25">
      <c r="A15900">
        <v>1589.7</v>
      </c>
      <c r="B15900">
        <v>118.5057141876221</v>
      </c>
    </row>
    <row r="15901" spans="1:2" x14ac:dyDescent="0.25">
      <c r="A15901">
        <v>1589.8</v>
      </c>
      <c r="B15901">
        <v>118.45473770141589</v>
      </c>
    </row>
    <row r="15902" spans="1:2" x14ac:dyDescent="0.25">
      <c r="A15902">
        <v>1589.9</v>
      </c>
      <c r="B15902">
        <v>118.4037612152099</v>
      </c>
    </row>
    <row r="15903" spans="1:2" x14ac:dyDescent="0.25">
      <c r="A15903">
        <v>1590</v>
      </c>
      <c r="B15903">
        <v>118.3527847290039</v>
      </c>
    </row>
    <row r="15904" spans="1:2" x14ac:dyDescent="0.25">
      <c r="A15904">
        <v>1590.1</v>
      </c>
      <c r="B15904">
        <v>118.2083694458006</v>
      </c>
    </row>
    <row r="15905" spans="1:2" x14ac:dyDescent="0.25">
      <c r="A15905">
        <v>1590.2</v>
      </c>
      <c r="B15905">
        <v>118.0639541625976</v>
      </c>
    </row>
    <row r="15906" spans="1:2" x14ac:dyDescent="0.25">
      <c r="A15906">
        <v>1590.3</v>
      </c>
      <c r="B15906">
        <v>117.9195388793943</v>
      </c>
    </row>
    <row r="15907" spans="1:2" x14ac:dyDescent="0.25">
      <c r="A15907">
        <v>1590.4</v>
      </c>
      <c r="B15907">
        <v>117.77512359619131</v>
      </c>
    </row>
    <row r="15908" spans="1:2" x14ac:dyDescent="0.25">
      <c r="A15908">
        <v>1590.5</v>
      </c>
      <c r="B15908">
        <v>117.6307083129883</v>
      </c>
    </row>
    <row r="15909" spans="1:2" x14ac:dyDescent="0.25">
      <c r="A15909">
        <v>1590.6</v>
      </c>
      <c r="B15909">
        <v>117.486293029785</v>
      </c>
    </row>
    <row r="15910" spans="1:2" x14ac:dyDescent="0.25">
      <c r="A15910">
        <v>1590.7</v>
      </c>
      <c r="B15910">
        <v>117.341877746582</v>
      </c>
    </row>
    <row r="15911" spans="1:2" x14ac:dyDescent="0.25">
      <c r="A15911">
        <v>1590.8</v>
      </c>
      <c r="B15911">
        <v>117.1974624633787</v>
      </c>
    </row>
    <row r="15912" spans="1:2" x14ac:dyDescent="0.25">
      <c r="A15912">
        <v>1590.9</v>
      </c>
      <c r="B15912">
        <v>117.0530471801757</v>
      </c>
    </row>
    <row r="15913" spans="1:2" x14ac:dyDescent="0.25">
      <c r="A15913">
        <v>1591</v>
      </c>
      <c r="B15913">
        <v>116.90863189697269</v>
      </c>
    </row>
    <row r="15914" spans="1:2" x14ac:dyDescent="0.25">
      <c r="A15914">
        <v>1591.1</v>
      </c>
      <c r="B15914">
        <v>116.8332230377197</v>
      </c>
    </row>
    <row r="15915" spans="1:2" x14ac:dyDescent="0.25">
      <c r="A15915">
        <v>1591.2</v>
      </c>
      <c r="B15915">
        <v>116.7578141784668</v>
      </c>
    </row>
    <row r="15916" spans="1:2" x14ac:dyDescent="0.25">
      <c r="A15916">
        <v>1591.3</v>
      </c>
      <c r="B15916">
        <v>116.6824053192138</v>
      </c>
    </row>
    <row r="15917" spans="1:2" x14ac:dyDescent="0.25">
      <c r="A15917">
        <v>1591.4</v>
      </c>
      <c r="B15917">
        <v>116.6069964599609</v>
      </c>
    </row>
    <row r="15918" spans="1:2" x14ac:dyDescent="0.25">
      <c r="A15918">
        <v>1591.5</v>
      </c>
      <c r="B15918">
        <v>116.53158760070799</v>
      </c>
    </row>
    <row r="15919" spans="1:2" x14ac:dyDescent="0.25">
      <c r="A15919">
        <v>1591.6</v>
      </c>
      <c r="B15919">
        <v>116.45617874145501</v>
      </c>
    </row>
    <row r="15920" spans="1:2" x14ac:dyDescent="0.25">
      <c r="A15920">
        <v>1591.7</v>
      </c>
      <c r="B15920">
        <v>116.3807698822021</v>
      </c>
    </row>
    <row r="15921" spans="1:2" x14ac:dyDescent="0.25">
      <c r="A15921">
        <v>1591.8</v>
      </c>
      <c r="B15921">
        <v>116.3053610229491</v>
      </c>
    </row>
    <row r="15922" spans="1:2" x14ac:dyDescent="0.25">
      <c r="A15922">
        <v>1591.9</v>
      </c>
      <c r="B15922">
        <v>116.2299521636963</v>
      </c>
    </row>
    <row r="15923" spans="1:2" x14ac:dyDescent="0.25">
      <c r="A15923">
        <v>1592</v>
      </c>
      <c r="B15923">
        <v>116.15454330444339</v>
      </c>
    </row>
    <row r="15924" spans="1:2" x14ac:dyDescent="0.25">
      <c r="A15924">
        <v>1592.1</v>
      </c>
      <c r="B15924">
        <v>116.1072451782226</v>
      </c>
    </row>
    <row r="15925" spans="1:2" x14ac:dyDescent="0.25">
      <c r="A15925">
        <v>1592.2</v>
      </c>
      <c r="B15925">
        <v>116.0599470520019</v>
      </c>
    </row>
    <row r="15926" spans="1:2" x14ac:dyDescent="0.25">
      <c r="A15926">
        <v>1592.3</v>
      </c>
      <c r="B15926">
        <v>116.01264892578121</v>
      </c>
    </row>
    <row r="15927" spans="1:2" x14ac:dyDescent="0.25">
      <c r="A15927">
        <v>1592.4</v>
      </c>
      <c r="B15927">
        <v>115.9653507995605</v>
      </c>
    </row>
    <row r="15928" spans="1:2" x14ac:dyDescent="0.25">
      <c r="A15928">
        <v>1592.5</v>
      </c>
      <c r="B15928">
        <v>115.9180526733398</v>
      </c>
    </row>
    <row r="15929" spans="1:2" x14ac:dyDescent="0.25">
      <c r="A15929">
        <v>1592.6</v>
      </c>
      <c r="B15929">
        <v>115.87075454711911</v>
      </c>
    </row>
    <row r="15930" spans="1:2" x14ac:dyDescent="0.25">
      <c r="A15930">
        <v>1592.7</v>
      </c>
      <c r="B15930">
        <v>115.8234564208984</v>
      </c>
    </row>
    <row r="15931" spans="1:2" x14ac:dyDescent="0.25">
      <c r="A15931">
        <v>1592.8</v>
      </c>
      <c r="B15931">
        <v>115.7761582946776</v>
      </c>
    </row>
    <row r="15932" spans="1:2" x14ac:dyDescent="0.25">
      <c r="A15932">
        <v>1592.9</v>
      </c>
      <c r="B15932">
        <v>115.728860168457</v>
      </c>
    </row>
    <row r="15933" spans="1:2" x14ac:dyDescent="0.25">
      <c r="A15933">
        <v>1593</v>
      </c>
      <c r="B15933">
        <v>115.68156204223629</v>
      </c>
    </row>
    <row r="15934" spans="1:2" x14ac:dyDescent="0.25">
      <c r="A15934">
        <v>1593.1</v>
      </c>
      <c r="B15934">
        <v>115.63132339477529</v>
      </c>
    </row>
    <row r="15935" spans="1:2" x14ac:dyDescent="0.25">
      <c r="A15935">
        <v>1593.2</v>
      </c>
      <c r="B15935">
        <v>115.58108474731441</v>
      </c>
    </row>
    <row r="15936" spans="1:2" x14ac:dyDescent="0.25">
      <c r="A15936">
        <v>1593.3</v>
      </c>
      <c r="B15936">
        <v>115.53084609985341</v>
      </c>
    </row>
    <row r="15937" spans="1:2" x14ac:dyDescent="0.25">
      <c r="A15937">
        <v>1593.4</v>
      </c>
      <c r="B15937">
        <v>115.4806074523925</v>
      </c>
    </row>
    <row r="15938" spans="1:2" x14ac:dyDescent="0.25">
      <c r="A15938">
        <v>1593.5</v>
      </c>
      <c r="B15938">
        <v>115.4303688049316</v>
      </c>
    </row>
    <row r="15939" spans="1:2" x14ac:dyDescent="0.25">
      <c r="A15939">
        <v>1593.6</v>
      </c>
      <c r="B15939">
        <v>115.3801301574706</v>
      </c>
    </row>
    <row r="15940" spans="1:2" x14ac:dyDescent="0.25">
      <c r="A15940">
        <v>1593.7</v>
      </c>
      <c r="B15940">
        <v>115.3298915100098</v>
      </c>
    </row>
    <row r="15941" spans="1:2" x14ac:dyDescent="0.25">
      <c r="A15941">
        <v>1593.8</v>
      </c>
      <c r="B15941">
        <v>115.2796528625488</v>
      </c>
    </row>
    <row r="15942" spans="1:2" x14ac:dyDescent="0.25">
      <c r="A15942">
        <v>1593.9</v>
      </c>
      <c r="B15942">
        <v>115.2294142150879</v>
      </c>
    </row>
    <row r="15943" spans="1:2" x14ac:dyDescent="0.25">
      <c r="A15943">
        <v>1594</v>
      </c>
      <c r="B15943">
        <v>115.179175567627</v>
      </c>
    </row>
    <row r="15944" spans="1:2" x14ac:dyDescent="0.25">
      <c r="A15944">
        <v>1594.1</v>
      </c>
      <c r="B15944">
        <v>115.1300457000732</v>
      </c>
    </row>
    <row r="15945" spans="1:2" x14ac:dyDescent="0.25">
      <c r="A15945">
        <v>1594.2</v>
      </c>
      <c r="B15945">
        <v>115.08091583251949</v>
      </c>
    </row>
    <row r="15946" spans="1:2" x14ac:dyDescent="0.25">
      <c r="A15946">
        <v>1594.3</v>
      </c>
      <c r="B15946">
        <v>115.03178596496571</v>
      </c>
    </row>
    <row r="15947" spans="1:2" x14ac:dyDescent="0.25">
      <c r="A15947">
        <v>1594.4</v>
      </c>
      <c r="B15947">
        <v>114.9826560974121</v>
      </c>
    </row>
    <row r="15948" spans="1:2" x14ac:dyDescent="0.25">
      <c r="A15948">
        <v>1594.5</v>
      </c>
      <c r="B15948">
        <v>114.9335262298584</v>
      </c>
    </row>
    <row r="15949" spans="1:2" x14ac:dyDescent="0.25">
      <c r="A15949">
        <v>1594.6</v>
      </c>
      <c r="B15949">
        <v>114.8843963623046</v>
      </c>
    </row>
    <row r="15950" spans="1:2" x14ac:dyDescent="0.25">
      <c r="A15950">
        <v>1594.7</v>
      </c>
      <c r="B15950">
        <v>114.8352664947509</v>
      </c>
    </row>
    <row r="15951" spans="1:2" x14ac:dyDescent="0.25">
      <c r="A15951">
        <v>1594.8</v>
      </c>
      <c r="B15951">
        <v>114.78613662719719</v>
      </c>
    </row>
    <row r="15952" spans="1:2" x14ac:dyDescent="0.25">
      <c r="A15952">
        <v>1594.9</v>
      </c>
      <c r="B15952">
        <v>114.73700675964351</v>
      </c>
    </row>
    <row r="15953" spans="1:2" x14ac:dyDescent="0.25">
      <c r="A15953">
        <v>1595</v>
      </c>
      <c r="B15953">
        <v>114.6878768920898</v>
      </c>
    </row>
    <row r="15954" spans="1:2" x14ac:dyDescent="0.25">
      <c r="A15954">
        <v>1595.1</v>
      </c>
      <c r="B15954">
        <v>114.6516938018798</v>
      </c>
    </row>
    <row r="15955" spans="1:2" x14ac:dyDescent="0.25">
      <c r="A15955">
        <v>1595.2</v>
      </c>
      <c r="B15955">
        <v>114.6155107116699</v>
      </c>
    </row>
    <row r="15956" spans="1:2" x14ac:dyDescent="0.25">
      <c r="A15956">
        <v>1595.3</v>
      </c>
      <c r="B15956">
        <v>114.5793276214599</v>
      </c>
    </row>
    <row r="15957" spans="1:2" x14ac:dyDescent="0.25">
      <c r="A15957">
        <v>1595.4</v>
      </c>
      <c r="B15957">
        <v>114.54314453124989</v>
      </c>
    </row>
    <row r="15958" spans="1:2" x14ac:dyDescent="0.25">
      <c r="A15958">
        <v>1595.5</v>
      </c>
      <c r="B15958">
        <v>114.50696144104</v>
      </c>
    </row>
    <row r="15959" spans="1:2" x14ac:dyDescent="0.25">
      <c r="A15959">
        <v>1595.6</v>
      </c>
      <c r="B15959">
        <v>114.47077835083</v>
      </c>
    </row>
    <row r="15960" spans="1:2" x14ac:dyDescent="0.25">
      <c r="A15960">
        <v>1595.7</v>
      </c>
      <c r="B15960">
        <v>114.4345952606201</v>
      </c>
    </row>
    <row r="15961" spans="1:2" x14ac:dyDescent="0.25">
      <c r="A15961">
        <v>1595.8</v>
      </c>
      <c r="B15961">
        <v>114.3984121704101</v>
      </c>
    </row>
    <row r="15962" spans="1:2" x14ac:dyDescent="0.25">
      <c r="A15962">
        <v>1595.9</v>
      </c>
      <c r="B15962">
        <v>114.36222908020009</v>
      </c>
    </row>
    <row r="15963" spans="1:2" x14ac:dyDescent="0.25">
      <c r="A15963">
        <v>1596</v>
      </c>
      <c r="B15963">
        <v>114.32604598999021</v>
      </c>
    </row>
    <row r="15964" spans="1:2" x14ac:dyDescent="0.25">
      <c r="A15964">
        <v>1596.1</v>
      </c>
      <c r="B15964">
        <v>114.31037864685049</v>
      </c>
    </row>
    <row r="15965" spans="1:2" x14ac:dyDescent="0.25">
      <c r="A15965">
        <v>1596.2</v>
      </c>
      <c r="B15965">
        <v>114.2947113037109</v>
      </c>
    </row>
    <row r="15966" spans="1:2" x14ac:dyDescent="0.25">
      <c r="A15966">
        <v>1596.3</v>
      </c>
      <c r="B15966">
        <v>114.2790439605713</v>
      </c>
    </row>
    <row r="15967" spans="1:2" x14ac:dyDescent="0.25">
      <c r="A15967">
        <v>1596.4</v>
      </c>
      <c r="B15967">
        <v>114.2633766174316</v>
      </c>
    </row>
    <row r="15968" spans="1:2" x14ac:dyDescent="0.25">
      <c r="A15968">
        <v>1596.5</v>
      </c>
      <c r="B15968">
        <v>114.24770927429201</v>
      </c>
    </row>
    <row r="15969" spans="1:2" x14ac:dyDescent="0.25">
      <c r="A15969">
        <v>1596.6</v>
      </c>
      <c r="B15969">
        <v>114.2320419311523</v>
      </c>
    </row>
    <row r="15970" spans="1:2" x14ac:dyDescent="0.25">
      <c r="A15970">
        <v>1596.7</v>
      </c>
      <c r="B15970">
        <v>114.2163745880127</v>
      </c>
    </row>
    <row r="15971" spans="1:2" x14ac:dyDescent="0.25">
      <c r="A15971">
        <v>1596.8</v>
      </c>
      <c r="B15971">
        <v>114.2007072448731</v>
      </c>
    </row>
    <row r="15972" spans="1:2" x14ac:dyDescent="0.25">
      <c r="A15972">
        <v>1596.9</v>
      </c>
      <c r="B15972">
        <v>114.1850399017334</v>
      </c>
    </row>
    <row r="15973" spans="1:2" x14ac:dyDescent="0.25">
      <c r="A15973">
        <v>1597</v>
      </c>
      <c r="B15973">
        <v>114.16937255859381</v>
      </c>
    </row>
    <row r="15974" spans="1:2" x14ac:dyDescent="0.25">
      <c r="A15974">
        <v>1597.1</v>
      </c>
      <c r="B15974">
        <v>114.15375205993659</v>
      </c>
    </row>
    <row r="15975" spans="1:2" x14ac:dyDescent="0.25">
      <c r="A15975">
        <v>1597.2</v>
      </c>
      <c r="B15975">
        <v>114.13813156127929</v>
      </c>
    </row>
    <row r="15976" spans="1:2" x14ac:dyDescent="0.25">
      <c r="A15976">
        <v>1597.3</v>
      </c>
      <c r="B15976">
        <v>114.1225110626221</v>
      </c>
    </row>
    <row r="15977" spans="1:2" x14ac:dyDescent="0.25">
      <c r="A15977">
        <v>1597.4</v>
      </c>
      <c r="B15977">
        <v>114.1068905639649</v>
      </c>
    </row>
    <row r="15978" spans="1:2" x14ac:dyDescent="0.25">
      <c r="A15978">
        <v>1597.5</v>
      </c>
      <c r="B15978">
        <v>114.0912700653077</v>
      </c>
    </row>
    <row r="15979" spans="1:2" x14ac:dyDescent="0.25">
      <c r="A15979">
        <v>1597.6</v>
      </c>
      <c r="B15979">
        <v>114.0756495666504</v>
      </c>
    </row>
    <row r="15980" spans="1:2" x14ac:dyDescent="0.25">
      <c r="A15980">
        <v>1597.7</v>
      </c>
      <c r="B15980">
        <v>114.0600290679932</v>
      </c>
    </row>
    <row r="15981" spans="1:2" x14ac:dyDescent="0.25">
      <c r="A15981">
        <v>1597.8</v>
      </c>
      <c r="B15981">
        <v>114.0444085693359</v>
      </c>
    </row>
    <row r="15982" spans="1:2" x14ac:dyDescent="0.25">
      <c r="A15982">
        <v>1597.9</v>
      </c>
      <c r="B15982">
        <v>114.0287880706787</v>
      </c>
    </row>
    <row r="15983" spans="1:2" x14ac:dyDescent="0.25">
      <c r="A15983">
        <v>1598</v>
      </c>
      <c r="B15983">
        <v>114.0131675720215</v>
      </c>
    </row>
    <row r="15984" spans="1:2" x14ac:dyDescent="0.25">
      <c r="A15984">
        <v>1598.1</v>
      </c>
      <c r="B15984">
        <v>113.9598184204101</v>
      </c>
    </row>
    <row r="15985" spans="1:2" x14ac:dyDescent="0.25">
      <c r="A15985">
        <v>1598.2</v>
      </c>
      <c r="B15985">
        <v>113.9064692687988</v>
      </c>
    </row>
    <row r="15986" spans="1:2" x14ac:dyDescent="0.25">
      <c r="A15986">
        <v>1598.3</v>
      </c>
      <c r="B15986">
        <v>113.8531201171874</v>
      </c>
    </row>
    <row r="15987" spans="1:2" x14ac:dyDescent="0.25">
      <c r="A15987">
        <v>1598.4</v>
      </c>
      <c r="B15987">
        <v>113.7997709655761</v>
      </c>
    </row>
    <row r="15988" spans="1:2" x14ac:dyDescent="0.25">
      <c r="A15988">
        <v>1598.5</v>
      </c>
      <c r="B15988">
        <v>113.7464218139648</v>
      </c>
    </row>
    <row r="15989" spans="1:2" x14ac:dyDescent="0.25">
      <c r="A15989">
        <v>1598.6</v>
      </c>
      <c r="B15989">
        <v>113.6930726623534</v>
      </c>
    </row>
    <row r="15990" spans="1:2" x14ac:dyDescent="0.25">
      <c r="A15990">
        <v>1598.7</v>
      </c>
      <c r="B15990">
        <v>113.6397235107422</v>
      </c>
    </row>
    <row r="15991" spans="1:2" x14ac:dyDescent="0.25">
      <c r="A15991">
        <v>1598.8</v>
      </c>
      <c r="B15991">
        <v>113.5863743591308</v>
      </c>
    </row>
    <row r="15992" spans="1:2" x14ac:dyDescent="0.25">
      <c r="A15992">
        <v>1598.9</v>
      </c>
      <c r="B15992">
        <v>113.5330252075195</v>
      </c>
    </row>
    <row r="15993" spans="1:2" x14ac:dyDescent="0.25">
      <c r="A15993">
        <v>1599</v>
      </c>
      <c r="B15993">
        <v>113.4796760559082</v>
      </c>
    </row>
    <row r="15994" spans="1:2" x14ac:dyDescent="0.25">
      <c r="A15994">
        <v>1599.1</v>
      </c>
      <c r="B15994">
        <v>113.4040308380126</v>
      </c>
    </row>
    <row r="15995" spans="1:2" x14ac:dyDescent="0.25">
      <c r="A15995">
        <v>1599.2</v>
      </c>
      <c r="B15995">
        <v>113.3283856201171</v>
      </c>
    </row>
    <row r="15996" spans="1:2" x14ac:dyDescent="0.25">
      <c r="A15996">
        <v>1599.3</v>
      </c>
      <c r="B15996">
        <v>113.25274040222151</v>
      </c>
    </row>
    <row r="15997" spans="1:2" x14ac:dyDescent="0.25">
      <c r="A15997">
        <v>1599.4</v>
      </c>
      <c r="B15997">
        <v>113.17709518432611</v>
      </c>
    </row>
    <row r="15998" spans="1:2" x14ac:dyDescent="0.25">
      <c r="A15998">
        <v>1599.5</v>
      </c>
      <c r="B15998">
        <v>113.10144996643059</v>
      </c>
    </row>
    <row r="15999" spans="1:2" x14ac:dyDescent="0.25">
      <c r="A15999">
        <v>1599.6</v>
      </c>
      <c r="B15999">
        <v>113.02580474853499</v>
      </c>
    </row>
    <row r="16000" spans="1:2" x14ac:dyDescent="0.25">
      <c r="A16000">
        <v>1599.7</v>
      </c>
      <c r="B16000">
        <v>112.9501595306396</v>
      </c>
    </row>
    <row r="16001" spans="1:2" x14ac:dyDescent="0.25">
      <c r="A16001">
        <v>1599.8</v>
      </c>
      <c r="B16001">
        <v>112.874514312744</v>
      </c>
    </row>
    <row r="16002" spans="1:2" x14ac:dyDescent="0.25">
      <c r="A16002">
        <v>1599.9</v>
      </c>
      <c r="B16002">
        <v>112.7988690948485</v>
      </c>
    </row>
    <row r="16003" spans="1:2" x14ac:dyDescent="0.25">
      <c r="A16003">
        <v>1600</v>
      </c>
      <c r="B16003">
        <v>112.7232238769531</v>
      </c>
    </row>
    <row r="16004" spans="1:2" x14ac:dyDescent="0.25">
      <c r="A16004">
        <v>1600.1</v>
      </c>
      <c r="B16004">
        <v>112.62726570129379</v>
      </c>
    </row>
    <row r="16005" spans="1:2" x14ac:dyDescent="0.25">
      <c r="A16005">
        <v>1600.2</v>
      </c>
      <c r="B16005">
        <v>112.5313075256347</v>
      </c>
    </row>
    <row r="16006" spans="1:2" x14ac:dyDescent="0.25">
      <c r="A16006">
        <v>1600.3</v>
      </c>
      <c r="B16006">
        <v>112.4353493499754</v>
      </c>
    </row>
    <row r="16007" spans="1:2" x14ac:dyDescent="0.25">
      <c r="A16007">
        <v>1600.4</v>
      </c>
      <c r="B16007">
        <v>112.3393911743163</v>
      </c>
    </row>
    <row r="16008" spans="1:2" x14ac:dyDescent="0.25">
      <c r="A16008">
        <v>1600.5</v>
      </c>
      <c r="B16008">
        <v>112.2434329986572</v>
      </c>
    </row>
    <row r="16009" spans="1:2" x14ac:dyDescent="0.25">
      <c r="A16009">
        <v>1600.6</v>
      </c>
      <c r="B16009">
        <v>112.14747482299791</v>
      </c>
    </row>
    <row r="16010" spans="1:2" x14ac:dyDescent="0.25">
      <c r="A16010">
        <v>1600.7</v>
      </c>
      <c r="B16010">
        <v>112.0515166473388</v>
      </c>
    </row>
    <row r="16011" spans="1:2" x14ac:dyDescent="0.25">
      <c r="A16011">
        <v>1600.8</v>
      </c>
      <c r="B16011">
        <v>111.9555584716795</v>
      </c>
    </row>
    <row r="16012" spans="1:2" x14ac:dyDescent="0.25">
      <c r="A16012">
        <v>1600.9</v>
      </c>
      <c r="B16012">
        <v>111.8596002960204</v>
      </c>
    </row>
    <row r="16013" spans="1:2" x14ac:dyDescent="0.25">
      <c r="A16013">
        <v>1601</v>
      </c>
      <c r="B16013">
        <v>111.7636421203613</v>
      </c>
    </row>
    <row r="16014" spans="1:2" x14ac:dyDescent="0.25">
      <c r="A16014">
        <v>1601.1</v>
      </c>
      <c r="B16014">
        <v>111.65375061035139</v>
      </c>
    </row>
    <row r="16015" spans="1:2" x14ac:dyDescent="0.25">
      <c r="A16015">
        <v>1601.2</v>
      </c>
      <c r="B16015">
        <v>111.54385910034171</v>
      </c>
    </row>
    <row r="16016" spans="1:2" x14ac:dyDescent="0.25">
      <c r="A16016">
        <v>1601.3</v>
      </c>
      <c r="B16016">
        <v>111.4339675903318</v>
      </c>
    </row>
    <row r="16017" spans="1:2" x14ac:dyDescent="0.25">
      <c r="A16017">
        <v>1601.4</v>
      </c>
      <c r="B16017">
        <v>111.3240760803222</v>
      </c>
    </row>
    <row r="16018" spans="1:2" x14ac:dyDescent="0.25">
      <c r="A16018">
        <v>1601.5</v>
      </c>
      <c r="B16018">
        <v>111.2141845703125</v>
      </c>
    </row>
    <row r="16019" spans="1:2" x14ac:dyDescent="0.25">
      <c r="A16019">
        <v>1601.6</v>
      </c>
      <c r="B16019">
        <v>111.1042930603026</v>
      </c>
    </row>
    <row r="16020" spans="1:2" x14ac:dyDescent="0.25">
      <c r="A16020">
        <v>1601.7</v>
      </c>
      <c r="B16020">
        <v>110.99440155029291</v>
      </c>
    </row>
    <row r="16021" spans="1:2" x14ac:dyDescent="0.25">
      <c r="A16021">
        <v>1601.8</v>
      </c>
      <c r="B16021">
        <v>110.884510040283</v>
      </c>
    </row>
    <row r="16022" spans="1:2" x14ac:dyDescent="0.25">
      <c r="A16022">
        <v>1601.9</v>
      </c>
      <c r="B16022">
        <v>110.7746185302734</v>
      </c>
    </row>
    <row r="16023" spans="1:2" x14ac:dyDescent="0.25">
      <c r="A16023">
        <v>1602</v>
      </c>
      <c r="B16023">
        <v>110.6647270202637</v>
      </c>
    </row>
    <row r="16024" spans="1:2" x14ac:dyDescent="0.25">
      <c r="A16024">
        <v>1602.1</v>
      </c>
      <c r="B16024">
        <v>110.5657528686522</v>
      </c>
    </row>
    <row r="16025" spans="1:2" x14ac:dyDescent="0.25">
      <c r="A16025">
        <v>1602.2</v>
      </c>
      <c r="B16025">
        <v>110.466778717041</v>
      </c>
    </row>
    <row r="16026" spans="1:2" x14ac:dyDescent="0.25">
      <c r="A16026">
        <v>1602.3</v>
      </c>
      <c r="B16026">
        <v>110.36780456542949</v>
      </c>
    </row>
    <row r="16027" spans="1:2" x14ac:dyDescent="0.25">
      <c r="A16027">
        <v>1602.4</v>
      </c>
      <c r="B16027">
        <v>110.26883041381831</v>
      </c>
    </row>
    <row r="16028" spans="1:2" x14ac:dyDescent="0.25">
      <c r="A16028">
        <v>1602.5</v>
      </c>
      <c r="B16028">
        <v>110.16985626220701</v>
      </c>
    </row>
    <row r="16029" spans="1:2" x14ac:dyDescent="0.25">
      <c r="A16029">
        <v>1602.6</v>
      </c>
      <c r="B16029">
        <v>110.0708821105956</v>
      </c>
    </row>
    <row r="16030" spans="1:2" x14ac:dyDescent="0.25">
      <c r="A16030">
        <v>1602.7</v>
      </c>
      <c r="B16030">
        <v>109.9719079589843</v>
      </c>
    </row>
    <row r="16031" spans="1:2" x14ac:dyDescent="0.25">
      <c r="A16031">
        <v>1602.8</v>
      </c>
      <c r="B16031">
        <v>109.8729338073729</v>
      </c>
    </row>
    <row r="16032" spans="1:2" x14ac:dyDescent="0.25">
      <c r="A16032">
        <v>1602.9</v>
      </c>
      <c r="B16032">
        <v>109.7739596557616</v>
      </c>
    </row>
    <row r="16033" spans="1:2" x14ac:dyDescent="0.25">
      <c r="A16033">
        <v>1603</v>
      </c>
      <c r="B16033">
        <v>109.6749855041504</v>
      </c>
    </row>
    <row r="16034" spans="1:2" x14ac:dyDescent="0.25">
      <c r="A16034">
        <v>1603.1</v>
      </c>
      <c r="B16034">
        <v>109.5917098236083</v>
      </c>
    </row>
    <row r="16035" spans="1:2" x14ac:dyDescent="0.25">
      <c r="A16035">
        <v>1603.2</v>
      </c>
      <c r="B16035">
        <v>109.5084341430664</v>
      </c>
    </row>
    <row r="16036" spans="1:2" x14ac:dyDescent="0.25">
      <c r="A16036">
        <v>1603.3</v>
      </c>
      <c r="B16036">
        <v>109.42515846252429</v>
      </c>
    </row>
    <row r="16037" spans="1:2" x14ac:dyDescent="0.25">
      <c r="A16037">
        <v>1603.4</v>
      </c>
      <c r="B16037">
        <v>109.34188278198241</v>
      </c>
    </row>
    <row r="16038" spans="1:2" x14ac:dyDescent="0.25">
      <c r="A16038">
        <v>1603.5</v>
      </c>
      <c r="B16038">
        <v>109.2586071014404</v>
      </c>
    </row>
    <row r="16039" spans="1:2" x14ac:dyDescent="0.25">
      <c r="A16039">
        <v>1603.6</v>
      </c>
      <c r="B16039">
        <v>109.1753314208983</v>
      </c>
    </row>
    <row r="16040" spans="1:2" x14ac:dyDescent="0.25">
      <c r="A16040">
        <v>1603.7</v>
      </c>
      <c r="B16040">
        <v>109.0920557403564</v>
      </c>
    </row>
    <row r="16041" spans="1:2" x14ac:dyDescent="0.25">
      <c r="A16041">
        <v>1603.8</v>
      </c>
      <c r="B16041">
        <v>109.0087800598143</v>
      </c>
    </row>
    <row r="16042" spans="1:2" x14ac:dyDescent="0.25">
      <c r="A16042">
        <v>1603.9</v>
      </c>
      <c r="B16042">
        <v>108.9255043792724</v>
      </c>
    </row>
    <row r="16043" spans="1:2" x14ac:dyDescent="0.25">
      <c r="A16043">
        <v>1604</v>
      </c>
      <c r="B16043">
        <v>108.84222869873049</v>
      </c>
    </row>
    <row r="16044" spans="1:2" x14ac:dyDescent="0.25">
      <c r="A16044">
        <v>1604.1</v>
      </c>
      <c r="B16044">
        <v>108.7662458801269</v>
      </c>
    </row>
    <row r="16045" spans="1:2" x14ac:dyDescent="0.25">
      <c r="A16045">
        <v>1604.2</v>
      </c>
      <c r="B16045">
        <v>108.6902630615234</v>
      </c>
    </row>
    <row r="16046" spans="1:2" x14ac:dyDescent="0.25">
      <c r="A16046">
        <v>1604.3</v>
      </c>
      <c r="B16046">
        <v>108.6142802429198</v>
      </c>
    </row>
    <row r="16047" spans="1:2" x14ac:dyDescent="0.25">
      <c r="A16047">
        <v>1604.4</v>
      </c>
      <c r="B16047">
        <v>108.5382974243164</v>
      </c>
    </row>
    <row r="16048" spans="1:2" x14ac:dyDescent="0.25">
      <c r="A16048">
        <v>1604.5</v>
      </c>
      <c r="B16048">
        <v>108.4623146057129</v>
      </c>
    </row>
    <row r="16049" spans="1:2" x14ac:dyDescent="0.25">
      <c r="A16049">
        <v>1604.6</v>
      </c>
      <c r="B16049">
        <v>108.3863317871093</v>
      </c>
    </row>
    <row r="16050" spans="1:2" x14ac:dyDescent="0.25">
      <c r="A16050">
        <v>1604.7</v>
      </c>
      <c r="B16050">
        <v>108.31034896850581</v>
      </c>
    </row>
    <row r="16051" spans="1:2" x14ac:dyDescent="0.25">
      <c r="A16051">
        <v>1604.8</v>
      </c>
      <c r="B16051">
        <v>108.2343661499022</v>
      </c>
    </row>
    <row r="16052" spans="1:2" x14ac:dyDescent="0.25">
      <c r="A16052">
        <v>1604.9</v>
      </c>
      <c r="B16052">
        <v>108.15838333129879</v>
      </c>
    </row>
    <row r="16053" spans="1:2" x14ac:dyDescent="0.25">
      <c r="A16053">
        <v>1605</v>
      </c>
      <c r="B16053">
        <v>108.0824005126953</v>
      </c>
    </row>
    <row r="16054" spans="1:2" x14ac:dyDescent="0.25">
      <c r="A16054">
        <v>1605.1</v>
      </c>
      <c r="B16054">
        <v>108.01680366516101</v>
      </c>
    </row>
    <row r="16055" spans="1:2" x14ac:dyDescent="0.25">
      <c r="A16055">
        <v>1605.2</v>
      </c>
      <c r="B16055">
        <v>107.9512068176269</v>
      </c>
    </row>
    <row r="16056" spans="1:2" x14ac:dyDescent="0.25">
      <c r="A16056">
        <v>1605.3</v>
      </c>
      <c r="B16056">
        <v>107.8856099700926</v>
      </c>
    </row>
    <row r="16057" spans="1:2" x14ac:dyDescent="0.25">
      <c r="A16057">
        <v>1605.4</v>
      </c>
      <c r="B16057">
        <v>107.82001312255851</v>
      </c>
    </row>
    <row r="16058" spans="1:2" x14ac:dyDescent="0.25">
      <c r="A16058">
        <v>1605.5</v>
      </c>
      <c r="B16058">
        <v>107.7544162750244</v>
      </c>
    </row>
    <row r="16059" spans="1:2" x14ac:dyDescent="0.25">
      <c r="A16059">
        <v>1605.6</v>
      </c>
      <c r="B16059">
        <v>107.6888194274901</v>
      </c>
    </row>
    <row r="16060" spans="1:2" x14ac:dyDescent="0.25">
      <c r="A16060">
        <v>1605.7</v>
      </c>
      <c r="B16060">
        <v>107.62322257995601</v>
      </c>
    </row>
    <row r="16061" spans="1:2" x14ac:dyDescent="0.25">
      <c r="A16061">
        <v>1605.8</v>
      </c>
      <c r="B16061">
        <v>107.5576257324217</v>
      </c>
    </row>
    <row r="16062" spans="1:2" x14ac:dyDescent="0.25">
      <c r="A16062">
        <v>1605.9</v>
      </c>
      <c r="B16062">
        <v>107.4920288848876</v>
      </c>
    </row>
    <row r="16063" spans="1:2" x14ac:dyDescent="0.25">
      <c r="A16063">
        <v>1606</v>
      </c>
      <c r="B16063">
        <v>107.42643203735351</v>
      </c>
    </row>
    <row r="16064" spans="1:2" x14ac:dyDescent="0.25">
      <c r="A16064">
        <v>1606.1</v>
      </c>
      <c r="B16064">
        <v>107.3640507507323</v>
      </c>
    </row>
    <row r="16065" spans="1:2" x14ac:dyDescent="0.25">
      <c r="A16065">
        <v>1606.2</v>
      </c>
      <c r="B16065">
        <v>107.3016694641113</v>
      </c>
    </row>
    <row r="16066" spans="1:2" x14ac:dyDescent="0.25">
      <c r="A16066">
        <v>1606.3</v>
      </c>
      <c r="B16066">
        <v>107.2392881774901</v>
      </c>
    </row>
    <row r="16067" spans="1:2" x14ac:dyDescent="0.25">
      <c r="A16067">
        <v>1606.4</v>
      </c>
      <c r="B16067">
        <v>107.17690689086911</v>
      </c>
    </row>
    <row r="16068" spans="1:2" x14ac:dyDescent="0.25">
      <c r="A16068">
        <v>1606.5</v>
      </c>
      <c r="B16068">
        <v>107.1145256042481</v>
      </c>
    </row>
    <row r="16069" spans="1:2" x14ac:dyDescent="0.25">
      <c r="A16069">
        <v>1606.6</v>
      </c>
      <c r="B16069">
        <v>107.0521443176269</v>
      </c>
    </row>
    <row r="16070" spans="1:2" x14ac:dyDescent="0.25">
      <c r="A16070">
        <v>1606.7</v>
      </c>
      <c r="B16070">
        <v>106.98976303100579</v>
      </c>
    </row>
    <row r="16071" spans="1:2" x14ac:dyDescent="0.25">
      <c r="A16071">
        <v>1606.8</v>
      </c>
      <c r="B16071">
        <v>106.9273817443847</v>
      </c>
    </row>
    <row r="16072" spans="1:2" x14ac:dyDescent="0.25">
      <c r="A16072">
        <v>1606.9</v>
      </c>
      <c r="B16072">
        <v>106.8650004577636</v>
      </c>
    </row>
    <row r="16073" spans="1:2" x14ac:dyDescent="0.25">
      <c r="A16073">
        <v>1607</v>
      </c>
      <c r="B16073">
        <v>106.8026191711426</v>
      </c>
    </row>
    <row r="16074" spans="1:2" x14ac:dyDescent="0.25">
      <c r="A16074">
        <v>1607.1</v>
      </c>
      <c r="B16074">
        <v>106.75946197509759</v>
      </c>
    </row>
    <row r="16075" spans="1:2" x14ac:dyDescent="0.25">
      <c r="A16075">
        <v>1607.2</v>
      </c>
      <c r="B16075">
        <v>106.71630477905271</v>
      </c>
    </row>
    <row r="16076" spans="1:2" x14ac:dyDescent="0.25">
      <c r="A16076">
        <v>1607.3</v>
      </c>
      <c r="B16076">
        <v>106.6731475830078</v>
      </c>
    </row>
    <row r="16077" spans="1:2" x14ac:dyDescent="0.25">
      <c r="A16077">
        <v>1607.4</v>
      </c>
      <c r="B16077">
        <v>106.6299903869629</v>
      </c>
    </row>
    <row r="16078" spans="1:2" x14ac:dyDescent="0.25">
      <c r="A16078">
        <v>1607.5</v>
      </c>
      <c r="B16078">
        <v>106.586833190918</v>
      </c>
    </row>
    <row r="16079" spans="1:2" x14ac:dyDescent="0.25">
      <c r="A16079">
        <v>1607.6</v>
      </c>
      <c r="B16079">
        <v>106.543675994873</v>
      </c>
    </row>
    <row r="16080" spans="1:2" x14ac:dyDescent="0.25">
      <c r="A16080">
        <v>1607.7</v>
      </c>
      <c r="B16080">
        <v>106.5005187988281</v>
      </c>
    </row>
    <row r="16081" spans="1:2" x14ac:dyDescent="0.25">
      <c r="A16081">
        <v>1607.8</v>
      </c>
      <c r="B16081">
        <v>106.45736160278319</v>
      </c>
    </row>
    <row r="16082" spans="1:2" x14ac:dyDescent="0.25">
      <c r="A16082">
        <v>1607.9</v>
      </c>
      <c r="B16082">
        <v>106.41420440673831</v>
      </c>
    </row>
    <row r="16083" spans="1:2" x14ac:dyDescent="0.25">
      <c r="A16083">
        <v>1608</v>
      </c>
      <c r="B16083">
        <v>106.3710472106934</v>
      </c>
    </row>
    <row r="16084" spans="1:2" x14ac:dyDescent="0.25">
      <c r="A16084">
        <v>1608.1</v>
      </c>
      <c r="B16084">
        <v>106.3485817718506</v>
      </c>
    </row>
    <row r="16085" spans="1:2" x14ac:dyDescent="0.25">
      <c r="A16085">
        <v>1608.2</v>
      </c>
      <c r="B16085">
        <v>106.3261163330078</v>
      </c>
    </row>
    <row r="16086" spans="1:2" x14ac:dyDescent="0.25">
      <c r="A16086">
        <v>1608.3</v>
      </c>
      <c r="B16086">
        <v>106.303650894165</v>
      </c>
    </row>
    <row r="16087" spans="1:2" x14ac:dyDescent="0.25">
      <c r="A16087">
        <v>1608.4</v>
      </c>
      <c r="B16087">
        <v>106.2811854553223</v>
      </c>
    </row>
    <row r="16088" spans="1:2" x14ac:dyDescent="0.25">
      <c r="A16088">
        <v>1608.5</v>
      </c>
      <c r="B16088">
        <v>106.2587200164795</v>
      </c>
    </row>
    <row r="16089" spans="1:2" x14ac:dyDescent="0.25">
      <c r="A16089">
        <v>1608.6</v>
      </c>
      <c r="B16089">
        <v>106.2362545776367</v>
      </c>
    </row>
    <row r="16090" spans="1:2" x14ac:dyDescent="0.25">
      <c r="A16090">
        <v>1608.7</v>
      </c>
      <c r="B16090">
        <v>106.2137891387939</v>
      </c>
    </row>
    <row r="16091" spans="1:2" x14ac:dyDescent="0.25">
      <c r="A16091">
        <v>1608.8</v>
      </c>
      <c r="B16091">
        <v>106.1913236999511</v>
      </c>
    </row>
    <row r="16092" spans="1:2" x14ac:dyDescent="0.25">
      <c r="A16092">
        <v>1608.9</v>
      </c>
      <c r="B16092">
        <v>106.1688582611084</v>
      </c>
    </row>
    <row r="16093" spans="1:2" x14ac:dyDescent="0.25">
      <c r="A16093">
        <v>1609</v>
      </c>
      <c r="B16093">
        <v>106.1463928222656</v>
      </c>
    </row>
    <row r="16094" spans="1:2" x14ac:dyDescent="0.25">
      <c r="A16094">
        <v>1609.1</v>
      </c>
      <c r="B16094">
        <v>106.1432723236084</v>
      </c>
    </row>
    <row r="16095" spans="1:2" x14ac:dyDescent="0.25">
      <c r="A16095">
        <v>1609.2</v>
      </c>
      <c r="B16095">
        <v>106.1401518249512</v>
      </c>
    </row>
    <row r="16096" spans="1:2" x14ac:dyDescent="0.25">
      <c r="A16096">
        <v>1609.3</v>
      </c>
      <c r="B16096">
        <v>106.13703132629389</v>
      </c>
    </row>
    <row r="16097" spans="1:2" x14ac:dyDescent="0.25">
      <c r="A16097">
        <v>1609.4</v>
      </c>
      <c r="B16097">
        <v>106.1339108276367</v>
      </c>
    </row>
    <row r="16098" spans="1:2" x14ac:dyDescent="0.25">
      <c r="A16098">
        <v>1609.5</v>
      </c>
      <c r="B16098">
        <v>106.1307903289795</v>
      </c>
    </row>
    <row r="16099" spans="1:2" x14ac:dyDescent="0.25">
      <c r="A16099">
        <v>1609.6</v>
      </c>
      <c r="B16099">
        <v>106.1276698303223</v>
      </c>
    </row>
    <row r="16100" spans="1:2" x14ac:dyDescent="0.25">
      <c r="A16100">
        <v>1609.7</v>
      </c>
      <c r="B16100">
        <v>106.12454933166509</v>
      </c>
    </row>
    <row r="16101" spans="1:2" x14ac:dyDescent="0.25">
      <c r="A16101">
        <v>1609.8</v>
      </c>
      <c r="B16101">
        <v>106.1214288330078</v>
      </c>
    </row>
    <row r="16102" spans="1:2" x14ac:dyDescent="0.25">
      <c r="A16102">
        <v>1609.9</v>
      </c>
      <c r="B16102">
        <v>106.1183083343506</v>
      </c>
    </row>
    <row r="16103" spans="1:2" x14ac:dyDescent="0.25">
      <c r="A16103">
        <v>1610</v>
      </c>
      <c r="B16103">
        <v>106.1151878356934</v>
      </c>
    </row>
    <row r="16104" spans="1:2" x14ac:dyDescent="0.25">
      <c r="A16104">
        <v>1610.1</v>
      </c>
      <c r="B16104">
        <v>106.12810409545899</v>
      </c>
    </row>
    <row r="16105" spans="1:2" x14ac:dyDescent="0.25">
      <c r="A16105">
        <v>1610.2</v>
      </c>
      <c r="B16105">
        <v>106.1410203552247</v>
      </c>
    </row>
    <row r="16106" spans="1:2" x14ac:dyDescent="0.25">
      <c r="A16106">
        <v>1610.3</v>
      </c>
      <c r="B16106">
        <v>106.1539366149903</v>
      </c>
    </row>
    <row r="16107" spans="1:2" x14ac:dyDescent="0.25">
      <c r="A16107">
        <v>1610.4</v>
      </c>
      <c r="B16107">
        <v>106.1668528747559</v>
      </c>
    </row>
    <row r="16108" spans="1:2" x14ac:dyDescent="0.25">
      <c r="A16108">
        <v>1610.5</v>
      </c>
      <c r="B16108">
        <v>106.17976913452149</v>
      </c>
    </row>
    <row r="16109" spans="1:2" x14ac:dyDescent="0.25">
      <c r="A16109">
        <v>1610.6</v>
      </c>
      <c r="B16109">
        <v>106.1926853942871</v>
      </c>
    </row>
    <row r="16110" spans="1:2" x14ac:dyDescent="0.25">
      <c r="A16110">
        <v>1610.7</v>
      </c>
      <c r="B16110">
        <v>106.2056016540527</v>
      </c>
    </row>
    <row r="16111" spans="1:2" x14ac:dyDescent="0.25">
      <c r="A16111">
        <v>1610.8</v>
      </c>
      <c r="B16111">
        <v>106.2185179138184</v>
      </c>
    </row>
    <row r="16112" spans="1:2" x14ac:dyDescent="0.25">
      <c r="A16112">
        <v>1610.9</v>
      </c>
      <c r="B16112">
        <v>106.23143417358401</v>
      </c>
    </row>
    <row r="16113" spans="1:2" x14ac:dyDescent="0.25">
      <c r="A16113">
        <v>1611</v>
      </c>
      <c r="B16113">
        <v>106.2443504333496</v>
      </c>
    </row>
    <row r="16114" spans="1:2" x14ac:dyDescent="0.25">
      <c r="A16114">
        <v>1611.1</v>
      </c>
      <c r="B16114">
        <v>106.2642768096924</v>
      </c>
    </row>
    <row r="16115" spans="1:2" x14ac:dyDescent="0.25">
      <c r="A16115">
        <v>1611.2</v>
      </c>
      <c r="B16115">
        <v>106.2842031860351</v>
      </c>
    </row>
    <row r="16116" spans="1:2" x14ac:dyDescent="0.25">
      <c r="A16116">
        <v>1611.3</v>
      </c>
      <c r="B16116">
        <v>106.3041295623779</v>
      </c>
    </row>
    <row r="16117" spans="1:2" x14ac:dyDescent="0.25">
      <c r="A16117">
        <v>1611.4</v>
      </c>
      <c r="B16117">
        <v>106.3240559387207</v>
      </c>
    </row>
    <row r="16118" spans="1:2" x14ac:dyDescent="0.25">
      <c r="A16118">
        <v>1611.5</v>
      </c>
      <c r="B16118">
        <v>106.3439823150634</v>
      </c>
    </row>
    <row r="16119" spans="1:2" x14ac:dyDescent="0.25">
      <c r="A16119">
        <v>1611.6</v>
      </c>
      <c r="B16119">
        <v>106.36390869140629</v>
      </c>
    </row>
    <row r="16120" spans="1:2" x14ac:dyDescent="0.25">
      <c r="A16120">
        <v>1611.7</v>
      </c>
      <c r="B16120">
        <v>106.383835067749</v>
      </c>
    </row>
    <row r="16121" spans="1:2" x14ac:dyDescent="0.25">
      <c r="A16121">
        <v>1611.8</v>
      </c>
      <c r="B16121">
        <v>106.4037614440918</v>
      </c>
    </row>
    <row r="16122" spans="1:2" x14ac:dyDescent="0.25">
      <c r="A16122">
        <v>1611.9</v>
      </c>
      <c r="B16122">
        <v>106.42368782043459</v>
      </c>
    </row>
    <row r="16123" spans="1:2" x14ac:dyDescent="0.25">
      <c r="A16123">
        <v>1612</v>
      </c>
      <c r="B16123">
        <v>106.4436141967773</v>
      </c>
    </row>
    <row r="16124" spans="1:2" x14ac:dyDescent="0.25">
      <c r="A16124">
        <v>1612.1</v>
      </c>
      <c r="B16124">
        <v>106.463518371582</v>
      </c>
    </row>
    <row r="16125" spans="1:2" x14ac:dyDescent="0.25">
      <c r="A16125">
        <v>1612.2</v>
      </c>
      <c r="B16125">
        <v>106.48342254638671</v>
      </c>
    </row>
    <row r="16126" spans="1:2" x14ac:dyDescent="0.25">
      <c r="A16126">
        <v>1612.3</v>
      </c>
      <c r="B16126">
        <v>106.5033267211914</v>
      </c>
    </row>
    <row r="16127" spans="1:2" x14ac:dyDescent="0.25">
      <c r="A16127">
        <v>1612.4</v>
      </c>
      <c r="B16127">
        <v>106.52323089599609</v>
      </c>
    </row>
    <row r="16128" spans="1:2" x14ac:dyDescent="0.25">
      <c r="A16128">
        <v>1612.5</v>
      </c>
      <c r="B16128">
        <v>106.5431350708008</v>
      </c>
    </row>
    <row r="16129" spans="1:2" x14ac:dyDescent="0.25">
      <c r="A16129">
        <v>1612.6</v>
      </c>
      <c r="B16129">
        <v>106.56303924560549</v>
      </c>
    </row>
    <row r="16130" spans="1:2" x14ac:dyDescent="0.25">
      <c r="A16130">
        <v>1612.7</v>
      </c>
      <c r="B16130">
        <v>106.5829434204101</v>
      </c>
    </row>
    <row r="16131" spans="1:2" x14ac:dyDescent="0.25">
      <c r="A16131">
        <v>1612.8</v>
      </c>
      <c r="B16131">
        <v>106.6028475952149</v>
      </c>
    </row>
    <row r="16132" spans="1:2" x14ac:dyDescent="0.25">
      <c r="A16132">
        <v>1612.9</v>
      </c>
      <c r="B16132">
        <v>106.62275177001951</v>
      </c>
    </row>
    <row r="16133" spans="1:2" x14ac:dyDescent="0.25">
      <c r="A16133">
        <v>1613</v>
      </c>
      <c r="B16133">
        <v>106.6426559448242</v>
      </c>
    </row>
    <row r="16134" spans="1:2" x14ac:dyDescent="0.25">
      <c r="A16134">
        <v>1613.1</v>
      </c>
      <c r="B16134">
        <v>106.6624990081787</v>
      </c>
    </row>
    <row r="16135" spans="1:2" x14ac:dyDescent="0.25">
      <c r="A16135">
        <v>1613.2</v>
      </c>
      <c r="B16135">
        <v>106.6823420715332</v>
      </c>
    </row>
    <row r="16136" spans="1:2" x14ac:dyDescent="0.25">
      <c r="A16136">
        <v>1613.3</v>
      </c>
      <c r="B16136">
        <v>106.7021851348877</v>
      </c>
    </row>
    <row r="16137" spans="1:2" x14ac:dyDescent="0.25">
      <c r="A16137">
        <v>1613.4</v>
      </c>
      <c r="B16137">
        <v>106.7220281982422</v>
      </c>
    </row>
    <row r="16138" spans="1:2" x14ac:dyDescent="0.25">
      <c r="A16138">
        <v>1613.5</v>
      </c>
      <c r="B16138">
        <v>106.7418712615967</v>
      </c>
    </row>
    <row r="16139" spans="1:2" x14ac:dyDescent="0.25">
      <c r="A16139">
        <v>1613.6</v>
      </c>
      <c r="B16139">
        <v>106.7617143249512</v>
      </c>
    </row>
    <row r="16140" spans="1:2" x14ac:dyDescent="0.25">
      <c r="A16140">
        <v>1613.7</v>
      </c>
      <c r="B16140">
        <v>106.7815573883056</v>
      </c>
    </row>
    <row r="16141" spans="1:2" x14ac:dyDescent="0.25">
      <c r="A16141">
        <v>1613.8</v>
      </c>
      <c r="B16141">
        <v>106.8014004516602</v>
      </c>
    </row>
    <row r="16142" spans="1:2" x14ac:dyDescent="0.25">
      <c r="A16142">
        <v>1613.9</v>
      </c>
      <c r="B16142">
        <v>106.8212435150146</v>
      </c>
    </row>
    <row r="16143" spans="1:2" x14ac:dyDescent="0.25">
      <c r="A16143">
        <v>1614</v>
      </c>
      <c r="B16143">
        <v>106.8410865783691</v>
      </c>
    </row>
    <row r="16144" spans="1:2" x14ac:dyDescent="0.25">
      <c r="A16144">
        <v>1614.1</v>
      </c>
      <c r="B16144">
        <v>106.8594916534424</v>
      </c>
    </row>
    <row r="16145" spans="1:2" x14ac:dyDescent="0.25">
      <c r="A16145">
        <v>1614.2</v>
      </c>
      <c r="B16145">
        <v>106.87789672851559</v>
      </c>
    </row>
    <row r="16146" spans="1:2" x14ac:dyDescent="0.25">
      <c r="A16146">
        <v>1614.3</v>
      </c>
      <c r="B16146">
        <v>106.8963018035889</v>
      </c>
    </row>
    <row r="16147" spans="1:2" x14ac:dyDescent="0.25">
      <c r="A16147">
        <v>1614.4</v>
      </c>
      <c r="B16147">
        <v>106.9147068786621</v>
      </c>
    </row>
    <row r="16148" spans="1:2" x14ac:dyDescent="0.25">
      <c r="A16148">
        <v>1614.5</v>
      </c>
      <c r="B16148">
        <v>106.93311195373531</v>
      </c>
    </row>
    <row r="16149" spans="1:2" x14ac:dyDescent="0.25">
      <c r="A16149">
        <v>1614.6</v>
      </c>
      <c r="B16149">
        <v>106.9515170288086</v>
      </c>
    </row>
    <row r="16150" spans="1:2" x14ac:dyDescent="0.25">
      <c r="A16150">
        <v>1614.7</v>
      </c>
      <c r="B16150">
        <v>106.9699221038819</v>
      </c>
    </row>
    <row r="16151" spans="1:2" x14ac:dyDescent="0.25">
      <c r="A16151">
        <v>1614.8</v>
      </c>
      <c r="B16151">
        <v>106.9883271789551</v>
      </c>
    </row>
    <row r="16152" spans="1:2" x14ac:dyDescent="0.25">
      <c r="A16152">
        <v>1614.9</v>
      </c>
      <c r="B16152">
        <v>107.00673225402841</v>
      </c>
    </row>
    <row r="16153" spans="1:2" x14ac:dyDescent="0.25">
      <c r="A16153">
        <v>1615</v>
      </c>
      <c r="B16153">
        <v>107.0251373291016</v>
      </c>
    </row>
    <row r="16154" spans="1:2" x14ac:dyDescent="0.25">
      <c r="A16154">
        <v>1615.1</v>
      </c>
      <c r="B16154">
        <v>107.048881225586</v>
      </c>
    </row>
    <row r="16155" spans="1:2" x14ac:dyDescent="0.25">
      <c r="A16155">
        <v>1615.2</v>
      </c>
      <c r="B16155">
        <v>107.07262512207031</v>
      </c>
    </row>
    <row r="16156" spans="1:2" x14ac:dyDescent="0.25">
      <c r="A16156">
        <v>1615.3</v>
      </c>
      <c r="B16156">
        <v>107.0963690185548</v>
      </c>
    </row>
    <row r="16157" spans="1:2" x14ac:dyDescent="0.25">
      <c r="A16157">
        <v>1615.4</v>
      </c>
      <c r="B16157">
        <v>107.1201129150391</v>
      </c>
    </row>
    <row r="16158" spans="1:2" x14ac:dyDescent="0.25">
      <c r="A16158">
        <v>1615.5</v>
      </c>
      <c r="B16158">
        <v>107.14385681152341</v>
      </c>
    </row>
    <row r="16159" spans="1:2" x14ac:dyDescent="0.25">
      <c r="A16159">
        <v>1615.6</v>
      </c>
      <c r="B16159">
        <v>107.1676007080079</v>
      </c>
    </row>
    <row r="16160" spans="1:2" x14ac:dyDescent="0.25">
      <c r="A16160">
        <v>1615.7</v>
      </c>
      <c r="B16160">
        <v>107.1913446044922</v>
      </c>
    </row>
    <row r="16161" spans="1:2" x14ac:dyDescent="0.25">
      <c r="A16161">
        <v>1615.8</v>
      </c>
      <c r="B16161">
        <v>107.21508850097661</v>
      </c>
    </row>
    <row r="16162" spans="1:2" x14ac:dyDescent="0.25">
      <c r="A16162">
        <v>1615.9</v>
      </c>
      <c r="B16162">
        <v>107.238832397461</v>
      </c>
    </row>
    <row r="16163" spans="1:2" x14ac:dyDescent="0.25">
      <c r="A16163">
        <v>1616</v>
      </c>
      <c r="B16163">
        <v>107.2625762939453</v>
      </c>
    </row>
    <row r="16164" spans="1:2" x14ac:dyDescent="0.25">
      <c r="A16164">
        <v>1616.1</v>
      </c>
      <c r="B16164">
        <v>107.3137195587159</v>
      </c>
    </row>
    <row r="16165" spans="1:2" x14ac:dyDescent="0.25">
      <c r="A16165">
        <v>1616.2</v>
      </c>
      <c r="B16165">
        <v>107.36486282348631</v>
      </c>
    </row>
    <row r="16166" spans="1:2" x14ac:dyDescent="0.25">
      <c r="A16166">
        <v>1616.3</v>
      </c>
      <c r="B16166">
        <v>107.41600608825691</v>
      </c>
    </row>
    <row r="16167" spans="1:2" x14ac:dyDescent="0.25">
      <c r="A16167">
        <v>1616.4</v>
      </c>
      <c r="B16167">
        <v>107.46714935302739</v>
      </c>
    </row>
    <row r="16168" spans="1:2" x14ac:dyDescent="0.25">
      <c r="A16168">
        <v>1616.5</v>
      </c>
      <c r="B16168">
        <v>107.5182926177978</v>
      </c>
    </row>
    <row r="16169" spans="1:2" x14ac:dyDescent="0.25">
      <c r="A16169">
        <v>1616.6</v>
      </c>
      <c r="B16169">
        <v>107.5694358825684</v>
      </c>
    </row>
    <row r="16170" spans="1:2" x14ac:dyDescent="0.25">
      <c r="A16170">
        <v>1616.7</v>
      </c>
      <c r="B16170">
        <v>107.6205791473389</v>
      </c>
    </row>
    <row r="16171" spans="1:2" x14ac:dyDescent="0.25">
      <c r="A16171">
        <v>1616.8</v>
      </c>
      <c r="B16171">
        <v>107.6717224121095</v>
      </c>
    </row>
    <row r="16172" spans="1:2" x14ac:dyDescent="0.25">
      <c r="A16172">
        <v>1616.9</v>
      </c>
      <c r="B16172">
        <v>107.72286567687991</v>
      </c>
    </row>
    <row r="16173" spans="1:2" x14ac:dyDescent="0.25">
      <c r="A16173">
        <v>1617</v>
      </c>
      <c r="B16173">
        <v>107.77400894165039</v>
      </c>
    </row>
    <row r="16174" spans="1:2" x14ac:dyDescent="0.25">
      <c r="A16174">
        <v>1617.1</v>
      </c>
      <c r="B16174">
        <v>107.90450668334979</v>
      </c>
    </row>
    <row r="16175" spans="1:2" x14ac:dyDescent="0.25">
      <c r="A16175">
        <v>1617.2</v>
      </c>
      <c r="B16175">
        <v>108.0350044250489</v>
      </c>
    </row>
    <row r="16176" spans="1:2" x14ac:dyDescent="0.25">
      <c r="A16176">
        <v>1617.3</v>
      </c>
      <c r="B16176">
        <v>108.1655021667483</v>
      </c>
    </row>
    <row r="16177" spans="1:2" x14ac:dyDescent="0.25">
      <c r="A16177">
        <v>1617.4</v>
      </c>
      <c r="B16177">
        <v>108.2959999084474</v>
      </c>
    </row>
    <row r="16178" spans="1:2" x14ac:dyDescent="0.25">
      <c r="A16178">
        <v>1617.5</v>
      </c>
      <c r="B16178">
        <v>108.4264976501465</v>
      </c>
    </row>
    <row r="16179" spans="1:2" x14ac:dyDescent="0.25">
      <c r="A16179">
        <v>1617.6</v>
      </c>
      <c r="B16179">
        <v>108.5569953918459</v>
      </c>
    </row>
    <row r="16180" spans="1:2" x14ac:dyDescent="0.25">
      <c r="A16180">
        <v>1617.7</v>
      </c>
      <c r="B16180">
        <v>108.687493133545</v>
      </c>
    </row>
    <row r="16181" spans="1:2" x14ac:dyDescent="0.25">
      <c r="A16181">
        <v>1617.8</v>
      </c>
      <c r="B16181">
        <v>108.8179908752444</v>
      </c>
    </row>
    <row r="16182" spans="1:2" x14ac:dyDescent="0.25">
      <c r="A16182">
        <v>1617.9</v>
      </c>
      <c r="B16182">
        <v>108.94848861694349</v>
      </c>
    </row>
    <row r="16183" spans="1:2" x14ac:dyDescent="0.25">
      <c r="A16183">
        <v>1618</v>
      </c>
      <c r="B16183">
        <v>109.0789863586426</v>
      </c>
    </row>
    <row r="16184" spans="1:2" x14ac:dyDescent="0.25">
      <c r="A16184">
        <v>1618.1</v>
      </c>
      <c r="B16184">
        <v>109.21033660888691</v>
      </c>
    </row>
    <row r="16185" spans="1:2" x14ac:dyDescent="0.25">
      <c r="A16185">
        <v>1618.2</v>
      </c>
      <c r="B16185">
        <v>109.3416868591309</v>
      </c>
    </row>
    <row r="16186" spans="1:2" x14ac:dyDescent="0.25">
      <c r="A16186">
        <v>1618.3</v>
      </c>
      <c r="B16186">
        <v>109.4730371093753</v>
      </c>
    </row>
    <row r="16187" spans="1:2" x14ac:dyDescent="0.25">
      <c r="A16187">
        <v>1618.4</v>
      </c>
      <c r="B16187">
        <v>109.6043873596193</v>
      </c>
    </row>
    <row r="16188" spans="1:2" x14ac:dyDescent="0.25">
      <c r="A16188">
        <v>1618.5</v>
      </c>
      <c r="B16188">
        <v>109.73573760986331</v>
      </c>
    </row>
    <row r="16189" spans="1:2" x14ac:dyDescent="0.25">
      <c r="A16189">
        <v>1618.6</v>
      </c>
      <c r="B16189">
        <v>109.8670878601076</v>
      </c>
    </row>
    <row r="16190" spans="1:2" x14ac:dyDescent="0.25">
      <c r="A16190">
        <v>1618.7</v>
      </c>
      <c r="B16190">
        <v>109.9984381103516</v>
      </c>
    </row>
    <row r="16191" spans="1:2" x14ac:dyDescent="0.25">
      <c r="A16191">
        <v>1618.8</v>
      </c>
      <c r="B16191">
        <v>110.129788360596</v>
      </c>
    </row>
    <row r="16192" spans="1:2" x14ac:dyDescent="0.25">
      <c r="A16192">
        <v>1618.9</v>
      </c>
      <c r="B16192">
        <v>110.26113861084001</v>
      </c>
    </row>
    <row r="16193" spans="1:2" x14ac:dyDescent="0.25">
      <c r="A16193">
        <v>1619</v>
      </c>
      <c r="B16193">
        <v>110.392488861084</v>
      </c>
    </row>
    <row r="16194" spans="1:2" x14ac:dyDescent="0.25">
      <c r="A16194">
        <v>1619.1</v>
      </c>
      <c r="B16194">
        <v>110.5020620727541</v>
      </c>
    </row>
    <row r="16195" spans="1:2" x14ac:dyDescent="0.25">
      <c r="A16195">
        <v>1619.2</v>
      </c>
      <c r="B16195">
        <v>110.6116352844239</v>
      </c>
    </row>
    <row r="16196" spans="1:2" x14ac:dyDescent="0.25">
      <c r="A16196">
        <v>1619.3</v>
      </c>
      <c r="B16196">
        <v>110.72120849609399</v>
      </c>
    </row>
    <row r="16197" spans="1:2" x14ac:dyDescent="0.25">
      <c r="A16197">
        <v>1619.4</v>
      </c>
      <c r="B16197">
        <v>110.8307817077638</v>
      </c>
    </row>
    <row r="16198" spans="1:2" x14ac:dyDescent="0.25">
      <c r="A16198">
        <v>1619.5</v>
      </c>
      <c r="B16198">
        <v>110.9403549194336</v>
      </c>
    </row>
    <row r="16199" spans="1:2" x14ac:dyDescent="0.25">
      <c r="A16199">
        <v>1619.6</v>
      </c>
      <c r="B16199">
        <v>111.0499281311037</v>
      </c>
    </row>
    <row r="16200" spans="1:2" x14ac:dyDescent="0.25">
      <c r="A16200">
        <v>1619.7</v>
      </c>
      <c r="B16200">
        <v>111.1595013427735</v>
      </c>
    </row>
    <row r="16201" spans="1:2" x14ac:dyDescent="0.25">
      <c r="A16201">
        <v>1619.8</v>
      </c>
      <c r="B16201">
        <v>111.26907455444361</v>
      </c>
    </row>
    <row r="16202" spans="1:2" x14ac:dyDescent="0.25">
      <c r="A16202">
        <v>1619.9</v>
      </c>
      <c r="B16202">
        <v>111.3786477661134</v>
      </c>
    </row>
    <row r="16203" spans="1:2" x14ac:dyDescent="0.25">
      <c r="A16203">
        <v>1620</v>
      </c>
      <c r="B16203">
        <v>111.4882209777832</v>
      </c>
    </row>
    <row r="16204" spans="1:2" x14ac:dyDescent="0.25">
      <c r="A16204">
        <v>1620.1</v>
      </c>
      <c r="B16204">
        <v>111.60800491333021</v>
      </c>
    </row>
    <row r="16205" spans="1:2" x14ac:dyDescent="0.25">
      <c r="A16205">
        <v>1620.2</v>
      </c>
      <c r="B16205">
        <v>111.727788848877</v>
      </c>
    </row>
    <row r="16206" spans="1:2" x14ac:dyDescent="0.25">
      <c r="A16206">
        <v>1620.3</v>
      </c>
      <c r="B16206">
        <v>111.8475727844241</v>
      </c>
    </row>
    <row r="16207" spans="1:2" x14ac:dyDescent="0.25">
      <c r="A16207">
        <v>1620.4</v>
      </c>
      <c r="B16207">
        <v>111.96735671997079</v>
      </c>
    </row>
    <row r="16208" spans="1:2" x14ac:dyDescent="0.25">
      <c r="A16208">
        <v>1620.5</v>
      </c>
      <c r="B16208">
        <v>112.0871406555176</v>
      </c>
    </row>
    <row r="16209" spans="1:2" x14ac:dyDescent="0.25">
      <c r="A16209">
        <v>1620.6</v>
      </c>
      <c r="B16209">
        <v>112.20692459106461</v>
      </c>
    </row>
    <row r="16210" spans="1:2" x14ac:dyDescent="0.25">
      <c r="A16210">
        <v>1620.7</v>
      </c>
      <c r="B16210">
        <v>112.3267085266114</v>
      </c>
    </row>
    <row r="16211" spans="1:2" x14ac:dyDescent="0.25">
      <c r="A16211">
        <v>1620.8</v>
      </c>
      <c r="B16211">
        <v>112.4464924621585</v>
      </c>
    </row>
    <row r="16212" spans="1:2" x14ac:dyDescent="0.25">
      <c r="A16212">
        <v>1620.9</v>
      </c>
      <c r="B16212">
        <v>112.5662763977052</v>
      </c>
    </row>
    <row r="16213" spans="1:2" x14ac:dyDescent="0.25">
      <c r="A16213">
        <v>1621</v>
      </c>
      <c r="B16213">
        <v>112.686060333252</v>
      </c>
    </row>
    <row r="16214" spans="1:2" x14ac:dyDescent="0.25">
      <c r="A16214">
        <v>1621.1</v>
      </c>
      <c r="B16214">
        <v>112.81233291626</v>
      </c>
    </row>
    <row r="16215" spans="1:2" x14ac:dyDescent="0.25">
      <c r="A16215">
        <v>1621.2</v>
      </c>
      <c r="B16215">
        <v>112.93860549926769</v>
      </c>
    </row>
    <row r="16216" spans="1:2" x14ac:dyDescent="0.25">
      <c r="A16216">
        <v>1621.3</v>
      </c>
      <c r="B16216">
        <v>113.0648780822757</v>
      </c>
    </row>
    <row r="16217" spans="1:2" x14ac:dyDescent="0.25">
      <c r="A16217">
        <v>1621.4</v>
      </c>
      <c r="B16217">
        <v>113.1911506652834</v>
      </c>
    </row>
    <row r="16218" spans="1:2" x14ac:dyDescent="0.25">
      <c r="A16218">
        <v>1621.5</v>
      </c>
      <c r="B16218">
        <v>113.31742324829101</v>
      </c>
    </row>
    <row r="16219" spans="1:2" x14ac:dyDescent="0.25">
      <c r="A16219">
        <v>1621.6</v>
      </c>
      <c r="B16219">
        <v>113.443695831299</v>
      </c>
    </row>
    <row r="16220" spans="1:2" x14ac:dyDescent="0.25">
      <c r="A16220">
        <v>1621.7</v>
      </c>
      <c r="B16220">
        <v>113.5699684143067</v>
      </c>
    </row>
    <row r="16221" spans="1:2" x14ac:dyDescent="0.25">
      <c r="A16221">
        <v>1621.8</v>
      </c>
      <c r="B16221">
        <v>113.6962409973147</v>
      </c>
    </row>
    <row r="16222" spans="1:2" x14ac:dyDescent="0.25">
      <c r="A16222">
        <v>1621.9</v>
      </c>
      <c r="B16222">
        <v>113.82251358032239</v>
      </c>
    </row>
    <row r="16223" spans="1:2" x14ac:dyDescent="0.25">
      <c r="A16223">
        <v>1622</v>
      </c>
      <c r="B16223">
        <v>113.9487861633301</v>
      </c>
    </row>
    <row r="16224" spans="1:2" x14ac:dyDescent="0.25">
      <c r="A16224">
        <v>1622.1</v>
      </c>
      <c r="B16224">
        <v>114.0637047576906</v>
      </c>
    </row>
    <row r="16225" spans="1:2" x14ac:dyDescent="0.25">
      <c r="A16225">
        <v>1622.2</v>
      </c>
      <c r="B16225">
        <v>114.17862335205081</v>
      </c>
    </row>
    <row r="16226" spans="1:2" x14ac:dyDescent="0.25">
      <c r="A16226">
        <v>1622.3</v>
      </c>
      <c r="B16226">
        <v>114.29354194641139</v>
      </c>
    </row>
    <row r="16227" spans="1:2" x14ac:dyDescent="0.25">
      <c r="A16227">
        <v>1622.4</v>
      </c>
      <c r="B16227">
        <v>114.4084605407716</v>
      </c>
    </row>
    <row r="16228" spans="1:2" x14ac:dyDescent="0.25">
      <c r="A16228">
        <v>1622.5</v>
      </c>
      <c r="B16228">
        <v>114.5233791351318</v>
      </c>
    </row>
    <row r="16229" spans="1:2" x14ac:dyDescent="0.25">
      <c r="A16229">
        <v>1622.6</v>
      </c>
      <c r="B16229">
        <v>114.63829772949239</v>
      </c>
    </row>
    <row r="16230" spans="1:2" x14ac:dyDescent="0.25">
      <c r="A16230">
        <v>1622.7</v>
      </c>
      <c r="B16230">
        <v>114.7532163238526</v>
      </c>
    </row>
    <row r="16231" spans="1:2" x14ac:dyDescent="0.25">
      <c r="A16231">
        <v>1622.8</v>
      </c>
      <c r="B16231">
        <v>114.8681349182131</v>
      </c>
    </row>
    <row r="16232" spans="1:2" x14ac:dyDescent="0.25">
      <c r="A16232">
        <v>1622.9</v>
      </c>
      <c r="B16232">
        <v>114.98305351257331</v>
      </c>
    </row>
    <row r="16233" spans="1:2" x14ac:dyDescent="0.25">
      <c r="A16233">
        <v>1623</v>
      </c>
      <c r="B16233">
        <v>115.0979721069336</v>
      </c>
    </row>
    <row r="16234" spans="1:2" x14ac:dyDescent="0.25">
      <c r="A16234">
        <v>1623.1</v>
      </c>
      <c r="B16234">
        <v>115.1984410095216</v>
      </c>
    </row>
    <row r="16235" spans="1:2" x14ac:dyDescent="0.25">
      <c r="A16235">
        <v>1623.2</v>
      </c>
      <c r="B16235">
        <v>115.29890991210939</v>
      </c>
    </row>
    <row r="16236" spans="1:2" x14ac:dyDescent="0.25">
      <c r="A16236">
        <v>1623.3</v>
      </c>
      <c r="B16236">
        <v>115.3993788146975</v>
      </c>
    </row>
    <row r="16237" spans="1:2" x14ac:dyDescent="0.25">
      <c r="A16237">
        <v>1623.4</v>
      </c>
      <c r="B16237">
        <v>115.49984771728521</v>
      </c>
    </row>
    <row r="16238" spans="1:2" x14ac:dyDescent="0.25">
      <c r="A16238">
        <v>1623.5</v>
      </c>
      <c r="B16238">
        <v>115.600316619873</v>
      </c>
    </row>
    <row r="16239" spans="1:2" x14ac:dyDescent="0.25">
      <c r="A16239">
        <v>1623.6</v>
      </c>
      <c r="B16239">
        <v>115.7007855224611</v>
      </c>
    </row>
    <row r="16240" spans="1:2" x14ac:dyDescent="0.25">
      <c r="A16240">
        <v>1623.7</v>
      </c>
      <c r="B16240">
        <v>115.8012544250489</v>
      </c>
    </row>
    <row r="16241" spans="1:2" x14ac:dyDescent="0.25">
      <c r="A16241">
        <v>1623.8</v>
      </c>
      <c r="B16241">
        <v>115.9017233276369</v>
      </c>
    </row>
    <row r="16242" spans="1:2" x14ac:dyDescent="0.25">
      <c r="A16242">
        <v>1623.9</v>
      </c>
      <c r="B16242">
        <v>116.00219223022469</v>
      </c>
    </row>
    <row r="16243" spans="1:2" x14ac:dyDescent="0.25">
      <c r="A16243">
        <v>1624</v>
      </c>
      <c r="B16243">
        <v>116.1026611328125</v>
      </c>
    </row>
    <row r="16244" spans="1:2" x14ac:dyDescent="0.25">
      <c r="A16244">
        <v>1624.1</v>
      </c>
      <c r="B16244">
        <v>116.1439751434327</v>
      </c>
    </row>
    <row r="16245" spans="1:2" x14ac:dyDescent="0.25">
      <c r="A16245">
        <v>1624.2</v>
      </c>
      <c r="B16245">
        <v>116.1852891540528</v>
      </c>
    </row>
    <row r="16246" spans="1:2" x14ac:dyDescent="0.25">
      <c r="A16246">
        <v>1624.3</v>
      </c>
      <c r="B16246">
        <v>116.22660316467289</v>
      </c>
    </row>
    <row r="16247" spans="1:2" x14ac:dyDescent="0.25">
      <c r="A16247">
        <v>1624.4</v>
      </c>
      <c r="B16247">
        <v>116.26791717529299</v>
      </c>
    </row>
    <row r="16248" spans="1:2" x14ac:dyDescent="0.25">
      <c r="A16248">
        <v>1624.5</v>
      </c>
      <c r="B16248">
        <v>116.30923118591311</v>
      </c>
    </row>
    <row r="16249" spans="1:2" x14ac:dyDescent="0.25">
      <c r="A16249">
        <v>1624.6</v>
      </c>
      <c r="B16249">
        <v>116.3505451965333</v>
      </c>
    </row>
    <row r="16250" spans="1:2" x14ac:dyDescent="0.25">
      <c r="A16250">
        <v>1624.7</v>
      </c>
      <c r="B16250">
        <v>116.3918592071534</v>
      </c>
    </row>
    <row r="16251" spans="1:2" x14ac:dyDescent="0.25">
      <c r="A16251">
        <v>1624.8</v>
      </c>
      <c r="B16251">
        <v>116.4331732177735</v>
      </c>
    </row>
    <row r="16252" spans="1:2" x14ac:dyDescent="0.25">
      <c r="A16252">
        <v>1624.9</v>
      </c>
      <c r="B16252">
        <v>116.4744872283936</v>
      </c>
    </row>
    <row r="16253" spans="1:2" x14ac:dyDescent="0.25">
      <c r="A16253">
        <v>1625</v>
      </c>
      <c r="B16253">
        <v>116.5158012390137</v>
      </c>
    </row>
    <row r="16254" spans="1:2" x14ac:dyDescent="0.25">
      <c r="A16254">
        <v>1625.1</v>
      </c>
      <c r="B16254">
        <v>116.5284478759766</v>
      </c>
    </row>
    <row r="16255" spans="1:2" x14ac:dyDescent="0.25">
      <c r="A16255">
        <v>1625.2</v>
      </c>
      <c r="B16255">
        <v>116.54109451293949</v>
      </c>
    </row>
    <row r="16256" spans="1:2" x14ac:dyDescent="0.25">
      <c r="A16256">
        <v>1625.3</v>
      </c>
      <c r="B16256">
        <v>116.55374114990239</v>
      </c>
    </row>
    <row r="16257" spans="1:2" x14ac:dyDescent="0.25">
      <c r="A16257">
        <v>1625.4</v>
      </c>
      <c r="B16257">
        <v>116.56638778686531</v>
      </c>
    </row>
    <row r="16258" spans="1:2" x14ac:dyDescent="0.25">
      <c r="A16258">
        <v>1625.5</v>
      </c>
      <c r="B16258">
        <v>116.57903442382811</v>
      </c>
    </row>
    <row r="16259" spans="1:2" x14ac:dyDescent="0.25">
      <c r="A16259">
        <v>1625.6</v>
      </c>
      <c r="B16259">
        <v>116.5916810607911</v>
      </c>
    </row>
    <row r="16260" spans="1:2" x14ac:dyDescent="0.25">
      <c r="A16260">
        <v>1625.7</v>
      </c>
      <c r="B16260">
        <v>116.6043276977539</v>
      </c>
    </row>
    <row r="16261" spans="1:2" x14ac:dyDescent="0.25">
      <c r="A16261">
        <v>1625.8</v>
      </c>
      <c r="B16261">
        <v>116.6169743347168</v>
      </c>
    </row>
    <row r="16262" spans="1:2" x14ac:dyDescent="0.25">
      <c r="A16262">
        <v>1625.9</v>
      </c>
      <c r="B16262">
        <v>116.6296209716797</v>
      </c>
    </row>
    <row r="16263" spans="1:2" x14ac:dyDescent="0.25">
      <c r="A16263">
        <v>1626</v>
      </c>
      <c r="B16263">
        <v>116.6422676086426</v>
      </c>
    </row>
    <row r="16264" spans="1:2" x14ac:dyDescent="0.25">
      <c r="A16264">
        <v>1626.1</v>
      </c>
      <c r="B16264">
        <v>116.65133567810059</v>
      </c>
    </row>
    <row r="16265" spans="1:2" x14ac:dyDescent="0.25">
      <c r="A16265">
        <v>1626.2</v>
      </c>
      <c r="B16265">
        <v>116.6604037475586</v>
      </c>
    </row>
    <row r="16266" spans="1:2" x14ac:dyDescent="0.25">
      <c r="A16266">
        <v>1626.3</v>
      </c>
      <c r="B16266">
        <v>116.6694718170166</v>
      </c>
    </row>
    <row r="16267" spans="1:2" x14ac:dyDescent="0.25">
      <c r="A16267">
        <v>1626.4</v>
      </c>
      <c r="B16267">
        <v>116.6785398864747</v>
      </c>
    </row>
    <row r="16268" spans="1:2" x14ac:dyDescent="0.25">
      <c r="A16268">
        <v>1626.5</v>
      </c>
      <c r="B16268">
        <v>116.68760795593261</v>
      </c>
    </row>
    <row r="16269" spans="1:2" x14ac:dyDescent="0.25">
      <c r="A16269">
        <v>1626.6</v>
      </c>
      <c r="B16269">
        <v>116.6966760253907</v>
      </c>
    </row>
    <row r="16270" spans="1:2" x14ac:dyDescent="0.25">
      <c r="A16270">
        <v>1626.7</v>
      </c>
      <c r="B16270">
        <v>116.7057440948487</v>
      </c>
    </row>
    <row r="16271" spans="1:2" x14ac:dyDescent="0.25">
      <c r="A16271">
        <v>1626.8</v>
      </c>
      <c r="B16271">
        <v>116.71481216430669</v>
      </c>
    </row>
    <row r="16272" spans="1:2" x14ac:dyDescent="0.25">
      <c r="A16272">
        <v>1626.9</v>
      </c>
      <c r="B16272">
        <v>116.7238802337647</v>
      </c>
    </row>
    <row r="16273" spans="1:2" x14ac:dyDescent="0.25">
      <c r="A16273">
        <v>1627</v>
      </c>
      <c r="B16273">
        <v>116.7329483032227</v>
      </c>
    </row>
    <row r="16274" spans="1:2" x14ac:dyDescent="0.25">
      <c r="A16274">
        <v>1627.1</v>
      </c>
      <c r="B16274">
        <v>116.68859191894531</v>
      </c>
    </row>
    <row r="16275" spans="1:2" x14ac:dyDescent="0.25">
      <c r="A16275">
        <v>1627.2</v>
      </c>
      <c r="B16275">
        <v>116.644235534668</v>
      </c>
    </row>
    <row r="16276" spans="1:2" x14ac:dyDescent="0.25">
      <c r="A16276">
        <v>1627.3</v>
      </c>
      <c r="B16276">
        <v>116.59987915039061</v>
      </c>
    </row>
    <row r="16277" spans="1:2" x14ac:dyDescent="0.25">
      <c r="A16277">
        <v>1627.4</v>
      </c>
      <c r="B16277">
        <v>116.5555227661133</v>
      </c>
    </row>
    <row r="16278" spans="1:2" x14ac:dyDescent="0.25">
      <c r="A16278">
        <v>1627.5</v>
      </c>
      <c r="B16278">
        <v>116.51116638183591</v>
      </c>
    </row>
    <row r="16279" spans="1:2" x14ac:dyDescent="0.25">
      <c r="A16279">
        <v>1627.6</v>
      </c>
      <c r="B16279">
        <v>116.4668099975585</v>
      </c>
    </row>
    <row r="16280" spans="1:2" x14ac:dyDescent="0.25">
      <c r="A16280">
        <v>1627.7</v>
      </c>
      <c r="B16280">
        <v>116.42245361328121</v>
      </c>
    </row>
    <row r="16281" spans="1:2" x14ac:dyDescent="0.25">
      <c r="A16281">
        <v>1627.8</v>
      </c>
      <c r="B16281">
        <v>116.3780972290038</v>
      </c>
    </row>
    <row r="16282" spans="1:2" x14ac:dyDescent="0.25">
      <c r="A16282">
        <v>1627.9</v>
      </c>
      <c r="B16282">
        <v>116.33374084472651</v>
      </c>
    </row>
    <row r="16283" spans="1:2" x14ac:dyDescent="0.25">
      <c r="A16283">
        <v>1628</v>
      </c>
      <c r="B16283">
        <v>116.2893844604492</v>
      </c>
    </row>
    <row r="16284" spans="1:2" x14ac:dyDescent="0.25">
      <c r="A16284">
        <v>1628.1</v>
      </c>
      <c r="B16284">
        <v>116.17212249755841</v>
      </c>
    </row>
    <row r="16285" spans="1:2" x14ac:dyDescent="0.25">
      <c r="A16285">
        <v>1628.2</v>
      </c>
      <c r="B16285">
        <v>116.0548605346679</v>
      </c>
    </row>
    <row r="16286" spans="1:2" x14ac:dyDescent="0.25">
      <c r="A16286">
        <v>1628.3</v>
      </c>
      <c r="B16286">
        <v>115.9375985717771</v>
      </c>
    </row>
    <row r="16287" spans="1:2" x14ac:dyDescent="0.25">
      <c r="A16287">
        <v>1628.4</v>
      </c>
      <c r="B16287">
        <v>115.82033660888661</v>
      </c>
    </row>
    <row r="16288" spans="1:2" x14ac:dyDescent="0.25">
      <c r="A16288">
        <v>1628.5</v>
      </c>
      <c r="B16288">
        <v>115.7030746459961</v>
      </c>
    </row>
    <row r="16289" spans="1:2" x14ac:dyDescent="0.25">
      <c r="A16289">
        <v>1628.6</v>
      </c>
      <c r="B16289">
        <v>115.5858126831053</v>
      </c>
    </row>
    <row r="16290" spans="1:2" x14ac:dyDescent="0.25">
      <c r="A16290">
        <v>1628.7</v>
      </c>
      <c r="B16290">
        <v>115.46855072021479</v>
      </c>
    </row>
    <row r="16291" spans="1:2" x14ac:dyDescent="0.25">
      <c r="A16291">
        <v>1628.8</v>
      </c>
      <c r="B16291">
        <v>115.351288757324</v>
      </c>
    </row>
    <row r="16292" spans="1:2" x14ac:dyDescent="0.25">
      <c r="A16292">
        <v>1628.9</v>
      </c>
      <c r="B16292">
        <v>115.2340267944335</v>
      </c>
    </row>
    <row r="16293" spans="1:2" x14ac:dyDescent="0.25">
      <c r="A16293">
        <v>1629</v>
      </c>
      <c r="B16293">
        <v>115.11676483154299</v>
      </c>
    </row>
    <row r="16294" spans="1:2" x14ac:dyDescent="0.25">
      <c r="A16294">
        <v>1629.1</v>
      </c>
      <c r="B16294">
        <v>114.9520802307127</v>
      </c>
    </row>
    <row r="16295" spans="1:2" x14ac:dyDescent="0.25">
      <c r="A16295">
        <v>1629.2</v>
      </c>
      <c r="B16295">
        <v>114.78739562988279</v>
      </c>
    </row>
    <row r="16296" spans="1:2" x14ac:dyDescent="0.25">
      <c r="A16296">
        <v>1629.3</v>
      </c>
      <c r="B16296">
        <v>114.6227110290525</v>
      </c>
    </row>
    <row r="16297" spans="1:2" x14ac:dyDescent="0.25">
      <c r="A16297">
        <v>1629.4</v>
      </c>
      <c r="B16297">
        <v>114.4580264282225</v>
      </c>
    </row>
    <row r="16298" spans="1:2" x14ac:dyDescent="0.25">
      <c r="A16298">
        <v>1629.5</v>
      </c>
      <c r="B16298">
        <v>114.2933418273926</v>
      </c>
    </row>
    <row r="16299" spans="1:2" x14ac:dyDescent="0.25">
      <c r="A16299">
        <v>1629.6</v>
      </c>
      <c r="B16299">
        <v>114.1286572265623</v>
      </c>
    </row>
    <row r="16300" spans="1:2" x14ac:dyDescent="0.25">
      <c r="A16300">
        <v>1629.7</v>
      </c>
      <c r="B16300">
        <v>113.9639726257324</v>
      </c>
    </row>
    <row r="16301" spans="1:2" x14ac:dyDescent="0.25">
      <c r="A16301">
        <v>1629.8</v>
      </c>
      <c r="B16301">
        <v>113.7992880249021</v>
      </c>
    </row>
    <row r="16302" spans="1:2" x14ac:dyDescent="0.25">
      <c r="A16302">
        <v>1629.9</v>
      </c>
      <c r="B16302">
        <v>113.6346034240721</v>
      </c>
    </row>
    <row r="16303" spans="1:2" x14ac:dyDescent="0.25">
      <c r="A16303">
        <v>1630</v>
      </c>
      <c r="B16303">
        <v>113.4699188232422</v>
      </c>
    </row>
    <row r="16304" spans="1:2" x14ac:dyDescent="0.25">
      <c r="A16304">
        <v>1630.1</v>
      </c>
      <c r="B16304">
        <v>113.2953877258299</v>
      </c>
    </row>
    <row r="16305" spans="1:2" x14ac:dyDescent="0.25">
      <c r="A16305">
        <v>1630.2</v>
      </c>
      <c r="B16305">
        <v>113.1208566284179</v>
      </c>
    </row>
    <row r="16306" spans="1:2" x14ac:dyDescent="0.25">
      <c r="A16306">
        <v>1630.3</v>
      </c>
      <c r="B16306">
        <v>112.9463255310056</v>
      </c>
    </row>
    <row r="16307" spans="1:2" x14ac:dyDescent="0.25">
      <c r="A16307">
        <v>1630.4</v>
      </c>
      <c r="B16307">
        <v>112.7717944335936</v>
      </c>
    </row>
    <row r="16308" spans="1:2" x14ac:dyDescent="0.25">
      <c r="A16308">
        <v>1630.5</v>
      </c>
      <c r="B16308">
        <v>112.5972633361816</v>
      </c>
    </row>
    <row r="16309" spans="1:2" x14ac:dyDescent="0.25">
      <c r="A16309">
        <v>1630.6</v>
      </c>
      <c r="B16309">
        <v>112.4227322387693</v>
      </c>
    </row>
    <row r="16310" spans="1:2" x14ac:dyDescent="0.25">
      <c r="A16310">
        <v>1630.7</v>
      </c>
      <c r="B16310">
        <v>112.2482011413574</v>
      </c>
    </row>
    <row r="16311" spans="1:2" x14ac:dyDescent="0.25">
      <c r="A16311">
        <v>1630.8</v>
      </c>
      <c r="B16311">
        <v>112.073670043945</v>
      </c>
    </row>
    <row r="16312" spans="1:2" x14ac:dyDescent="0.25">
      <c r="A16312">
        <v>1630.9</v>
      </c>
      <c r="B16312">
        <v>111.8991389465331</v>
      </c>
    </row>
    <row r="16313" spans="1:2" x14ac:dyDescent="0.25">
      <c r="A16313">
        <v>1631</v>
      </c>
      <c r="B16313">
        <v>111.7246078491211</v>
      </c>
    </row>
    <row r="16314" spans="1:2" x14ac:dyDescent="0.25">
      <c r="A16314">
        <v>1631.1</v>
      </c>
      <c r="B16314">
        <v>111.55124969482399</v>
      </c>
    </row>
    <row r="16315" spans="1:2" x14ac:dyDescent="0.25">
      <c r="A16315">
        <v>1631.2</v>
      </c>
      <c r="B16315">
        <v>111.3778915405273</v>
      </c>
    </row>
    <row r="16316" spans="1:2" x14ac:dyDescent="0.25">
      <c r="A16316">
        <v>1631.3</v>
      </c>
      <c r="B16316">
        <v>111.2045333862302</v>
      </c>
    </row>
    <row r="16317" spans="1:2" x14ac:dyDescent="0.25">
      <c r="A16317">
        <v>1631.4</v>
      </c>
      <c r="B16317">
        <v>111.0311752319334</v>
      </c>
    </row>
    <row r="16318" spans="1:2" x14ac:dyDescent="0.25">
      <c r="A16318">
        <v>1631.5</v>
      </c>
      <c r="B16318">
        <v>110.8578170776367</v>
      </c>
    </row>
    <row r="16319" spans="1:2" x14ac:dyDescent="0.25">
      <c r="A16319">
        <v>1631.6</v>
      </c>
      <c r="B16319">
        <v>110.68445892333961</v>
      </c>
    </row>
    <row r="16320" spans="1:2" x14ac:dyDescent="0.25">
      <c r="A16320">
        <v>1631.7</v>
      </c>
      <c r="B16320">
        <v>110.5111007690429</v>
      </c>
    </row>
    <row r="16321" spans="1:2" x14ac:dyDescent="0.25">
      <c r="A16321">
        <v>1631.8</v>
      </c>
      <c r="B16321">
        <v>110.33774261474569</v>
      </c>
    </row>
    <row r="16322" spans="1:2" x14ac:dyDescent="0.25">
      <c r="A16322">
        <v>1631.9</v>
      </c>
      <c r="B16322">
        <v>110.164384460449</v>
      </c>
    </row>
    <row r="16323" spans="1:2" x14ac:dyDescent="0.25">
      <c r="A16323">
        <v>1632</v>
      </c>
      <c r="B16323">
        <v>109.99102630615231</v>
      </c>
    </row>
    <row r="16324" spans="1:2" x14ac:dyDescent="0.25">
      <c r="A16324">
        <v>1632.1</v>
      </c>
      <c r="B16324">
        <v>109.8546636962888</v>
      </c>
    </row>
    <row r="16325" spans="1:2" x14ac:dyDescent="0.25">
      <c r="A16325">
        <v>1632.2</v>
      </c>
      <c r="B16325">
        <v>109.7183010864257</v>
      </c>
    </row>
    <row r="16326" spans="1:2" x14ac:dyDescent="0.25">
      <c r="A16326">
        <v>1632.3</v>
      </c>
      <c r="B16326">
        <v>109.5819384765622</v>
      </c>
    </row>
    <row r="16327" spans="1:2" x14ac:dyDescent="0.25">
      <c r="A16327">
        <v>1632.4</v>
      </c>
      <c r="B16327">
        <v>109.4455758666991</v>
      </c>
    </row>
    <row r="16328" spans="1:2" x14ac:dyDescent="0.25">
      <c r="A16328">
        <v>1632.5</v>
      </c>
      <c r="B16328">
        <v>109.3092132568359</v>
      </c>
    </row>
    <row r="16329" spans="1:2" x14ac:dyDescent="0.25">
      <c r="A16329">
        <v>1632.6</v>
      </c>
      <c r="B16329">
        <v>109.17285064697241</v>
      </c>
    </row>
    <row r="16330" spans="1:2" x14ac:dyDescent="0.25">
      <c r="A16330">
        <v>1632.7</v>
      </c>
      <c r="B16330">
        <v>109.03648803710929</v>
      </c>
    </row>
    <row r="16331" spans="1:2" x14ac:dyDescent="0.25">
      <c r="A16331">
        <v>1632.8</v>
      </c>
      <c r="B16331">
        <v>108.9001254272458</v>
      </c>
    </row>
    <row r="16332" spans="1:2" x14ac:dyDescent="0.25">
      <c r="A16332">
        <v>1632.9</v>
      </c>
      <c r="B16332">
        <v>108.7637628173827</v>
      </c>
    </row>
    <row r="16333" spans="1:2" x14ac:dyDescent="0.25">
      <c r="A16333">
        <v>1633</v>
      </c>
      <c r="B16333">
        <v>108.6274002075195</v>
      </c>
    </row>
    <row r="16334" spans="1:2" x14ac:dyDescent="0.25">
      <c r="A16334">
        <v>1633.1</v>
      </c>
      <c r="B16334">
        <v>108.51092071533181</v>
      </c>
    </row>
    <row r="16335" spans="1:2" x14ac:dyDescent="0.25">
      <c r="A16335">
        <v>1633.2</v>
      </c>
      <c r="B16335">
        <v>108.3944412231444</v>
      </c>
    </row>
    <row r="16336" spans="1:2" x14ac:dyDescent="0.25">
      <c r="A16336">
        <v>1633.3</v>
      </c>
      <c r="B16336">
        <v>108.2779617309568</v>
      </c>
    </row>
    <row r="16337" spans="1:2" x14ac:dyDescent="0.25">
      <c r="A16337">
        <v>1633.4</v>
      </c>
      <c r="B16337">
        <v>108.16148223876939</v>
      </c>
    </row>
    <row r="16338" spans="1:2" x14ac:dyDescent="0.25">
      <c r="A16338">
        <v>1633.5</v>
      </c>
      <c r="B16338">
        <v>108.045002746582</v>
      </c>
    </row>
    <row r="16339" spans="1:2" x14ac:dyDescent="0.25">
      <c r="A16339">
        <v>1633.6</v>
      </c>
      <c r="B16339">
        <v>107.92852325439431</v>
      </c>
    </row>
    <row r="16340" spans="1:2" x14ac:dyDescent="0.25">
      <c r="A16340">
        <v>1633.7</v>
      </c>
      <c r="B16340">
        <v>107.8120437622069</v>
      </c>
    </row>
    <row r="16341" spans="1:2" x14ac:dyDescent="0.25">
      <c r="A16341">
        <v>1633.8</v>
      </c>
      <c r="B16341">
        <v>107.6955642700193</v>
      </c>
    </row>
    <row r="16342" spans="1:2" x14ac:dyDescent="0.25">
      <c r="A16342">
        <v>1633.9</v>
      </c>
      <c r="B16342">
        <v>107.57908477783189</v>
      </c>
    </row>
    <row r="16343" spans="1:2" x14ac:dyDescent="0.25">
      <c r="A16343">
        <v>1634</v>
      </c>
      <c r="B16343">
        <v>107.4626052856445</v>
      </c>
    </row>
    <row r="16344" spans="1:2" x14ac:dyDescent="0.25">
      <c r="A16344">
        <v>1634.1</v>
      </c>
      <c r="B16344">
        <v>107.3684262847899</v>
      </c>
    </row>
    <row r="16345" spans="1:2" x14ac:dyDescent="0.25">
      <c r="A16345">
        <v>1634.2</v>
      </c>
      <c r="B16345">
        <v>107.27424728393549</v>
      </c>
    </row>
    <row r="16346" spans="1:2" x14ac:dyDescent="0.25">
      <c r="A16346">
        <v>1634.3</v>
      </c>
      <c r="B16346">
        <v>107.1800682830809</v>
      </c>
    </row>
    <row r="16347" spans="1:2" x14ac:dyDescent="0.25">
      <c r="A16347">
        <v>1634.4</v>
      </c>
      <c r="B16347">
        <v>107.0858892822265</v>
      </c>
    </row>
    <row r="16348" spans="1:2" x14ac:dyDescent="0.25">
      <c r="A16348">
        <v>1634.5</v>
      </c>
      <c r="B16348">
        <v>106.99171028137209</v>
      </c>
    </row>
    <row r="16349" spans="1:2" x14ac:dyDescent="0.25">
      <c r="A16349">
        <v>1634.6</v>
      </c>
      <c r="B16349">
        <v>106.8975312805174</v>
      </c>
    </row>
    <row r="16350" spans="1:2" x14ac:dyDescent="0.25">
      <c r="A16350">
        <v>1634.7</v>
      </c>
      <c r="B16350">
        <v>106.803352279663</v>
      </c>
    </row>
    <row r="16351" spans="1:2" x14ac:dyDescent="0.25">
      <c r="A16351">
        <v>1634.8</v>
      </c>
      <c r="B16351">
        <v>106.70917327880839</v>
      </c>
    </row>
    <row r="16352" spans="1:2" x14ac:dyDescent="0.25">
      <c r="A16352">
        <v>1634.9</v>
      </c>
      <c r="B16352">
        <v>106.614994277954</v>
      </c>
    </row>
    <row r="16353" spans="1:2" x14ac:dyDescent="0.25">
      <c r="A16353">
        <v>1635</v>
      </c>
      <c r="B16353">
        <v>106.5208152770996</v>
      </c>
    </row>
    <row r="16354" spans="1:2" x14ac:dyDescent="0.25">
      <c r="A16354">
        <v>1635.1</v>
      </c>
      <c r="B16354">
        <v>106.4825014495849</v>
      </c>
    </row>
    <row r="16355" spans="1:2" x14ac:dyDescent="0.25">
      <c r="A16355">
        <v>1635.2</v>
      </c>
      <c r="B16355">
        <v>106.4441876220703</v>
      </c>
    </row>
    <row r="16356" spans="1:2" x14ac:dyDescent="0.25">
      <c r="A16356">
        <v>1635.3</v>
      </c>
      <c r="B16356">
        <v>106.4058737945556</v>
      </c>
    </row>
    <row r="16357" spans="1:2" x14ac:dyDescent="0.25">
      <c r="A16357">
        <v>1635.4</v>
      </c>
      <c r="B16357">
        <v>106.367559967041</v>
      </c>
    </row>
    <row r="16358" spans="1:2" x14ac:dyDescent="0.25">
      <c r="A16358">
        <v>1635.5</v>
      </c>
      <c r="B16358">
        <v>106.3292461395263</v>
      </c>
    </row>
    <row r="16359" spans="1:2" x14ac:dyDescent="0.25">
      <c r="A16359">
        <v>1635.6</v>
      </c>
      <c r="B16359">
        <v>106.29093231201161</v>
      </c>
    </row>
    <row r="16360" spans="1:2" x14ac:dyDescent="0.25">
      <c r="A16360">
        <v>1635.7</v>
      </c>
      <c r="B16360">
        <v>106.25261848449701</v>
      </c>
    </row>
    <row r="16361" spans="1:2" x14ac:dyDescent="0.25">
      <c r="A16361">
        <v>1635.8</v>
      </c>
      <c r="B16361">
        <v>106.21430465698231</v>
      </c>
    </row>
    <row r="16362" spans="1:2" x14ac:dyDescent="0.25">
      <c r="A16362">
        <v>1635.9</v>
      </c>
      <c r="B16362">
        <v>106.17599082946769</v>
      </c>
    </row>
    <row r="16363" spans="1:2" x14ac:dyDescent="0.25">
      <c r="A16363">
        <v>1636</v>
      </c>
      <c r="B16363">
        <v>106.13767700195309</v>
      </c>
    </row>
    <row r="16364" spans="1:2" x14ac:dyDescent="0.25">
      <c r="A16364">
        <v>1636.1</v>
      </c>
      <c r="B16364">
        <v>106.1172521972656</v>
      </c>
    </row>
    <row r="16365" spans="1:2" x14ac:dyDescent="0.25">
      <c r="A16365">
        <v>1636.2</v>
      </c>
      <c r="B16365">
        <v>106.09682739257811</v>
      </c>
    </row>
    <row r="16366" spans="1:2" x14ac:dyDescent="0.25">
      <c r="A16366">
        <v>1636.3</v>
      </c>
      <c r="B16366">
        <v>106.0764025878906</v>
      </c>
    </row>
    <row r="16367" spans="1:2" x14ac:dyDescent="0.25">
      <c r="A16367">
        <v>1636.4</v>
      </c>
      <c r="B16367">
        <v>106.0559777832031</v>
      </c>
    </row>
    <row r="16368" spans="1:2" x14ac:dyDescent="0.25">
      <c r="A16368">
        <v>1636.5</v>
      </c>
      <c r="B16368">
        <v>106.0355529785156</v>
      </c>
    </row>
    <row r="16369" spans="1:2" x14ac:dyDescent="0.25">
      <c r="A16369">
        <v>1636.6</v>
      </c>
      <c r="B16369">
        <v>106.0151281738281</v>
      </c>
    </row>
    <row r="16370" spans="1:2" x14ac:dyDescent="0.25">
      <c r="A16370">
        <v>1636.7</v>
      </c>
      <c r="B16370">
        <v>105.99470336914059</v>
      </c>
    </row>
    <row r="16371" spans="1:2" x14ac:dyDescent="0.25">
      <c r="A16371">
        <v>1636.8</v>
      </c>
      <c r="B16371">
        <v>105.9742785644531</v>
      </c>
    </row>
    <row r="16372" spans="1:2" x14ac:dyDescent="0.25">
      <c r="A16372">
        <v>1636.9</v>
      </c>
      <c r="B16372">
        <v>105.95385375976559</v>
      </c>
    </row>
    <row r="16373" spans="1:2" x14ac:dyDescent="0.25">
      <c r="A16373">
        <v>1637</v>
      </c>
      <c r="B16373">
        <v>105.9334289550781</v>
      </c>
    </row>
    <row r="16374" spans="1:2" x14ac:dyDescent="0.25">
      <c r="A16374">
        <v>1637.1</v>
      </c>
      <c r="B16374">
        <v>105.9309511566162</v>
      </c>
    </row>
    <row r="16375" spans="1:2" x14ac:dyDescent="0.25">
      <c r="A16375">
        <v>1637.2</v>
      </c>
      <c r="B16375">
        <v>105.92847335815431</v>
      </c>
    </row>
    <row r="16376" spans="1:2" x14ac:dyDescent="0.25">
      <c r="A16376">
        <v>1637.3</v>
      </c>
      <c r="B16376">
        <v>105.9259955596924</v>
      </c>
    </row>
    <row r="16377" spans="1:2" x14ac:dyDescent="0.25">
      <c r="A16377">
        <v>1637.4</v>
      </c>
      <c r="B16377">
        <v>105.9235177612305</v>
      </c>
    </row>
    <row r="16378" spans="1:2" x14ac:dyDescent="0.25">
      <c r="A16378">
        <v>1637.5</v>
      </c>
      <c r="B16378">
        <v>105.9210399627685</v>
      </c>
    </row>
    <row r="16379" spans="1:2" x14ac:dyDescent="0.25">
      <c r="A16379">
        <v>1637.6</v>
      </c>
      <c r="B16379">
        <v>105.91856216430661</v>
      </c>
    </row>
    <row r="16380" spans="1:2" x14ac:dyDescent="0.25">
      <c r="A16380">
        <v>1637.7</v>
      </c>
      <c r="B16380">
        <v>105.9160843658447</v>
      </c>
    </row>
    <row r="16381" spans="1:2" x14ac:dyDescent="0.25">
      <c r="A16381">
        <v>1637.8</v>
      </c>
      <c r="B16381">
        <v>105.9136065673828</v>
      </c>
    </row>
    <row r="16382" spans="1:2" x14ac:dyDescent="0.25">
      <c r="A16382">
        <v>1637.9</v>
      </c>
      <c r="B16382">
        <v>105.9111287689209</v>
      </c>
    </row>
    <row r="16383" spans="1:2" x14ac:dyDescent="0.25">
      <c r="A16383">
        <v>1638</v>
      </c>
      <c r="B16383">
        <v>105.90865097045899</v>
      </c>
    </row>
    <row r="16384" spans="1:2" x14ac:dyDescent="0.25">
      <c r="A16384">
        <v>1638.1</v>
      </c>
      <c r="B16384">
        <v>105.9066133117676</v>
      </c>
    </row>
    <row r="16385" spans="1:2" x14ac:dyDescent="0.25">
      <c r="A16385">
        <v>1638.2</v>
      </c>
      <c r="B16385">
        <v>105.90457565307619</v>
      </c>
    </row>
    <row r="16386" spans="1:2" x14ac:dyDescent="0.25">
      <c r="A16386">
        <v>1638.3</v>
      </c>
      <c r="B16386">
        <v>105.9025379943848</v>
      </c>
    </row>
    <row r="16387" spans="1:2" x14ac:dyDescent="0.25">
      <c r="A16387">
        <v>1638.4</v>
      </c>
      <c r="B16387">
        <v>105.90050033569339</v>
      </c>
    </row>
    <row r="16388" spans="1:2" x14ac:dyDescent="0.25">
      <c r="A16388">
        <v>1638.5</v>
      </c>
      <c r="B16388">
        <v>105.8984626770019</v>
      </c>
    </row>
    <row r="16389" spans="1:2" x14ac:dyDescent="0.25">
      <c r="A16389">
        <v>1638.6</v>
      </c>
      <c r="B16389">
        <v>105.8964250183105</v>
      </c>
    </row>
    <row r="16390" spans="1:2" x14ac:dyDescent="0.25">
      <c r="A16390">
        <v>1638.7</v>
      </c>
      <c r="B16390">
        <v>105.8943873596191</v>
      </c>
    </row>
    <row r="16391" spans="1:2" x14ac:dyDescent="0.25">
      <c r="A16391">
        <v>1638.8</v>
      </c>
      <c r="B16391">
        <v>105.8923497009277</v>
      </c>
    </row>
    <row r="16392" spans="1:2" x14ac:dyDescent="0.25">
      <c r="A16392">
        <v>1638.9</v>
      </c>
      <c r="B16392">
        <v>105.8903120422363</v>
      </c>
    </row>
    <row r="16393" spans="1:2" x14ac:dyDescent="0.25">
      <c r="A16393">
        <v>1639</v>
      </c>
      <c r="B16393">
        <v>105.8882743835449</v>
      </c>
    </row>
    <row r="16394" spans="1:2" x14ac:dyDescent="0.25">
      <c r="A16394">
        <v>1639.1</v>
      </c>
      <c r="B16394">
        <v>105.8429824829101</v>
      </c>
    </row>
    <row r="16395" spans="1:2" x14ac:dyDescent="0.25">
      <c r="A16395">
        <v>1639.2</v>
      </c>
      <c r="B16395">
        <v>105.79769058227539</v>
      </c>
    </row>
    <row r="16396" spans="1:2" x14ac:dyDescent="0.25">
      <c r="A16396">
        <v>1639.3</v>
      </c>
      <c r="B16396">
        <v>105.7523986816405</v>
      </c>
    </row>
    <row r="16397" spans="1:2" x14ac:dyDescent="0.25">
      <c r="A16397">
        <v>1639.4</v>
      </c>
      <c r="B16397">
        <v>105.70710678100581</v>
      </c>
    </row>
    <row r="16398" spans="1:2" x14ac:dyDescent="0.25">
      <c r="A16398">
        <v>1639.5</v>
      </c>
      <c r="B16398">
        <v>105.6618148803711</v>
      </c>
    </row>
    <row r="16399" spans="1:2" x14ac:dyDescent="0.25">
      <c r="A16399">
        <v>1639.6</v>
      </c>
      <c r="B16399">
        <v>105.6165229797363</v>
      </c>
    </row>
    <row r="16400" spans="1:2" x14ac:dyDescent="0.25">
      <c r="A16400">
        <v>1639.7</v>
      </c>
      <c r="B16400">
        <v>105.57123107910159</v>
      </c>
    </row>
    <row r="16401" spans="1:2" x14ac:dyDescent="0.25">
      <c r="A16401">
        <v>1639.8</v>
      </c>
      <c r="B16401">
        <v>105.5259391784667</v>
      </c>
    </row>
    <row r="16402" spans="1:2" x14ac:dyDescent="0.25">
      <c r="A16402">
        <v>1639.9</v>
      </c>
      <c r="B16402">
        <v>105.48064727783201</v>
      </c>
    </row>
    <row r="16403" spans="1:2" x14ac:dyDescent="0.25">
      <c r="A16403">
        <v>1640</v>
      </c>
      <c r="B16403">
        <v>105.4353553771973</v>
      </c>
    </row>
    <row r="16404" spans="1:2" x14ac:dyDescent="0.25">
      <c r="A16404">
        <v>1640.1</v>
      </c>
      <c r="B16404">
        <v>105.3798533630371</v>
      </c>
    </row>
    <row r="16405" spans="1:2" x14ac:dyDescent="0.25">
      <c r="A16405">
        <v>1640.2</v>
      </c>
      <c r="B16405">
        <v>105.3243513488769</v>
      </c>
    </row>
    <row r="16406" spans="1:2" x14ac:dyDescent="0.25">
      <c r="A16406">
        <v>1640.3</v>
      </c>
      <c r="B16406">
        <v>105.26884933471671</v>
      </c>
    </row>
    <row r="16407" spans="1:2" x14ac:dyDescent="0.25">
      <c r="A16407">
        <v>1640.4</v>
      </c>
      <c r="B16407">
        <v>105.21334732055659</v>
      </c>
    </row>
    <row r="16408" spans="1:2" x14ac:dyDescent="0.25">
      <c r="A16408">
        <v>1640.5</v>
      </c>
      <c r="B16408">
        <v>105.1578453063965</v>
      </c>
    </row>
    <row r="16409" spans="1:2" x14ac:dyDescent="0.25">
      <c r="A16409">
        <v>1640.6</v>
      </c>
      <c r="B16409">
        <v>105.1023432922363</v>
      </c>
    </row>
    <row r="16410" spans="1:2" x14ac:dyDescent="0.25">
      <c r="A16410">
        <v>1640.7</v>
      </c>
      <c r="B16410">
        <v>105.0468412780761</v>
      </c>
    </row>
    <row r="16411" spans="1:2" x14ac:dyDescent="0.25">
      <c r="A16411">
        <v>1640.8</v>
      </c>
      <c r="B16411">
        <v>104.9913392639159</v>
      </c>
    </row>
    <row r="16412" spans="1:2" x14ac:dyDescent="0.25">
      <c r="A16412">
        <v>1640.9</v>
      </c>
      <c r="B16412">
        <v>104.93583724975581</v>
      </c>
    </row>
    <row r="16413" spans="1:2" x14ac:dyDescent="0.25">
      <c r="A16413">
        <v>1641</v>
      </c>
      <c r="B16413">
        <v>104.88033523559569</v>
      </c>
    </row>
    <row r="16414" spans="1:2" x14ac:dyDescent="0.25">
      <c r="A16414">
        <v>1641.1</v>
      </c>
      <c r="B16414">
        <v>104.839169845581</v>
      </c>
    </row>
    <row r="16415" spans="1:2" x14ac:dyDescent="0.25">
      <c r="A16415">
        <v>1641.2</v>
      </c>
      <c r="B16415">
        <v>104.7980044555664</v>
      </c>
    </row>
    <row r="16416" spans="1:2" x14ac:dyDescent="0.25">
      <c r="A16416">
        <v>1641.3</v>
      </c>
      <c r="B16416">
        <v>104.7568390655517</v>
      </c>
    </row>
    <row r="16417" spans="1:2" x14ac:dyDescent="0.25">
      <c r="A16417">
        <v>1641.4</v>
      </c>
      <c r="B16417">
        <v>104.7156736755371</v>
      </c>
    </row>
    <row r="16418" spans="1:2" x14ac:dyDescent="0.25">
      <c r="A16418">
        <v>1641.5</v>
      </c>
      <c r="B16418">
        <v>104.67450828552241</v>
      </c>
    </row>
    <row r="16419" spans="1:2" x14ac:dyDescent="0.25">
      <c r="A16419">
        <v>1641.6</v>
      </c>
      <c r="B16419">
        <v>104.6333428955077</v>
      </c>
    </row>
    <row r="16420" spans="1:2" x14ac:dyDescent="0.25">
      <c r="A16420">
        <v>1641.7</v>
      </c>
      <c r="B16420">
        <v>104.5921775054931</v>
      </c>
    </row>
    <row r="16421" spans="1:2" x14ac:dyDescent="0.25">
      <c r="A16421">
        <v>1641.8</v>
      </c>
      <c r="B16421">
        <v>104.5510121154784</v>
      </c>
    </row>
    <row r="16422" spans="1:2" x14ac:dyDescent="0.25">
      <c r="A16422">
        <v>1641.9</v>
      </c>
      <c r="B16422">
        <v>104.5098467254638</v>
      </c>
    </row>
    <row r="16423" spans="1:2" x14ac:dyDescent="0.25">
      <c r="A16423">
        <v>1642</v>
      </c>
      <c r="B16423">
        <v>104.4686813354492</v>
      </c>
    </row>
    <row r="16424" spans="1:2" x14ac:dyDescent="0.25">
      <c r="A16424">
        <v>1642.1</v>
      </c>
      <c r="B16424">
        <v>104.4070117187499</v>
      </c>
    </row>
    <row r="16425" spans="1:2" x14ac:dyDescent="0.25">
      <c r="A16425">
        <v>1642.2</v>
      </c>
      <c r="B16425">
        <v>104.34534210205069</v>
      </c>
    </row>
    <row r="16426" spans="1:2" x14ac:dyDescent="0.25">
      <c r="A16426">
        <v>1642.3</v>
      </c>
      <c r="B16426">
        <v>104.2836724853514</v>
      </c>
    </row>
    <row r="16427" spans="1:2" x14ac:dyDescent="0.25">
      <c r="A16427">
        <v>1642.4</v>
      </c>
      <c r="B16427">
        <v>104.2220028686523</v>
      </c>
    </row>
    <row r="16428" spans="1:2" x14ac:dyDescent="0.25">
      <c r="A16428">
        <v>1642.5</v>
      </c>
      <c r="B16428">
        <v>104.16033325195311</v>
      </c>
    </row>
    <row r="16429" spans="1:2" x14ac:dyDescent="0.25">
      <c r="A16429">
        <v>1642.6</v>
      </c>
      <c r="B16429">
        <v>104.0986636352538</v>
      </c>
    </row>
    <row r="16430" spans="1:2" x14ac:dyDescent="0.25">
      <c r="A16430">
        <v>1642.7</v>
      </c>
      <c r="B16430">
        <v>104.03699401855459</v>
      </c>
    </row>
    <row r="16431" spans="1:2" x14ac:dyDescent="0.25">
      <c r="A16431">
        <v>1642.8</v>
      </c>
      <c r="B16431">
        <v>103.9753244018553</v>
      </c>
    </row>
    <row r="16432" spans="1:2" x14ac:dyDescent="0.25">
      <c r="A16432">
        <v>1642.9</v>
      </c>
      <c r="B16432">
        <v>103.9136547851562</v>
      </c>
    </row>
    <row r="16433" spans="1:2" x14ac:dyDescent="0.25">
      <c r="A16433">
        <v>1643</v>
      </c>
      <c r="B16433">
        <v>103.85198516845701</v>
      </c>
    </row>
    <row r="16434" spans="1:2" x14ac:dyDescent="0.25">
      <c r="A16434">
        <v>1643.1</v>
      </c>
      <c r="B16434">
        <v>103.81613174438471</v>
      </c>
    </row>
    <row r="16435" spans="1:2" x14ac:dyDescent="0.25">
      <c r="A16435">
        <v>1643.2</v>
      </c>
      <c r="B16435">
        <v>103.7802783203125</v>
      </c>
    </row>
    <row r="16436" spans="1:2" x14ac:dyDescent="0.25">
      <c r="A16436">
        <v>1643.3</v>
      </c>
      <c r="B16436">
        <v>103.7444248962402</v>
      </c>
    </row>
    <row r="16437" spans="1:2" x14ac:dyDescent="0.25">
      <c r="A16437">
        <v>1643.4</v>
      </c>
      <c r="B16437">
        <v>103.7085714721679</v>
      </c>
    </row>
    <row r="16438" spans="1:2" x14ac:dyDescent="0.25">
      <c r="A16438">
        <v>1643.5</v>
      </c>
      <c r="B16438">
        <v>103.6727180480957</v>
      </c>
    </row>
    <row r="16439" spans="1:2" x14ac:dyDescent="0.25">
      <c r="A16439">
        <v>1643.6</v>
      </c>
      <c r="B16439">
        <v>103.6368646240234</v>
      </c>
    </row>
    <row r="16440" spans="1:2" x14ac:dyDescent="0.25">
      <c r="A16440">
        <v>1643.7</v>
      </c>
      <c r="B16440">
        <v>103.6010111999512</v>
      </c>
    </row>
    <row r="16441" spans="1:2" x14ac:dyDescent="0.25">
      <c r="A16441">
        <v>1643.8</v>
      </c>
      <c r="B16441">
        <v>103.5651577758789</v>
      </c>
    </row>
    <row r="16442" spans="1:2" x14ac:dyDescent="0.25">
      <c r="A16442">
        <v>1643.9</v>
      </c>
      <c r="B16442">
        <v>103.5293043518066</v>
      </c>
    </row>
    <row r="16443" spans="1:2" x14ac:dyDescent="0.25">
      <c r="A16443">
        <v>1644</v>
      </c>
      <c r="B16443">
        <v>103.4934509277344</v>
      </c>
    </row>
    <row r="16444" spans="1:2" x14ac:dyDescent="0.25">
      <c r="A16444">
        <v>1644.1</v>
      </c>
      <c r="B16444">
        <v>103.5119557952881</v>
      </c>
    </row>
    <row r="16445" spans="1:2" x14ac:dyDescent="0.25">
      <c r="A16445">
        <v>1644.2</v>
      </c>
      <c r="B16445">
        <v>103.5304606628418</v>
      </c>
    </row>
    <row r="16446" spans="1:2" x14ac:dyDescent="0.25">
      <c r="A16446">
        <v>1644.3</v>
      </c>
      <c r="B16446">
        <v>103.54896553039561</v>
      </c>
    </row>
    <row r="16447" spans="1:2" x14ac:dyDescent="0.25">
      <c r="A16447">
        <v>1644.4</v>
      </c>
      <c r="B16447">
        <v>103.56747039794929</v>
      </c>
    </row>
    <row r="16448" spans="1:2" x14ac:dyDescent="0.25">
      <c r="A16448">
        <v>1644.5</v>
      </c>
      <c r="B16448">
        <v>103.585975265503</v>
      </c>
    </row>
    <row r="16449" spans="1:2" x14ac:dyDescent="0.25">
      <c r="A16449">
        <v>1644.6</v>
      </c>
      <c r="B16449">
        <v>103.6044801330567</v>
      </c>
    </row>
    <row r="16450" spans="1:2" x14ac:dyDescent="0.25">
      <c r="A16450">
        <v>1644.7</v>
      </c>
      <c r="B16450">
        <v>103.6229850006104</v>
      </c>
    </row>
    <row r="16451" spans="1:2" x14ac:dyDescent="0.25">
      <c r="A16451">
        <v>1644.8</v>
      </c>
      <c r="B16451">
        <v>103.6414898681641</v>
      </c>
    </row>
    <row r="16452" spans="1:2" x14ac:dyDescent="0.25">
      <c r="A16452">
        <v>1644.9</v>
      </c>
      <c r="B16452">
        <v>103.6599947357178</v>
      </c>
    </row>
    <row r="16453" spans="1:2" x14ac:dyDescent="0.25">
      <c r="A16453">
        <v>1645</v>
      </c>
      <c r="B16453">
        <v>103.6784996032715</v>
      </c>
    </row>
    <row r="16454" spans="1:2" x14ac:dyDescent="0.25">
      <c r="A16454">
        <v>1645.1</v>
      </c>
      <c r="B16454">
        <v>103.74156929016119</v>
      </c>
    </row>
    <row r="16455" spans="1:2" x14ac:dyDescent="0.25">
      <c r="A16455">
        <v>1645.2</v>
      </c>
      <c r="B16455">
        <v>103.8046389770508</v>
      </c>
    </row>
    <row r="16456" spans="1:2" x14ac:dyDescent="0.25">
      <c r="A16456">
        <v>1645.3</v>
      </c>
      <c r="B16456">
        <v>103.8677086639406</v>
      </c>
    </row>
    <row r="16457" spans="1:2" x14ac:dyDescent="0.25">
      <c r="A16457">
        <v>1645.4</v>
      </c>
      <c r="B16457">
        <v>103.9307783508302</v>
      </c>
    </row>
    <row r="16458" spans="1:2" x14ac:dyDescent="0.25">
      <c r="A16458">
        <v>1645.5</v>
      </c>
      <c r="B16458">
        <v>103.9938480377197</v>
      </c>
    </row>
    <row r="16459" spans="1:2" x14ac:dyDescent="0.25">
      <c r="A16459">
        <v>1645.6</v>
      </c>
      <c r="B16459">
        <v>104.05691772460951</v>
      </c>
    </row>
    <row r="16460" spans="1:2" x14ac:dyDescent="0.25">
      <c r="A16460">
        <v>1645.7</v>
      </c>
      <c r="B16460">
        <v>104.1199874114991</v>
      </c>
    </row>
    <row r="16461" spans="1:2" x14ac:dyDescent="0.25">
      <c r="A16461">
        <v>1645.8</v>
      </c>
      <c r="B16461">
        <v>104.1830570983888</v>
      </c>
    </row>
    <row r="16462" spans="1:2" x14ac:dyDescent="0.25">
      <c r="A16462">
        <v>1645.9</v>
      </c>
      <c r="B16462">
        <v>104.24612678527841</v>
      </c>
    </row>
    <row r="16463" spans="1:2" x14ac:dyDescent="0.25">
      <c r="A16463">
        <v>1646</v>
      </c>
      <c r="B16463">
        <v>104.309196472168</v>
      </c>
    </row>
    <row r="16464" spans="1:2" x14ac:dyDescent="0.25">
      <c r="A16464">
        <v>1646.1</v>
      </c>
      <c r="B16464">
        <v>104.3962225341798</v>
      </c>
    </row>
    <row r="16465" spans="1:2" x14ac:dyDescent="0.25">
      <c r="A16465">
        <v>1646.2</v>
      </c>
      <c r="B16465">
        <v>104.4832485961915</v>
      </c>
    </row>
    <row r="16466" spans="1:2" x14ac:dyDescent="0.25">
      <c r="A16466">
        <v>1646.3</v>
      </c>
      <c r="B16466">
        <v>104.5702746582033</v>
      </c>
    </row>
    <row r="16467" spans="1:2" x14ac:dyDescent="0.25">
      <c r="A16467">
        <v>1646.4</v>
      </c>
      <c r="B16467">
        <v>104.65730072021501</v>
      </c>
    </row>
    <row r="16468" spans="1:2" x14ac:dyDescent="0.25">
      <c r="A16468">
        <v>1646.5</v>
      </c>
      <c r="B16468">
        <v>104.74432678222659</v>
      </c>
    </row>
    <row r="16469" spans="1:2" x14ac:dyDescent="0.25">
      <c r="A16469">
        <v>1646.6</v>
      </c>
      <c r="B16469">
        <v>104.8313528442384</v>
      </c>
    </row>
    <row r="16470" spans="1:2" x14ac:dyDescent="0.25">
      <c r="A16470">
        <v>1646.7</v>
      </c>
      <c r="B16470">
        <v>104.9183789062501</v>
      </c>
    </row>
    <row r="16471" spans="1:2" x14ac:dyDescent="0.25">
      <c r="A16471">
        <v>1646.8</v>
      </c>
      <c r="B16471">
        <v>105.0054049682619</v>
      </c>
    </row>
    <row r="16472" spans="1:2" x14ac:dyDescent="0.25">
      <c r="A16472">
        <v>1646.9</v>
      </c>
      <c r="B16472">
        <v>105.0924310302736</v>
      </c>
    </row>
    <row r="16473" spans="1:2" x14ac:dyDescent="0.25">
      <c r="A16473">
        <v>1647</v>
      </c>
      <c r="B16473">
        <v>105.1794570922852</v>
      </c>
    </row>
    <row r="16474" spans="1:2" x14ac:dyDescent="0.25">
      <c r="A16474">
        <v>1647.1</v>
      </c>
      <c r="B16474">
        <v>105.2672286224367</v>
      </c>
    </row>
    <row r="16475" spans="1:2" x14ac:dyDescent="0.25">
      <c r="A16475">
        <v>1647.2</v>
      </c>
      <c r="B16475">
        <v>105.355000152588</v>
      </c>
    </row>
    <row r="16476" spans="1:2" x14ac:dyDescent="0.25">
      <c r="A16476">
        <v>1647.3</v>
      </c>
      <c r="B16476">
        <v>105.44277168273941</v>
      </c>
    </row>
    <row r="16477" spans="1:2" x14ac:dyDescent="0.25">
      <c r="A16477">
        <v>1647.4</v>
      </c>
      <c r="B16477">
        <v>105.53054321289071</v>
      </c>
    </row>
    <row r="16478" spans="1:2" x14ac:dyDescent="0.25">
      <c r="A16478">
        <v>1647.5</v>
      </c>
      <c r="B16478">
        <v>105.61831474304201</v>
      </c>
    </row>
    <row r="16479" spans="1:2" x14ac:dyDescent="0.25">
      <c r="A16479">
        <v>1647.6</v>
      </c>
      <c r="B16479">
        <v>105.70608627319351</v>
      </c>
    </row>
    <row r="16480" spans="1:2" x14ac:dyDescent="0.25">
      <c r="A16480">
        <v>1647.7</v>
      </c>
      <c r="B16480">
        <v>105.79385780334481</v>
      </c>
    </row>
    <row r="16481" spans="1:2" x14ac:dyDescent="0.25">
      <c r="A16481">
        <v>1647.8</v>
      </c>
      <c r="B16481">
        <v>105.88162933349621</v>
      </c>
    </row>
    <row r="16482" spans="1:2" x14ac:dyDescent="0.25">
      <c r="A16482">
        <v>1647.9</v>
      </c>
      <c r="B16482">
        <v>105.96940086364749</v>
      </c>
    </row>
    <row r="16483" spans="1:2" x14ac:dyDescent="0.25">
      <c r="A16483">
        <v>1648</v>
      </c>
      <c r="B16483">
        <v>106.05717239379879</v>
      </c>
    </row>
    <row r="16484" spans="1:2" x14ac:dyDescent="0.25">
      <c r="A16484">
        <v>1648.1</v>
      </c>
      <c r="B16484">
        <v>106.1531849670411</v>
      </c>
    </row>
    <row r="16485" spans="1:2" x14ac:dyDescent="0.25">
      <c r="A16485">
        <v>1648.2</v>
      </c>
      <c r="B16485">
        <v>106.24919754028321</v>
      </c>
    </row>
    <row r="16486" spans="1:2" x14ac:dyDescent="0.25">
      <c r="A16486">
        <v>1648.3</v>
      </c>
      <c r="B16486">
        <v>106.3452101135255</v>
      </c>
    </row>
    <row r="16487" spans="1:2" x14ac:dyDescent="0.25">
      <c r="A16487">
        <v>1648.4</v>
      </c>
      <c r="B16487">
        <v>106.4412226867676</v>
      </c>
    </row>
    <row r="16488" spans="1:2" x14ac:dyDescent="0.25">
      <c r="A16488">
        <v>1648.5</v>
      </c>
      <c r="B16488">
        <v>106.53723526000969</v>
      </c>
    </row>
    <row r="16489" spans="1:2" x14ac:dyDescent="0.25">
      <c r="A16489">
        <v>1648.6</v>
      </c>
      <c r="B16489">
        <v>106.6332478332521</v>
      </c>
    </row>
    <row r="16490" spans="1:2" x14ac:dyDescent="0.25">
      <c r="A16490">
        <v>1648.7</v>
      </c>
      <c r="B16490">
        <v>106.72926040649421</v>
      </c>
    </row>
    <row r="16491" spans="1:2" x14ac:dyDescent="0.25">
      <c r="A16491">
        <v>1648.8</v>
      </c>
      <c r="B16491">
        <v>106.8252729797365</v>
      </c>
    </row>
    <row r="16492" spans="1:2" x14ac:dyDescent="0.25">
      <c r="A16492">
        <v>1648.9</v>
      </c>
      <c r="B16492">
        <v>106.9212855529786</v>
      </c>
    </row>
    <row r="16493" spans="1:2" x14ac:dyDescent="0.25">
      <c r="A16493">
        <v>1649</v>
      </c>
      <c r="B16493">
        <v>107.01729812622069</v>
      </c>
    </row>
    <row r="16494" spans="1:2" x14ac:dyDescent="0.25">
      <c r="A16494">
        <v>1649.1</v>
      </c>
      <c r="B16494">
        <v>107.1363484954836</v>
      </c>
    </row>
    <row r="16495" spans="1:2" x14ac:dyDescent="0.25">
      <c r="A16495">
        <v>1649.2</v>
      </c>
      <c r="B16495">
        <v>107.2553988647462</v>
      </c>
    </row>
    <row r="16496" spans="1:2" x14ac:dyDescent="0.25">
      <c r="A16496">
        <v>1649.3</v>
      </c>
      <c r="B16496">
        <v>107.37444923400901</v>
      </c>
    </row>
    <row r="16497" spans="1:2" x14ac:dyDescent="0.25">
      <c r="A16497">
        <v>1649.4</v>
      </c>
      <c r="B16497">
        <v>107.4934996032716</v>
      </c>
    </row>
    <row r="16498" spans="1:2" x14ac:dyDescent="0.25">
      <c r="A16498">
        <v>1649.5</v>
      </c>
      <c r="B16498">
        <v>107.6125499725342</v>
      </c>
    </row>
    <row r="16499" spans="1:2" x14ac:dyDescent="0.25">
      <c r="A16499">
        <v>1649.6</v>
      </c>
      <c r="B16499">
        <v>107.7316003417971</v>
      </c>
    </row>
    <row r="16500" spans="1:2" x14ac:dyDescent="0.25">
      <c r="A16500">
        <v>1649.7</v>
      </c>
      <c r="B16500">
        <v>107.8506507110597</v>
      </c>
    </row>
    <row r="16501" spans="1:2" x14ac:dyDescent="0.25">
      <c r="A16501">
        <v>1649.8</v>
      </c>
      <c r="B16501">
        <v>107.96970108032249</v>
      </c>
    </row>
    <row r="16502" spans="1:2" x14ac:dyDescent="0.25">
      <c r="A16502">
        <v>1649.9</v>
      </c>
      <c r="B16502">
        <v>108.0887514495851</v>
      </c>
    </row>
    <row r="16503" spans="1:2" x14ac:dyDescent="0.25">
      <c r="A16503">
        <v>1650</v>
      </c>
      <c r="B16503">
        <v>108.2078018188477</v>
      </c>
    </row>
    <row r="16504" spans="1:2" x14ac:dyDescent="0.25">
      <c r="A16504">
        <v>1650.1</v>
      </c>
      <c r="B16504">
        <v>108.3408171081545</v>
      </c>
    </row>
    <row r="16505" spans="1:2" x14ac:dyDescent="0.25">
      <c r="A16505">
        <v>1650.2</v>
      </c>
      <c r="B16505">
        <v>108.473832397461</v>
      </c>
    </row>
    <row r="16506" spans="1:2" x14ac:dyDescent="0.25">
      <c r="A16506">
        <v>1650.3</v>
      </c>
      <c r="B16506">
        <v>108.60684768676791</v>
      </c>
    </row>
    <row r="16507" spans="1:2" x14ac:dyDescent="0.25">
      <c r="A16507">
        <v>1650.4</v>
      </c>
      <c r="B16507">
        <v>108.73986297607441</v>
      </c>
    </row>
    <row r="16508" spans="1:2" x14ac:dyDescent="0.25">
      <c r="A16508">
        <v>1650.5</v>
      </c>
      <c r="B16508">
        <v>108.8728782653809</v>
      </c>
    </row>
    <row r="16509" spans="1:2" x14ac:dyDescent="0.25">
      <c r="A16509">
        <v>1650.6</v>
      </c>
      <c r="B16509">
        <v>109.0058935546877</v>
      </c>
    </row>
    <row r="16510" spans="1:2" x14ac:dyDescent="0.25">
      <c r="A16510">
        <v>1650.7</v>
      </c>
      <c r="B16510">
        <v>109.1389088439942</v>
      </c>
    </row>
    <row r="16511" spans="1:2" x14ac:dyDescent="0.25">
      <c r="A16511">
        <v>1650.8</v>
      </c>
      <c r="B16511">
        <v>109.2719241333011</v>
      </c>
    </row>
    <row r="16512" spans="1:2" x14ac:dyDescent="0.25">
      <c r="A16512">
        <v>1650.9</v>
      </c>
      <c r="B16512">
        <v>109.4049394226076</v>
      </c>
    </row>
    <row r="16513" spans="1:2" x14ac:dyDescent="0.25">
      <c r="A16513">
        <v>1651</v>
      </c>
      <c r="B16513">
        <v>109.5379547119141</v>
      </c>
    </row>
    <row r="16514" spans="1:2" x14ac:dyDescent="0.25">
      <c r="A16514">
        <v>1651.1</v>
      </c>
      <c r="B16514">
        <v>109.68938034057641</v>
      </c>
    </row>
    <row r="16515" spans="1:2" x14ac:dyDescent="0.25">
      <c r="A16515">
        <v>1651.2</v>
      </c>
      <c r="B16515">
        <v>109.8408059692384</v>
      </c>
    </row>
    <row r="16516" spans="1:2" x14ac:dyDescent="0.25">
      <c r="A16516">
        <v>1651.3</v>
      </c>
      <c r="B16516">
        <v>109.9922315979007</v>
      </c>
    </row>
    <row r="16517" spans="1:2" x14ac:dyDescent="0.25">
      <c r="A16517">
        <v>1651.4</v>
      </c>
      <c r="B16517">
        <v>110.14365722656269</v>
      </c>
    </row>
    <row r="16518" spans="1:2" x14ac:dyDescent="0.25">
      <c r="A16518">
        <v>1651.5</v>
      </c>
      <c r="B16518">
        <v>110.29508285522461</v>
      </c>
    </row>
    <row r="16519" spans="1:2" x14ac:dyDescent="0.25">
      <c r="A16519">
        <v>1651.6</v>
      </c>
      <c r="B16519">
        <v>110.446508483887</v>
      </c>
    </row>
    <row r="16520" spans="1:2" x14ac:dyDescent="0.25">
      <c r="A16520">
        <v>1651.7</v>
      </c>
      <c r="B16520">
        <v>110.5979341125489</v>
      </c>
    </row>
    <row r="16521" spans="1:2" x14ac:dyDescent="0.25">
      <c r="A16521">
        <v>1651.8</v>
      </c>
      <c r="B16521">
        <v>110.74935974121129</v>
      </c>
    </row>
    <row r="16522" spans="1:2" x14ac:dyDescent="0.25">
      <c r="A16522">
        <v>1651.9</v>
      </c>
      <c r="B16522">
        <v>110.9007853698732</v>
      </c>
    </row>
    <row r="16523" spans="1:2" x14ac:dyDescent="0.25">
      <c r="A16523">
        <v>1652</v>
      </c>
      <c r="B16523">
        <v>111.0522109985352</v>
      </c>
    </row>
    <row r="16524" spans="1:2" x14ac:dyDescent="0.25">
      <c r="A16524">
        <v>1652.1</v>
      </c>
      <c r="B16524">
        <v>111.1996266174319</v>
      </c>
    </row>
    <row r="16525" spans="1:2" x14ac:dyDescent="0.25">
      <c r="A16525">
        <v>1652.2</v>
      </c>
      <c r="B16525">
        <v>111.34704223632821</v>
      </c>
    </row>
    <row r="16526" spans="1:2" x14ac:dyDescent="0.25">
      <c r="A16526">
        <v>1652.3</v>
      </c>
      <c r="B16526">
        <v>111.49445785522489</v>
      </c>
    </row>
    <row r="16527" spans="1:2" x14ac:dyDescent="0.25">
      <c r="A16527">
        <v>1652.4</v>
      </c>
      <c r="B16527">
        <v>111.6418734741213</v>
      </c>
    </row>
    <row r="16528" spans="1:2" x14ac:dyDescent="0.25">
      <c r="A16528">
        <v>1652.5</v>
      </c>
      <c r="B16528">
        <v>111.7892890930176</v>
      </c>
    </row>
    <row r="16529" spans="1:2" x14ac:dyDescent="0.25">
      <c r="A16529">
        <v>1652.6</v>
      </c>
      <c r="B16529">
        <v>111.9367047119143</v>
      </c>
    </row>
    <row r="16530" spans="1:2" x14ac:dyDescent="0.25">
      <c r="A16530">
        <v>1652.7</v>
      </c>
      <c r="B16530">
        <v>112.08412033081061</v>
      </c>
    </row>
    <row r="16531" spans="1:2" x14ac:dyDescent="0.25">
      <c r="A16531">
        <v>1652.8</v>
      </c>
      <c r="B16531">
        <v>112.23153594970729</v>
      </c>
    </row>
    <row r="16532" spans="1:2" x14ac:dyDescent="0.25">
      <c r="A16532">
        <v>1652.9</v>
      </c>
      <c r="B16532">
        <v>112.3789515686037</v>
      </c>
    </row>
    <row r="16533" spans="1:2" x14ac:dyDescent="0.25">
      <c r="A16533">
        <v>1653</v>
      </c>
      <c r="B16533">
        <v>112.5263671875</v>
      </c>
    </row>
    <row r="16534" spans="1:2" x14ac:dyDescent="0.25">
      <c r="A16534">
        <v>1653.1</v>
      </c>
      <c r="B16534">
        <v>112.6671984863283</v>
      </c>
    </row>
    <row r="16535" spans="1:2" x14ac:dyDescent="0.25">
      <c r="A16535">
        <v>1653.2</v>
      </c>
      <c r="B16535">
        <v>112.80802978515629</v>
      </c>
    </row>
    <row r="16536" spans="1:2" x14ac:dyDescent="0.25">
      <c r="A16536">
        <v>1653.3</v>
      </c>
      <c r="B16536">
        <v>112.9488610839846</v>
      </c>
    </row>
    <row r="16537" spans="1:2" x14ac:dyDescent="0.25">
      <c r="A16537">
        <v>1653.4</v>
      </c>
      <c r="B16537">
        <v>113.0896923828126</v>
      </c>
    </row>
    <row r="16538" spans="1:2" x14ac:dyDescent="0.25">
      <c r="A16538">
        <v>1653.5</v>
      </c>
      <c r="B16538">
        <v>113.23052368164061</v>
      </c>
    </row>
    <row r="16539" spans="1:2" x14ac:dyDescent="0.25">
      <c r="A16539">
        <v>1653.6</v>
      </c>
      <c r="B16539">
        <v>113.37135498046899</v>
      </c>
    </row>
    <row r="16540" spans="1:2" x14ac:dyDescent="0.25">
      <c r="A16540">
        <v>1653.7</v>
      </c>
      <c r="B16540">
        <v>113.512186279297</v>
      </c>
    </row>
    <row r="16541" spans="1:2" x14ac:dyDescent="0.25">
      <c r="A16541">
        <v>1653.8</v>
      </c>
      <c r="B16541">
        <v>113.6530175781253</v>
      </c>
    </row>
    <row r="16542" spans="1:2" x14ac:dyDescent="0.25">
      <c r="A16542">
        <v>1653.9</v>
      </c>
      <c r="B16542">
        <v>113.79384887695331</v>
      </c>
    </row>
    <row r="16543" spans="1:2" x14ac:dyDescent="0.25">
      <c r="A16543">
        <v>1654</v>
      </c>
      <c r="B16543">
        <v>113.9346801757813</v>
      </c>
    </row>
    <row r="16544" spans="1:2" x14ac:dyDescent="0.25">
      <c r="A16544">
        <v>1654.1</v>
      </c>
      <c r="B16544">
        <v>114.0663488006594</v>
      </c>
    </row>
    <row r="16545" spans="1:2" x14ac:dyDescent="0.25">
      <c r="A16545">
        <v>1654.2</v>
      </c>
      <c r="B16545">
        <v>114.1980174255372</v>
      </c>
    </row>
    <row r="16546" spans="1:2" x14ac:dyDescent="0.25">
      <c r="A16546">
        <v>1654.3</v>
      </c>
      <c r="B16546">
        <v>114.3296860504153</v>
      </c>
    </row>
    <row r="16547" spans="1:2" x14ac:dyDescent="0.25">
      <c r="A16547">
        <v>1654.4</v>
      </c>
      <c r="B16547">
        <v>114.46135467529309</v>
      </c>
    </row>
    <row r="16548" spans="1:2" x14ac:dyDescent="0.25">
      <c r="A16548">
        <v>1654.5</v>
      </c>
      <c r="B16548">
        <v>114.5930233001709</v>
      </c>
    </row>
    <row r="16549" spans="1:2" x14ac:dyDescent="0.25">
      <c r="A16549">
        <v>1654.6</v>
      </c>
      <c r="B16549">
        <v>114.724691925049</v>
      </c>
    </row>
    <row r="16550" spans="1:2" x14ac:dyDescent="0.25">
      <c r="A16550">
        <v>1654.7</v>
      </c>
      <c r="B16550">
        <v>114.8563605499268</v>
      </c>
    </row>
    <row r="16551" spans="1:2" x14ac:dyDescent="0.25">
      <c r="A16551">
        <v>1654.8</v>
      </c>
      <c r="B16551">
        <v>114.98802917480489</v>
      </c>
    </row>
    <row r="16552" spans="1:2" x14ac:dyDescent="0.25">
      <c r="A16552">
        <v>1654.9</v>
      </c>
      <c r="B16552">
        <v>115.1196977996827</v>
      </c>
    </row>
    <row r="16553" spans="1:2" x14ac:dyDescent="0.25">
      <c r="A16553">
        <v>1655</v>
      </c>
      <c r="B16553">
        <v>115.2513664245605</v>
      </c>
    </row>
    <row r="16554" spans="1:2" x14ac:dyDescent="0.25">
      <c r="A16554">
        <v>1655.1</v>
      </c>
      <c r="B16554">
        <v>115.32565055847169</v>
      </c>
    </row>
    <row r="16555" spans="1:2" x14ac:dyDescent="0.25">
      <c r="A16555">
        <v>1655.2</v>
      </c>
      <c r="B16555">
        <v>115.3999346923828</v>
      </c>
    </row>
    <row r="16556" spans="1:2" x14ac:dyDescent="0.25">
      <c r="A16556">
        <v>1655.3</v>
      </c>
      <c r="B16556">
        <v>115.47421882629401</v>
      </c>
    </row>
    <row r="16557" spans="1:2" x14ac:dyDescent="0.25">
      <c r="A16557">
        <v>1655.4</v>
      </c>
      <c r="B16557">
        <v>115.5485029602051</v>
      </c>
    </row>
    <row r="16558" spans="1:2" x14ac:dyDescent="0.25">
      <c r="A16558">
        <v>1655.5</v>
      </c>
      <c r="B16558">
        <v>115.62278709411621</v>
      </c>
    </row>
    <row r="16559" spans="1:2" x14ac:dyDescent="0.25">
      <c r="A16559">
        <v>1655.6</v>
      </c>
      <c r="B16559">
        <v>115.6970712280274</v>
      </c>
    </row>
    <row r="16560" spans="1:2" x14ac:dyDescent="0.25">
      <c r="A16560">
        <v>1655.7</v>
      </c>
      <c r="B16560">
        <v>115.7713553619385</v>
      </c>
    </row>
    <row r="16561" spans="1:2" x14ac:dyDescent="0.25">
      <c r="A16561">
        <v>1655.8</v>
      </c>
      <c r="B16561">
        <v>115.8456394958498</v>
      </c>
    </row>
    <row r="16562" spans="1:2" x14ac:dyDescent="0.25">
      <c r="A16562">
        <v>1655.9</v>
      </c>
      <c r="B16562">
        <v>115.9199236297608</v>
      </c>
    </row>
    <row r="16563" spans="1:2" x14ac:dyDescent="0.25">
      <c r="A16563">
        <v>1656</v>
      </c>
      <c r="B16563">
        <v>115.99420776367189</v>
      </c>
    </row>
    <row r="16564" spans="1:2" x14ac:dyDescent="0.25">
      <c r="A16564">
        <v>1656.1</v>
      </c>
      <c r="B16564">
        <v>116.04286964416509</v>
      </c>
    </row>
    <row r="16565" spans="1:2" x14ac:dyDescent="0.25">
      <c r="A16565">
        <v>1656.2</v>
      </c>
      <c r="B16565">
        <v>116.09153152465819</v>
      </c>
    </row>
    <row r="16566" spans="1:2" x14ac:dyDescent="0.25">
      <c r="A16566">
        <v>1656.3</v>
      </c>
      <c r="B16566">
        <v>116.14019340515151</v>
      </c>
    </row>
    <row r="16567" spans="1:2" x14ac:dyDescent="0.25">
      <c r="A16567">
        <v>1656.4</v>
      </c>
      <c r="B16567">
        <v>116.18885528564461</v>
      </c>
    </row>
    <row r="16568" spans="1:2" x14ac:dyDescent="0.25">
      <c r="A16568">
        <v>1656.5</v>
      </c>
      <c r="B16568">
        <v>116.23751716613771</v>
      </c>
    </row>
    <row r="16569" spans="1:2" x14ac:dyDescent="0.25">
      <c r="A16569">
        <v>1656.6</v>
      </c>
      <c r="B16569">
        <v>116.28617904663091</v>
      </c>
    </row>
    <row r="16570" spans="1:2" x14ac:dyDescent="0.25">
      <c r="A16570">
        <v>1656.7</v>
      </c>
      <c r="B16570">
        <v>116.33484092712401</v>
      </c>
    </row>
    <row r="16571" spans="1:2" x14ac:dyDescent="0.25">
      <c r="A16571">
        <v>1656.8</v>
      </c>
      <c r="B16571">
        <v>116.3835028076173</v>
      </c>
    </row>
    <row r="16572" spans="1:2" x14ac:dyDescent="0.25">
      <c r="A16572">
        <v>1656.9</v>
      </c>
      <c r="B16572">
        <v>116.4321646881104</v>
      </c>
    </row>
    <row r="16573" spans="1:2" x14ac:dyDescent="0.25">
      <c r="A16573">
        <v>1657</v>
      </c>
      <c r="B16573">
        <v>116.4808265686035</v>
      </c>
    </row>
    <row r="16574" spans="1:2" x14ac:dyDescent="0.25">
      <c r="A16574">
        <v>1657.1</v>
      </c>
      <c r="B16574">
        <v>116.5369256591797</v>
      </c>
    </row>
    <row r="16575" spans="1:2" x14ac:dyDescent="0.25">
      <c r="A16575">
        <v>1657.2</v>
      </c>
      <c r="B16575">
        <v>116.5930247497559</v>
      </c>
    </row>
    <row r="16576" spans="1:2" x14ac:dyDescent="0.25">
      <c r="A16576">
        <v>1657.3</v>
      </c>
      <c r="B16576">
        <v>116.64912384033209</v>
      </c>
    </row>
    <row r="16577" spans="1:2" x14ac:dyDescent="0.25">
      <c r="A16577">
        <v>1657.4</v>
      </c>
      <c r="B16577">
        <v>116.70522293090821</v>
      </c>
    </row>
    <row r="16578" spans="1:2" x14ac:dyDescent="0.25">
      <c r="A16578">
        <v>1657.5</v>
      </c>
      <c r="B16578">
        <v>116.7613220214843</v>
      </c>
    </row>
    <row r="16579" spans="1:2" x14ac:dyDescent="0.25">
      <c r="A16579">
        <v>1657.6</v>
      </c>
      <c r="B16579">
        <v>116.8174211120606</v>
      </c>
    </row>
    <row r="16580" spans="1:2" x14ac:dyDescent="0.25">
      <c r="A16580">
        <v>1657.7</v>
      </c>
      <c r="B16580">
        <v>116.8735202026367</v>
      </c>
    </row>
    <row r="16581" spans="1:2" x14ac:dyDescent="0.25">
      <c r="A16581">
        <v>1657.8</v>
      </c>
      <c r="B16581">
        <v>116.92961929321299</v>
      </c>
    </row>
    <row r="16582" spans="1:2" x14ac:dyDescent="0.25">
      <c r="A16582">
        <v>1657.9</v>
      </c>
      <c r="B16582">
        <v>116.98571838378911</v>
      </c>
    </row>
    <row r="16583" spans="1:2" x14ac:dyDescent="0.25">
      <c r="A16583">
        <v>1658</v>
      </c>
      <c r="B16583">
        <v>117.0418174743652</v>
      </c>
    </row>
    <row r="16584" spans="1:2" x14ac:dyDescent="0.25">
      <c r="A16584">
        <v>1658.1</v>
      </c>
      <c r="B16584">
        <v>117.1235340881348</v>
      </c>
    </row>
    <row r="16585" spans="1:2" x14ac:dyDescent="0.25">
      <c r="A16585">
        <v>1658.2</v>
      </c>
      <c r="B16585">
        <v>117.2052507019043</v>
      </c>
    </row>
    <row r="16586" spans="1:2" x14ac:dyDescent="0.25">
      <c r="A16586">
        <v>1658.3</v>
      </c>
      <c r="B16586">
        <v>117.28696731567391</v>
      </c>
    </row>
    <row r="16587" spans="1:2" x14ac:dyDescent="0.25">
      <c r="A16587">
        <v>1658.4</v>
      </c>
      <c r="B16587">
        <v>117.36868392944341</v>
      </c>
    </row>
    <row r="16588" spans="1:2" x14ac:dyDescent="0.25">
      <c r="A16588">
        <v>1658.5</v>
      </c>
      <c r="B16588">
        <v>117.45040054321289</v>
      </c>
    </row>
    <row r="16589" spans="1:2" x14ac:dyDescent="0.25">
      <c r="A16589">
        <v>1658.6</v>
      </c>
      <c r="B16589">
        <v>117.53211715698249</v>
      </c>
    </row>
    <row r="16590" spans="1:2" x14ac:dyDescent="0.25">
      <c r="A16590">
        <v>1658.7</v>
      </c>
      <c r="B16590">
        <v>117.613833770752</v>
      </c>
    </row>
    <row r="16591" spans="1:2" x14ac:dyDescent="0.25">
      <c r="A16591">
        <v>1658.8</v>
      </c>
      <c r="B16591">
        <v>117.6955503845216</v>
      </c>
    </row>
    <row r="16592" spans="1:2" x14ac:dyDescent="0.25">
      <c r="A16592">
        <v>1658.9</v>
      </c>
      <c r="B16592">
        <v>117.777266998291</v>
      </c>
    </row>
    <row r="16593" spans="1:2" x14ac:dyDescent="0.25">
      <c r="A16593">
        <v>1659</v>
      </c>
      <c r="B16593">
        <v>117.8589836120605</v>
      </c>
    </row>
    <row r="16594" spans="1:2" x14ac:dyDescent="0.25">
      <c r="A16594">
        <v>1659.1</v>
      </c>
      <c r="B16594">
        <v>117.9503581237794</v>
      </c>
    </row>
    <row r="16595" spans="1:2" x14ac:dyDescent="0.25">
      <c r="A16595">
        <v>1659.2</v>
      </c>
      <c r="B16595">
        <v>118.04173263549799</v>
      </c>
    </row>
    <row r="16596" spans="1:2" x14ac:dyDescent="0.25">
      <c r="A16596">
        <v>1659.3</v>
      </c>
      <c r="B16596">
        <v>118.1331071472169</v>
      </c>
    </row>
    <row r="16597" spans="1:2" x14ac:dyDescent="0.25">
      <c r="A16597">
        <v>1659.4</v>
      </c>
      <c r="B16597">
        <v>118.2244816589356</v>
      </c>
    </row>
    <row r="16598" spans="1:2" x14ac:dyDescent="0.25">
      <c r="A16598">
        <v>1659.5</v>
      </c>
      <c r="B16598">
        <v>118.3158561706543</v>
      </c>
    </row>
    <row r="16599" spans="1:2" x14ac:dyDescent="0.25">
      <c r="A16599">
        <v>1659.6</v>
      </c>
      <c r="B16599">
        <v>118.4072306823731</v>
      </c>
    </row>
    <row r="16600" spans="1:2" x14ac:dyDescent="0.25">
      <c r="A16600">
        <v>1659.7</v>
      </c>
      <c r="B16600">
        <v>118.49860519409179</v>
      </c>
    </row>
    <row r="16601" spans="1:2" x14ac:dyDescent="0.25">
      <c r="A16601">
        <v>1659.8</v>
      </c>
      <c r="B16601">
        <v>118.58997970581071</v>
      </c>
    </row>
    <row r="16602" spans="1:2" x14ac:dyDescent="0.25">
      <c r="A16602">
        <v>1659.9</v>
      </c>
      <c r="B16602">
        <v>118.6813542175293</v>
      </c>
    </row>
    <row r="16603" spans="1:2" x14ac:dyDescent="0.25">
      <c r="A16603">
        <v>1660</v>
      </c>
      <c r="B16603">
        <v>118.772728729248</v>
      </c>
    </row>
    <row r="16604" spans="1:2" x14ac:dyDescent="0.25">
      <c r="A16604">
        <v>1660.1</v>
      </c>
      <c r="B16604">
        <v>118.8663105773927</v>
      </c>
    </row>
    <row r="16605" spans="1:2" x14ac:dyDescent="0.25">
      <c r="A16605">
        <v>1660.2</v>
      </c>
      <c r="B16605">
        <v>118.95989242553711</v>
      </c>
    </row>
    <row r="16606" spans="1:2" x14ac:dyDescent="0.25">
      <c r="A16606">
        <v>1660.3</v>
      </c>
      <c r="B16606">
        <v>119.0534742736818</v>
      </c>
    </row>
    <row r="16607" spans="1:2" x14ac:dyDescent="0.25">
      <c r="A16607">
        <v>1660.4</v>
      </c>
      <c r="B16607">
        <v>119.1470561218262</v>
      </c>
    </row>
    <row r="16608" spans="1:2" x14ac:dyDescent="0.25">
      <c r="A16608">
        <v>1660.5</v>
      </c>
      <c r="B16608">
        <v>119.24063796997071</v>
      </c>
    </row>
    <row r="16609" spans="1:2" x14ac:dyDescent="0.25">
      <c r="A16609">
        <v>1660.6</v>
      </c>
      <c r="B16609">
        <v>119.3342198181154</v>
      </c>
    </row>
    <row r="16610" spans="1:2" x14ac:dyDescent="0.25">
      <c r="A16610">
        <v>1660.7</v>
      </c>
      <c r="B16610">
        <v>119.4278016662598</v>
      </c>
    </row>
    <row r="16611" spans="1:2" x14ac:dyDescent="0.25">
      <c r="A16611">
        <v>1660.8</v>
      </c>
      <c r="B16611">
        <v>119.5213835144045</v>
      </c>
    </row>
    <row r="16612" spans="1:2" x14ac:dyDescent="0.25">
      <c r="A16612">
        <v>1660.9</v>
      </c>
      <c r="B16612">
        <v>119.6149653625489</v>
      </c>
    </row>
    <row r="16613" spans="1:2" x14ac:dyDescent="0.25">
      <c r="A16613">
        <v>1661</v>
      </c>
      <c r="B16613">
        <v>119.7085472106934</v>
      </c>
    </row>
    <row r="16614" spans="1:2" x14ac:dyDescent="0.25">
      <c r="A16614">
        <v>1661.1</v>
      </c>
      <c r="B16614">
        <v>119.8087220764162</v>
      </c>
    </row>
    <row r="16615" spans="1:2" x14ac:dyDescent="0.25">
      <c r="A16615">
        <v>1661.2</v>
      </c>
      <c r="B16615">
        <v>119.9088969421387</v>
      </c>
    </row>
    <row r="16616" spans="1:2" x14ac:dyDescent="0.25">
      <c r="A16616">
        <v>1661.3</v>
      </c>
      <c r="B16616">
        <v>120.0090718078615</v>
      </c>
    </row>
    <row r="16617" spans="1:2" x14ac:dyDescent="0.25">
      <c r="A16617">
        <v>1661.4</v>
      </c>
      <c r="B16617">
        <v>120.1092466735841</v>
      </c>
    </row>
    <row r="16618" spans="1:2" x14ac:dyDescent="0.25">
      <c r="A16618">
        <v>1661.5</v>
      </c>
      <c r="B16618">
        <v>120.2094215393066</v>
      </c>
    </row>
    <row r="16619" spans="1:2" x14ac:dyDescent="0.25">
      <c r="A16619">
        <v>1661.6</v>
      </c>
      <c r="B16619">
        <v>120.3095964050294</v>
      </c>
    </row>
    <row r="16620" spans="1:2" x14ac:dyDescent="0.25">
      <c r="A16620">
        <v>1661.7</v>
      </c>
      <c r="B16620">
        <v>120.409771270752</v>
      </c>
    </row>
    <row r="16621" spans="1:2" x14ac:dyDescent="0.25">
      <c r="A16621">
        <v>1661.8</v>
      </c>
      <c r="B16621">
        <v>120.5099461364748</v>
      </c>
    </row>
    <row r="16622" spans="1:2" x14ac:dyDescent="0.25">
      <c r="A16622">
        <v>1661.9</v>
      </c>
      <c r="B16622">
        <v>120.6101210021973</v>
      </c>
    </row>
    <row r="16623" spans="1:2" x14ac:dyDescent="0.25">
      <c r="A16623">
        <v>1662</v>
      </c>
      <c r="B16623">
        <v>120.7102958679199</v>
      </c>
    </row>
    <row r="16624" spans="1:2" x14ac:dyDescent="0.25">
      <c r="A16624">
        <v>1662.1</v>
      </c>
      <c r="B16624">
        <v>120.8032979583741</v>
      </c>
    </row>
    <row r="16625" spans="1:2" x14ac:dyDescent="0.25">
      <c r="A16625">
        <v>1662.2</v>
      </c>
      <c r="B16625">
        <v>120.8963000488281</v>
      </c>
    </row>
    <row r="16626" spans="1:2" x14ac:dyDescent="0.25">
      <c r="A16626">
        <v>1662.3</v>
      </c>
      <c r="B16626">
        <v>120.9893021392824</v>
      </c>
    </row>
    <row r="16627" spans="1:2" x14ac:dyDescent="0.25">
      <c r="A16627">
        <v>1662.4</v>
      </c>
      <c r="B16627">
        <v>121.08230422973639</v>
      </c>
    </row>
    <row r="16628" spans="1:2" x14ac:dyDescent="0.25">
      <c r="A16628">
        <v>1662.5</v>
      </c>
      <c r="B16628">
        <v>121.1753063201904</v>
      </c>
    </row>
    <row r="16629" spans="1:2" x14ac:dyDescent="0.25">
      <c r="A16629">
        <v>1662.6</v>
      </c>
      <c r="B16629">
        <v>121.26830841064459</v>
      </c>
    </row>
    <row r="16630" spans="1:2" x14ac:dyDescent="0.25">
      <c r="A16630">
        <v>1662.7</v>
      </c>
      <c r="B16630">
        <v>121.3613105010986</v>
      </c>
    </row>
    <row r="16631" spans="1:2" x14ac:dyDescent="0.25">
      <c r="A16631">
        <v>1662.8</v>
      </c>
      <c r="B16631">
        <v>121.45431259155291</v>
      </c>
    </row>
    <row r="16632" spans="1:2" x14ac:dyDescent="0.25">
      <c r="A16632">
        <v>1662.9</v>
      </c>
      <c r="B16632">
        <v>121.5473146820069</v>
      </c>
    </row>
    <row r="16633" spans="1:2" x14ac:dyDescent="0.25">
      <c r="A16633">
        <v>1663</v>
      </c>
      <c r="B16633">
        <v>121.64031677246091</v>
      </c>
    </row>
    <row r="16634" spans="1:2" x14ac:dyDescent="0.25">
      <c r="A16634">
        <v>1663.1</v>
      </c>
      <c r="B16634">
        <v>121.71763732910161</v>
      </c>
    </row>
    <row r="16635" spans="1:2" x14ac:dyDescent="0.25">
      <c r="A16635">
        <v>1663.2</v>
      </c>
      <c r="B16635">
        <v>121.79495788574221</v>
      </c>
    </row>
    <row r="16636" spans="1:2" x14ac:dyDescent="0.25">
      <c r="A16636">
        <v>1663.3</v>
      </c>
      <c r="B16636">
        <v>121.87227844238291</v>
      </c>
    </row>
    <row r="16637" spans="1:2" x14ac:dyDescent="0.25">
      <c r="A16637">
        <v>1663.4</v>
      </c>
      <c r="B16637">
        <v>121.94959899902349</v>
      </c>
    </row>
    <row r="16638" spans="1:2" x14ac:dyDescent="0.25">
      <c r="A16638">
        <v>1663.5</v>
      </c>
      <c r="B16638">
        <v>122.02691955566409</v>
      </c>
    </row>
    <row r="16639" spans="1:2" x14ac:dyDescent="0.25">
      <c r="A16639">
        <v>1663.6</v>
      </c>
      <c r="B16639">
        <v>122.10424011230479</v>
      </c>
    </row>
    <row r="16640" spans="1:2" x14ac:dyDescent="0.25">
      <c r="A16640">
        <v>1663.7</v>
      </c>
      <c r="B16640">
        <v>122.18156066894529</v>
      </c>
    </row>
    <row r="16641" spans="1:2" x14ac:dyDescent="0.25">
      <c r="A16641">
        <v>1663.8</v>
      </c>
      <c r="B16641">
        <v>122.25888122558609</v>
      </c>
    </row>
    <row r="16642" spans="1:2" x14ac:dyDescent="0.25">
      <c r="A16642">
        <v>1663.9</v>
      </c>
      <c r="B16642">
        <v>122.3362017822266</v>
      </c>
    </row>
    <row r="16643" spans="1:2" x14ac:dyDescent="0.25">
      <c r="A16643">
        <v>1664</v>
      </c>
      <c r="B16643">
        <v>122.4135223388672</v>
      </c>
    </row>
    <row r="16644" spans="1:2" x14ac:dyDescent="0.25">
      <c r="A16644">
        <v>1664.1</v>
      </c>
      <c r="B16644">
        <v>122.4742957305909</v>
      </c>
    </row>
    <row r="16645" spans="1:2" x14ac:dyDescent="0.25">
      <c r="A16645">
        <v>1664.2</v>
      </c>
      <c r="B16645">
        <v>122.5350691223145</v>
      </c>
    </row>
    <row r="16646" spans="1:2" x14ac:dyDescent="0.25">
      <c r="A16646">
        <v>1664.3</v>
      </c>
      <c r="B16646">
        <v>122.5958425140382</v>
      </c>
    </row>
    <row r="16647" spans="1:2" x14ac:dyDescent="0.25">
      <c r="A16647">
        <v>1664.4</v>
      </c>
      <c r="B16647">
        <v>122.6566159057618</v>
      </c>
    </row>
    <row r="16648" spans="1:2" x14ac:dyDescent="0.25">
      <c r="A16648">
        <v>1664.5</v>
      </c>
      <c r="B16648">
        <v>122.7173892974853</v>
      </c>
    </row>
    <row r="16649" spans="1:2" x14ac:dyDescent="0.25">
      <c r="A16649">
        <v>1664.6</v>
      </c>
      <c r="B16649">
        <v>122.7781626892091</v>
      </c>
    </row>
    <row r="16650" spans="1:2" x14ac:dyDescent="0.25">
      <c r="A16650">
        <v>1664.7</v>
      </c>
      <c r="B16650">
        <v>122.8389360809326</v>
      </c>
    </row>
    <row r="16651" spans="1:2" x14ac:dyDescent="0.25">
      <c r="A16651">
        <v>1664.8</v>
      </c>
      <c r="B16651">
        <v>122.8997094726564</v>
      </c>
    </row>
    <row r="16652" spans="1:2" x14ac:dyDescent="0.25">
      <c r="A16652">
        <v>1664.9</v>
      </c>
      <c r="B16652">
        <v>122.9604828643799</v>
      </c>
    </row>
    <row r="16653" spans="1:2" x14ac:dyDescent="0.25">
      <c r="A16653">
        <v>1665</v>
      </c>
      <c r="B16653">
        <v>123.0212562561035</v>
      </c>
    </row>
    <row r="16654" spans="1:2" x14ac:dyDescent="0.25">
      <c r="A16654">
        <v>1665.1</v>
      </c>
      <c r="B16654">
        <v>123.0757935333253</v>
      </c>
    </row>
    <row r="16655" spans="1:2" x14ac:dyDescent="0.25">
      <c r="A16655">
        <v>1665.2</v>
      </c>
      <c r="B16655">
        <v>123.13033081054689</v>
      </c>
    </row>
    <row r="16656" spans="1:2" x14ac:dyDescent="0.25">
      <c r="A16656">
        <v>1665.3</v>
      </c>
      <c r="B16656">
        <v>123.18486808776861</v>
      </c>
    </row>
    <row r="16657" spans="1:2" x14ac:dyDescent="0.25">
      <c r="A16657">
        <v>1665.4</v>
      </c>
      <c r="B16657">
        <v>123.2394053649903</v>
      </c>
    </row>
    <row r="16658" spans="1:2" x14ac:dyDescent="0.25">
      <c r="A16658">
        <v>1665.5</v>
      </c>
      <c r="B16658">
        <v>123.2939426422119</v>
      </c>
    </row>
    <row r="16659" spans="1:2" x14ac:dyDescent="0.25">
      <c r="A16659">
        <v>1665.6</v>
      </c>
      <c r="B16659">
        <v>123.3484799194337</v>
      </c>
    </row>
    <row r="16660" spans="1:2" x14ac:dyDescent="0.25">
      <c r="A16660">
        <v>1665.7</v>
      </c>
      <c r="B16660">
        <v>123.4030171966553</v>
      </c>
    </row>
    <row r="16661" spans="1:2" x14ac:dyDescent="0.25">
      <c r="A16661">
        <v>1665.8</v>
      </c>
      <c r="B16661">
        <v>123.457554473877</v>
      </c>
    </row>
    <row r="16662" spans="1:2" x14ac:dyDescent="0.25">
      <c r="A16662">
        <v>1665.9</v>
      </c>
      <c r="B16662">
        <v>123.51209175109869</v>
      </c>
    </row>
    <row r="16663" spans="1:2" x14ac:dyDescent="0.25">
      <c r="A16663">
        <v>1666</v>
      </c>
      <c r="B16663">
        <v>123.56662902832031</v>
      </c>
    </row>
    <row r="16664" spans="1:2" x14ac:dyDescent="0.25">
      <c r="A16664">
        <v>1666.1</v>
      </c>
      <c r="B16664">
        <v>123.6208950042725</v>
      </c>
    </row>
    <row r="16665" spans="1:2" x14ac:dyDescent="0.25">
      <c r="A16665">
        <v>1666.2</v>
      </c>
      <c r="B16665">
        <v>123.6751609802246</v>
      </c>
    </row>
    <row r="16666" spans="1:2" x14ac:dyDescent="0.25">
      <c r="A16666">
        <v>1666.3</v>
      </c>
      <c r="B16666">
        <v>123.72942695617689</v>
      </c>
    </row>
    <row r="16667" spans="1:2" x14ac:dyDescent="0.25">
      <c r="A16667">
        <v>1666.4</v>
      </c>
      <c r="B16667">
        <v>123.783692932129</v>
      </c>
    </row>
    <row r="16668" spans="1:2" x14ac:dyDescent="0.25">
      <c r="A16668">
        <v>1666.5</v>
      </c>
      <c r="B16668">
        <v>123.83795890808101</v>
      </c>
    </row>
    <row r="16669" spans="1:2" x14ac:dyDescent="0.25">
      <c r="A16669">
        <v>1666.6</v>
      </c>
      <c r="B16669">
        <v>123.8922248840333</v>
      </c>
    </row>
    <row r="16670" spans="1:2" x14ac:dyDescent="0.25">
      <c r="A16670">
        <v>1666.7</v>
      </c>
      <c r="B16670">
        <v>123.9464908599854</v>
      </c>
    </row>
    <row r="16671" spans="1:2" x14ac:dyDescent="0.25">
      <c r="A16671">
        <v>1666.8</v>
      </c>
      <c r="B16671">
        <v>124.00075683593759</v>
      </c>
    </row>
    <row r="16672" spans="1:2" x14ac:dyDescent="0.25">
      <c r="A16672">
        <v>1666.9</v>
      </c>
      <c r="B16672">
        <v>124.0550228118897</v>
      </c>
    </row>
    <row r="16673" spans="1:2" x14ac:dyDescent="0.25">
      <c r="A16673">
        <v>1667</v>
      </c>
      <c r="B16673">
        <v>124.10928878784181</v>
      </c>
    </row>
    <row r="16674" spans="1:2" x14ac:dyDescent="0.25">
      <c r="A16674">
        <v>1667.1</v>
      </c>
      <c r="B16674">
        <v>124.1642378997804</v>
      </c>
    </row>
    <row r="16675" spans="1:2" x14ac:dyDescent="0.25">
      <c r="A16675">
        <v>1667.2</v>
      </c>
      <c r="B16675">
        <v>124.2191870117188</v>
      </c>
    </row>
    <row r="16676" spans="1:2" x14ac:dyDescent="0.25">
      <c r="A16676">
        <v>1667.3</v>
      </c>
      <c r="B16676">
        <v>124.2741361236573</v>
      </c>
    </row>
    <row r="16677" spans="1:2" x14ac:dyDescent="0.25">
      <c r="A16677">
        <v>1667.4</v>
      </c>
      <c r="B16677">
        <v>124.3290852355958</v>
      </c>
    </row>
    <row r="16678" spans="1:2" x14ac:dyDescent="0.25">
      <c r="A16678">
        <v>1667.5</v>
      </c>
      <c r="B16678">
        <v>124.3840343475342</v>
      </c>
    </row>
    <row r="16679" spans="1:2" x14ac:dyDescent="0.25">
      <c r="A16679">
        <v>1667.6</v>
      </c>
      <c r="B16679">
        <v>124.43898345947279</v>
      </c>
    </row>
    <row r="16680" spans="1:2" x14ac:dyDescent="0.25">
      <c r="A16680">
        <v>1667.7</v>
      </c>
      <c r="B16680">
        <v>124.49393257141119</v>
      </c>
    </row>
    <row r="16681" spans="1:2" x14ac:dyDescent="0.25">
      <c r="A16681">
        <v>1667.8</v>
      </c>
      <c r="B16681">
        <v>124.54888168334971</v>
      </c>
    </row>
    <row r="16682" spans="1:2" x14ac:dyDescent="0.25">
      <c r="A16682">
        <v>1667.9</v>
      </c>
      <c r="B16682">
        <v>124.6038307952882</v>
      </c>
    </row>
    <row r="16683" spans="1:2" x14ac:dyDescent="0.25">
      <c r="A16683">
        <v>1668</v>
      </c>
      <c r="B16683">
        <v>124.6587799072266</v>
      </c>
    </row>
    <row r="16684" spans="1:2" x14ac:dyDescent="0.25">
      <c r="A16684">
        <v>1668.1</v>
      </c>
      <c r="B16684">
        <v>124.7090521240235</v>
      </c>
    </row>
    <row r="16685" spans="1:2" x14ac:dyDescent="0.25">
      <c r="A16685">
        <v>1668.2</v>
      </c>
      <c r="B16685">
        <v>124.7593243408204</v>
      </c>
    </row>
    <row r="16686" spans="1:2" x14ac:dyDescent="0.25">
      <c r="A16686">
        <v>1668.3</v>
      </c>
      <c r="B16686">
        <v>124.8095965576173</v>
      </c>
    </row>
    <row r="16687" spans="1:2" x14ac:dyDescent="0.25">
      <c r="A16687">
        <v>1668.4</v>
      </c>
      <c r="B16687">
        <v>124.8598687744141</v>
      </c>
    </row>
    <row r="16688" spans="1:2" x14ac:dyDescent="0.25">
      <c r="A16688">
        <v>1668.5</v>
      </c>
      <c r="B16688">
        <v>124.91014099121099</v>
      </c>
    </row>
    <row r="16689" spans="1:2" x14ac:dyDescent="0.25">
      <c r="A16689">
        <v>1668.6</v>
      </c>
      <c r="B16689">
        <v>124.96041320800791</v>
      </c>
    </row>
    <row r="16690" spans="1:2" x14ac:dyDescent="0.25">
      <c r="A16690">
        <v>1668.7</v>
      </c>
      <c r="B16690">
        <v>125.01068542480471</v>
      </c>
    </row>
    <row r="16691" spans="1:2" x14ac:dyDescent="0.25">
      <c r="A16691">
        <v>1668.8</v>
      </c>
      <c r="B16691">
        <v>125.0609576416016</v>
      </c>
    </row>
    <row r="16692" spans="1:2" x14ac:dyDescent="0.25">
      <c r="A16692">
        <v>1668.9</v>
      </c>
      <c r="B16692">
        <v>125.1112298583985</v>
      </c>
    </row>
    <row r="16693" spans="1:2" x14ac:dyDescent="0.25">
      <c r="A16693">
        <v>1669</v>
      </c>
      <c r="B16693">
        <v>125.1615020751953</v>
      </c>
    </row>
    <row r="16694" spans="1:2" x14ac:dyDescent="0.25">
      <c r="A16694">
        <v>1669.1</v>
      </c>
      <c r="B16694">
        <v>125.2054424285889</v>
      </c>
    </row>
    <row r="16695" spans="1:2" x14ac:dyDescent="0.25">
      <c r="A16695">
        <v>1669.2</v>
      </c>
      <c r="B16695">
        <v>125.2493827819824</v>
      </c>
    </row>
    <row r="16696" spans="1:2" x14ac:dyDescent="0.25">
      <c r="A16696">
        <v>1669.3</v>
      </c>
      <c r="B16696">
        <v>125.2933231353761</v>
      </c>
    </row>
    <row r="16697" spans="1:2" x14ac:dyDescent="0.25">
      <c r="A16697">
        <v>1669.4</v>
      </c>
      <c r="B16697">
        <v>125.33726348876959</v>
      </c>
    </row>
    <row r="16698" spans="1:2" x14ac:dyDescent="0.25">
      <c r="A16698">
        <v>1669.5</v>
      </c>
      <c r="B16698">
        <v>125.3812038421631</v>
      </c>
    </row>
    <row r="16699" spans="1:2" x14ac:dyDescent="0.25">
      <c r="A16699">
        <v>1669.6</v>
      </c>
      <c r="B16699">
        <v>125.4251441955567</v>
      </c>
    </row>
    <row r="16700" spans="1:2" x14ac:dyDescent="0.25">
      <c r="A16700">
        <v>1669.7</v>
      </c>
      <c r="B16700">
        <v>125.46908454895021</v>
      </c>
    </row>
    <row r="16701" spans="1:2" x14ac:dyDescent="0.25">
      <c r="A16701">
        <v>1669.8</v>
      </c>
      <c r="B16701">
        <v>125.5130249023439</v>
      </c>
    </row>
    <row r="16702" spans="1:2" x14ac:dyDescent="0.25">
      <c r="A16702">
        <v>1669.9</v>
      </c>
      <c r="B16702">
        <v>125.5569652557374</v>
      </c>
    </row>
    <row r="16703" spans="1:2" x14ac:dyDescent="0.25">
      <c r="A16703">
        <v>1670</v>
      </c>
      <c r="B16703">
        <v>125.6009056091309</v>
      </c>
    </row>
    <row r="16704" spans="1:2" x14ac:dyDescent="0.25">
      <c r="A16704">
        <v>1670.1</v>
      </c>
      <c r="B16704">
        <v>125.63810478210461</v>
      </c>
    </row>
    <row r="16705" spans="1:2" x14ac:dyDescent="0.25">
      <c r="A16705">
        <v>1670.2</v>
      </c>
      <c r="B16705">
        <v>125.67530395507821</v>
      </c>
    </row>
    <row r="16706" spans="1:2" x14ac:dyDescent="0.25">
      <c r="A16706">
        <v>1670.3</v>
      </c>
      <c r="B16706">
        <v>125.71250312805191</v>
      </c>
    </row>
    <row r="16707" spans="1:2" x14ac:dyDescent="0.25">
      <c r="A16707">
        <v>1670.4</v>
      </c>
      <c r="B16707">
        <v>125.74970230102549</v>
      </c>
    </row>
    <row r="16708" spans="1:2" x14ac:dyDescent="0.25">
      <c r="A16708">
        <v>1670.5</v>
      </c>
      <c r="B16708">
        <v>125.78690147399909</v>
      </c>
    </row>
    <row r="16709" spans="1:2" x14ac:dyDescent="0.25">
      <c r="A16709">
        <v>1670.6</v>
      </c>
      <c r="B16709">
        <v>125.8241006469727</v>
      </c>
    </row>
    <row r="16710" spans="1:2" x14ac:dyDescent="0.25">
      <c r="A16710">
        <v>1670.7</v>
      </c>
      <c r="B16710">
        <v>125.8612998199463</v>
      </c>
    </row>
    <row r="16711" spans="1:2" x14ac:dyDescent="0.25">
      <c r="A16711">
        <v>1670.8</v>
      </c>
      <c r="B16711">
        <v>125.89849899292</v>
      </c>
    </row>
    <row r="16712" spans="1:2" x14ac:dyDescent="0.25">
      <c r="A16712">
        <v>1670.9</v>
      </c>
      <c r="B16712">
        <v>125.9356981658936</v>
      </c>
    </row>
    <row r="16713" spans="1:2" x14ac:dyDescent="0.25">
      <c r="A16713">
        <v>1671</v>
      </c>
      <c r="B16713">
        <v>125.9728973388672</v>
      </c>
    </row>
    <row r="16714" spans="1:2" x14ac:dyDescent="0.25">
      <c r="A16714">
        <v>1671.1</v>
      </c>
      <c r="B16714">
        <v>125.9958338165284</v>
      </c>
    </row>
    <row r="16715" spans="1:2" x14ac:dyDescent="0.25">
      <c r="A16715">
        <v>1671.2</v>
      </c>
      <c r="B16715">
        <v>126.01877029418949</v>
      </c>
    </row>
    <row r="16716" spans="1:2" x14ac:dyDescent="0.25">
      <c r="A16716">
        <v>1671.3</v>
      </c>
      <c r="B16716">
        <v>126.0417067718506</v>
      </c>
    </row>
    <row r="16717" spans="1:2" x14ac:dyDescent="0.25">
      <c r="A16717">
        <v>1671.4</v>
      </c>
      <c r="B16717">
        <v>126.0646432495117</v>
      </c>
    </row>
    <row r="16718" spans="1:2" x14ac:dyDescent="0.25">
      <c r="A16718">
        <v>1671.5</v>
      </c>
      <c r="B16718">
        <v>126.08757972717289</v>
      </c>
    </row>
    <row r="16719" spans="1:2" x14ac:dyDescent="0.25">
      <c r="A16719">
        <v>1671.6</v>
      </c>
      <c r="B16719">
        <v>126.110516204834</v>
      </c>
    </row>
    <row r="16720" spans="1:2" x14ac:dyDescent="0.25">
      <c r="A16720">
        <v>1671.7</v>
      </c>
      <c r="B16720">
        <v>126.1334526824951</v>
      </c>
    </row>
    <row r="16721" spans="1:2" x14ac:dyDescent="0.25">
      <c r="A16721">
        <v>1671.8</v>
      </c>
      <c r="B16721">
        <v>126.15638916015629</v>
      </c>
    </row>
    <row r="16722" spans="1:2" x14ac:dyDescent="0.25">
      <c r="A16722">
        <v>1671.9</v>
      </c>
      <c r="B16722">
        <v>126.1793256378174</v>
      </c>
    </row>
    <row r="16723" spans="1:2" x14ac:dyDescent="0.25">
      <c r="A16723">
        <v>1672</v>
      </c>
      <c r="B16723">
        <v>126.2022621154785</v>
      </c>
    </row>
    <row r="16724" spans="1:2" x14ac:dyDescent="0.25">
      <c r="A16724">
        <v>1672.1</v>
      </c>
      <c r="B16724">
        <v>126.2215315246582</v>
      </c>
    </row>
    <row r="16725" spans="1:2" x14ac:dyDescent="0.25">
      <c r="A16725">
        <v>1672.2</v>
      </c>
      <c r="B16725">
        <v>126.2408009338379</v>
      </c>
    </row>
    <row r="16726" spans="1:2" x14ac:dyDescent="0.25">
      <c r="A16726">
        <v>1672.3</v>
      </c>
      <c r="B16726">
        <v>126.2600703430176</v>
      </c>
    </row>
    <row r="16727" spans="1:2" x14ac:dyDescent="0.25">
      <c r="A16727">
        <v>1672.4</v>
      </c>
      <c r="B16727">
        <v>126.2793397521973</v>
      </c>
    </row>
    <row r="16728" spans="1:2" x14ac:dyDescent="0.25">
      <c r="A16728">
        <v>1672.5</v>
      </c>
      <c r="B16728">
        <v>126.298609161377</v>
      </c>
    </row>
    <row r="16729" spans="1:2" x14ac:dyDescent="0.25">
      <c r="A16729">
        <v>1672.6</v>
      </c>
      <c r="B16729">
        <v>126.3178785705567</v>
      </c>
    </row>
    <row r="16730" spans="1:2" x14ac:dyDescent="0.25">
      <c r="A16730">
        <v>1672.7</v>
      </c>
      <c r="B16730">
        <v>126.3371479797363</v>
      </c>
    </row>
    <row r="16731" spans="1:2" x14ac:dyDescent="0.25">
      <c r="A16731">
        <v>1672.8</v>
      </c>
      <c r="B16731">
        <v>126.3564173889161</v>
      </c>
    </row>
    <row r="16732" spans="1:2" x14ac:dyDescent="0.25">
      <c r="A16732">
        <v>1672.9</v>
      </c>
      <c r="B16732">
        <v>126.3756867980957</v>
      </c>
    </row>
    <row r="16733" spans="1:2" x14ac:dyDescent="0.25">
      <c r="A16733">
        <v>1673</v>
      </c>
      <c r="B16733">
        <v>126.3949562072754</v>
      </c>
    </row>
    <row r="16734" spans="1:2" x14ac:dyDescent="0.25">
      <c r="A16734">
        <v>1673.1</v>
      </c>
      <c r="B16734">
        <v>126.4119284057618</v>
      </c>
    </row>
    <row r="16735" spans="1:2" x14ac:dyDescent="0.25">
      <c r="A16735">
        <v>1673.2</v>
      </c>
      <c r="B16735">
        <v>126.4289006042481</v>
      </c>
    </row>
    <row r="16736" spans="1:2" x14ac:dyDescent="0.25">
      <c r="A16736">
        <v>1673.3</v>
      </c>
      <c r="B16736">
        <v>126.4458728027344</v>
      </c>
    </row>
    <row r="16737" spans="1:2" x14ac:dyDescent="0.25">
      <c r="A16737">
        <v>1673.4</v>
      </c>
      <c r="B16737">
        <v>126.4628450012207</v>
      </c>
    </row>
    <row r="16738" spans="1:2" x14ac:dyDescent="0.25">
      <c r="A16738">
        <v>1673.5</v>
      </c>
      <c r="B16738">
        <v>126.479817199707</v>
      </c>
    </row>
    <row r="16739" spans="1:2" x14ac:dyDescent="0.25">
      <c r="A16739">
        <v>1673.6</v>
      </c>
      <c r="B16739">
        <v>126.4967893981934</v>
      </c>
    </row>
    <row r="16740" spans="1:2" x14ac:dyDescent="0.25">
      <c r="A16740">
        <v>1673.7</v>
      </c>
      <c r="B16740">
        <v>126.5137615966797</v>
      </c>
    </row>
    <row r="16741" spans="1:2" x14ac:dyDescent="0.25">
      <c r="A16741">
        <v>1673.8</v>
      </c>
      <c r="B16741">
        <v>126.5307337951661</v>
      </c>
    </row>
    <row r="16742" spans="1:2" x14ac:dyDescent="0.25">
      <c r="A16742">
        <v>1673.9</v>
      </c>
      <c r="B16742">
        <v>126.5477059936524</v>
      </c>
    </row>
    <row r="16743" spans="1:2" x14ac:dyDescent="0.25">
      <c r="A16743">
        <v>1674</v>
      </c>
      <c r="B16743">
        <v>126.5646781921387</v>
      </c>
    </row>
    <row r="16744" spans="1:2" x14ac:dyDescent="0.25">
      <c r="A16744">
        <v>1674.1</v>
      </c>
      <c r="B16744">
        <v>126.5802109527588</v>
      </c>
    </row>
    <row r="16745" spans="1:2" x14ac:dyDescent="0.25">
      <c r="A16745">
        <v>1674.2</v>
      </c>
      <c r="B16745">
        <v>126.59574371337889</v>
      </c>
    </row>
    <row r="16746" spans="1:2" x14ac:dyDescent="0.25">
      <c r="A16746">
        <v>1674.3</v>
      </c>
      <c r="B16746">
        <v>126.6112764739991</v>
      </c>
    </row>
    <row r="16747" spans="1:2" x14ac:dyDescent="0.25">
      <c r="A16747">
        <v>1674.4</v>
      </c>
      <c r="B16747">
        <v>126.6268092346192</v>
      </c>
    </row>
    <row r="16748" spans="1:2" x14ac:dyDescent="0.25">
      <c r="A16748">
        <v>1674.5</v>
      </c>
      <c r="B16748">
        <v>126.64234199523921</v>
      </c>
    </row>
    <row r="16749" spans="1:2" x14ac:dyDescent="0.25">
      <c r="A16749">
        <v>1674.6</v>
      </c>
      <c r="B16749">
        <v>126.6578747558594</v>
      </c>
    </row>
    <row r="16750" spans="1:2" x14ac:dyDescent="0.25">
      <c r="A16750">
        <v>1674.7</v>
      </c>
      <c r="B16750">
        <v>126.6734075164795</v>
      </c>
    </row>
    <row r="16751" spans="1:2" x14ac:dyDescent="0.25">
      <c r="A16751">
        <v>1674.8</v>
      </c>
      <c r="B16751">
        <v>126.6889402770996</v>
      </c>
    </row>
    <row r="16752" spans="1:2" x14ac:dyDescent="0.25">
      <c r="A16752">
        <v>1674.9</v>
      </c>
      <c r="B16752">
        <v>126.70447303771969</v>
      </c>
    </row>
    <row r="16753" spans="1:2" x14ac:dyDescent="0.25">
      <c r="A16753">
        <v>1675</v>
      </c>
      <c r="B16753">
        <v>126.7200057983398</v>
      </c>
    </row>
    <row r="16754" spans="1:2" x14ac:dyDescent="0.25">
      <c r="A16754">
        <v>1675.1</v>
      </c>
      <c r="B16754">
        <v>126.7296658325195</v>
      </c>
    </row>
    <row r="16755" spans="1:2" x14ac:dyDescent="0.25">
      <c r="A16755">
        <v>1675.2</v>
      </c>
      <c r="B16755">
        <v>126.7393258666992</v>
      </c>
    </row>
    <row r="16756" spans="1:2" x14ac:dyDescent="0.25">
      <c r="A16756">
        <v>1675.3</v>
      </c>
      <c r="B16756">
        <v>126.74898590087891</v>
      </c>
    </row>
    <row r="16757" spans="1:2" x14ac:dyDescent="0.25">
      <c r="A16757">
        <v>1675.4</v>
      </c>
      <c r="B16757">
        <v>126.7586459350586</v>
      </c>
    </row>
    <row r="16758" spans="1:2" x14ac:dyDescent="0.25">
      <c r="A16758">
        <v>1675.5</v>
      </c>
      <c r="B16758">
        <v>126.7683059692382</v>
      </c>
    </row>
    <row r="16759" spans="1:2" x14ac:dyDescent="0.25">
      <c r="A16759">
        <v>1675.6</v>
      </c>
      <c r="B16759">
        <v>126.777966003418</v>
      </c>
    </row>
    <row r="16760" spans="1:2" x14ac:dyDescent="0.25">
      <c r="A16760">
        <v>1675.7</v>
      </c>
      <c r="B16760">
        <v>126.7876260375976</v>
      </c>
    </row>
    <row r="16761" spans="1:2" x14ac:dyDescent="0.25">
      <c r="A16761">
        <v>1675.8</v>
      </c>
      <c r="B16761">
        <v>126.79728607177729</v>
      </c>
    </row>
    <row r="16762" spans="1:2" x14ac:dyDescent="0.25">
      <c r="A16762">
        <v>1675.9</v>
      </c>
      <c r="B16762">
        <v>126.806946105957</v>
      </c>
    </row>
    <row r="16763" spans="1:2" x14ac:dyDescent="0.25">
      <c r="A16763">
        <v>1676</v>
      </c>
      <c r="B16763">
        <v>126.8166061401367</v>
      </c>
    </row>
    <row r="16764" spans="1:2" x14ac:dyDescent="0.25">
      <c r="A16764">
        <v>1676.1</v>
      </c>
      <c r="B16764">
        <v>126.82260452270511</v>
      </c>
    </row>
    <row r="16765" spans="1:2" x14ac:dyDescent="0.25">
      <c r="A16765">
        <v>1676.2</v>
      </c>
      <c r="B16765">
        <v>126.8286029052734</v>
      </c>
    </row>
    <row r="16766" spans="1:2" x14ac:dyDescent="0.25">
      <c r="A16766">
        <v>1676.3</v>
      </c>
      <c r="B16766">
        <v>126.83460128784181</v>
      </c>
    </row>
    <row r="16767" spans="1:2" x14ac:dyDescent="0.25">
      <c r="A16767">
        <v>1676.4</v>
      </c>
      <c r="B16767">
        <v>126.8405996704101</v>
      </c>
    </row>
    <row r="16768" spans="1:2" x14ac:dyDescent="0.25">
      <c r="A16768">
        <v>1676.5</v>
      </c>
      <c r="B16768">
        <v>126.84659805297851</v>
      </c>
    </row>
    <row r="16769" spans="1:2" x14ac:dyDescent="0.25">
      <c r="A16769">
        <v>1676.6</v>
      </c>
      <c r="B16769">
        <v>126.8525964355469</v>
      </c>
    </row>
    <row r="16770" spans="1:2" x14ac:dyDescent="0.25">
      <c r="A16770">
        <v>1676.7</v>
      </c>
      <c r="B16770">
        <v>126.85859481811519</v>
      </c>
    </row>
    <row r="16771" spans="1:2" x14ac:dyDescent="0.25">
      <c r="A16771">
        <v>1676.8</v>
      </c>
      <c r="B16771">
        <v>126.8645932006836</v>
      </c>
    </row>
    <row r="16772" spans="1:2" x14ac:dyDescent="0.25">
      <c r="A16772">
        <v>1676.9</v>
      </c>
      <c r="B16772">
        <v>126.87059158325199</v>
      </c>
    </row>
    <row r="16773" spans="1:2" x14ac:dyDescent="0.25">
      <c r="A16773">
        <v>1677</v>
      </c>
      <c r="B16773">
        <v>126.8765899658203</v>
      </c>
    </row>
    <row r="16774" spans="1:2" x14ac:dyDescent="0.25">
      <c r="A16774">
        <v>1677.1</v>
      </c>
      <c r="B16774">
        <v>126.88197059631349</v>
      </c>
    </row>
    <row r="16775" spans="1:2" x14ac:dyDescent="0.25">
      <c r="A16775">
        <v>1677.2</v>
      </c>
      <c r="B16775">
        <v>126.8873512268066</v>
      </c>
    </row>
    <row r="16776" spans="1:2" x14ac:dyDescent="0.25">
      <c r="A16776">
        <v>1677.3</v>
      </c>
      <c r="B16776">
        <v>126.89273185729979</v>
      </c>
    </row>
    <row r="16777" spans="1:2" x14ac:dyDescent="0.25">
      <c r="A16777">
        <v>1677.4</v>
      </c>
      <c r="B16777">
        <v>126.898112487793</v>
      </c>
    </row>
    <row r="16778" spans="1:2" x14ac:dyDescent="0.25">
      <c r="A16778">
        <v>1677.5</v>
      </c>
      <c r="B16778">
        <v>126.90349311828609</v>
      </c>
    </row>
    <row r="16779" spans="1:2" x14ac:dyDescent="0.25">
      <c r="A16779">
        <v>1677.6</v>
      </c>
      <c r="B16779">
        <v>126.9088737487793</v>
      </c>
    </row>
    <row r="16780" spans="1:2" x14ac:dyDescent="0.25">
      <c r="A16780">
        <v>1677.7</v>
      </c>
      <c r="B16780">
        <v>126.91425437927251</v>
      </c>
    </row>
    <row r="16781" spans="1:2" x14ac:dyDescent="0.25">
      <c r="A16781">
        <v>1677.8</v>
      </c>
      <c r="B16781">
        <v>126.9196350097657</v>
      </c>
    </row>
    <row r="16782" spans="1:2" x14ac:dyDescent="0.25">
      <c r="A16782">
        <v>1677.9</v>
      </c>
      <c r="B16782">
        <v>126.92501564025881</v>
      </c>
    </row>
    <row r="16783" spans="1:2" x14ac:dyDescent="0.25">
      <c r="A16783">
        <v>1678</v>
      </c>
      <c r="B16783">
        <v>126.930396270752</v>
      </c>
    </row>
    <row r="16784" spans="1:2" x14ac:dyDescent="0.25">
      <c r="A16784">
        <v>1678.1</v>
      </c>
      <c r="B16784">
        <v>126.9253533935547</v>
      </c>
    </row>
    <row r="16785" spans="1:2" x14ac:dyDescent="0.25">
      <c r="A16785">
        <v>1678.2</v>
      </c>
      <c r="B16785">
        <v>126.9203105163575</v>
      </c>
    </row>
    <row r="16786" spans="1:2" x14ac:dyDescent="0.25">
      <c r="A16786">
        <v>1678.3</v>
      </c>
      <c r="B16786">
        <v>126.91526763916021</v>
      </c>
    </row>
    <row r="16787" spans="1:2" x14ac:dyDescent="0.25">
      <c r="A16787">
        <v>1678.4</v>
      </c>
      <c r="B16787">
        <v>126.91022476196289</v>
      </c>
    </row>
    <row r="16788" spans="1:2" x14ac:dyDescent="0.25">
      <c r="A16788">
        <v>1678.5</v>
      </c>
      <c r="B16788">
        <v>126.9051818847657</v>
      </c>
    </row>
    <row r="16789" spans="1:2" x14ac:dyDescent="0.25">
      <c r="A16789">
        <v>1678.6</v>
      </c>
      <c r="B16789">
        <v>126.9001390075684</v>
      </c>
    </row>
    <row r="16790" spans="1:2" x14ac:dyDescent="0.25">
      <c r="A16790">
        <v>1678.7</v>
      </c>
      <c r="B16790">
        <v>126.8950961303711</v>
      </c>
    </row>
    <row r="16791" spans="1:2" x14ac:dyDescent="0.25">
      <c r="A16791">
        <v>1678.8</v>
      </c>
      <c r="B16791">
        <v>126.8900532531738</v>
      </c>
    </row>
    <row r="16792" spans="1:2" x14ac:dyDescent="0.25">
      <c r="A16792">
        <v>1678.9</v>
      </c>
      <c r="B16792">
        <v>126.88501037597661</v>
      </c>
    </row>
    <row r="16793" spans="1:2" x14ac:dyDescent="0.25">
      <c r="A16793">
        <v>1679</v>
      </c>
      <c r="B16793">
        <v>126.87996749877929</v>
      </c>
    </row>
    <row r="16794" spans="1:2" x14ac:dyDescent="0.25">
      <c r="A16794">
        <v>1679.1</v>
      </c>
      <c r="B16794">
        <v>126.8556420898437</v>
      </c>
    </row>
    <row r="16795" spans="1:2" x14ac:dyDescent="0.25">
      <c r="A16795">
        <v>1679.2</v>
      </c>
      <c r="B16795">
        <v>126.8313166809082</v>
      </c>
    </row>
    <row r="16796" spans="1:2" x14ac:dyDescent="0.25">
      <c r="A16796">
        <v>1679.3</v>
      </c>
      <c r="B16796">
        <v>126.80699127197261</v>
      </c>
    </row>
    <row r="16797" spans="1:2" x14ac:dyDescent="0.25">
      <c r="A16797">
        <v>1679.4</v>
      </c>
      <c r="B16797">
        <v>126.7826658630371</v>
      </c>
    </row>
    <row r="16798" spans="1:2" x14ac:dyDescent="0.25">
      <c r="A16798">
        <v>1679.5</v>
      </c>
      <c r="B16798">
        <v>126.7583404541016</v>
      </c>
    </row>
    <row r="16799" spans="1:2" x14ac:dyDescent="0.25">
      <c r="A16799">
        <v>1679.6</v>
      </c>
      <c r="B16799">
        <v>126.734015045166</v>
      </c>
    </row>
    <row r="16800" spans="1:2" x14ac:dyDescent="0.25">
      <c r="A16800">
        <v>1679.7</v>
      </c>
      <c r="B16800">
        <v>126.70968963623039</v>
      </c>
    </row>
    <row r="16801" spans="1:2" x14ac:dyDescent="0.25">
      <c r="A16801">
        <v>1679.8</v>
      </c>
      <c r="B16801">
        <v>126.6853642272949</v>
      </c>
    </row>
    <row r="16802" spans="1:2" x14ac:dyDescent="0.25">
      <c r="A16802">
        <v>1679.9</v>
      </c>
      <c r="B16802">
        <v>126.6610388183593</v>
      </c>
    </row>
    <row r="16803" spans="1:2" x14ac:dyDescent="0.25">
      <c r="A16803">
        <v>1680</v>
      </c>
      <c r="B16803">
        <v>126.63671340942381</v>
      </c>
    </row>
    <row r="16804" spans="1:2" x14ac:dyDescent="0.25">
      <c r="A16804">
        <v>1680.1</v>
      </c>
      <c r="B16804">
        <v>126.6123932647704</v>
      </c>
    </row>
    <row r="16805" spans="1:2" x14ac:dyDescent="0.25">
      <c r="A16805">
        <v>1680.2</v>
      </c>
      <c r="B16805">
        <v>126.5880731201172</v>
      </c>
    </row>
    <row r="16806" spans="1:2" x14ac:dyDescent="0.25">
      <c r="A16806">
        <v>1680.3</v>
      </c>
      <c r="B16806">
        <v>126.5637529754638</v>
      </c>
    </row>
    <row r="16807" spans="1:2" x14ac:dyDescent="0.25">
      <c r="A16807">
        <v>1680.4</v>
      </c>
      <c r="B16807">
        <v>126.5394328308105</v>
      </c>
    </row>
    <row r="16808" spans="1:2" x14ac:dyDescent="0.25">
      <c r="A16808">
        <v>1680.5</v>
      </c>
      <c r="B16808">
        <v>126.5151126861572</v>
      </c>
    </row>
    <row r="16809" spans="1:2" x14ac:dyDescent="0.25">
      <c r="A16809">
        <v>1680.6</v>
      </c>
      <c r="B16809">
        <v>126.49079254150389</v>
      </c>
    </row>
    <row r="16810" spans="1:2" x14ac:dyDescent="0.25">
      <c r="A16810">
        <v>1680.7</v>
      </c>
      <c r="B16810">
        <v>126.46647239685051</v>
      </c>
    </row>
    <row r="16811" spans="1:2" x14ac:dyDescent="0.25">
      <c r="A16811">
        <v>1680.8</v>
      </c>
      <c r="B16811">
        <v>126.4421522521972</v>
      </c>
    </row>
    <row r="16812" spans="1:2" x14ac:dyDescent="0.25">
      <c r="A16812">
        <v>1680.9</v>
      </c>
      <c r="B16812">
        <v>126.4178321075439</v>
      </c>
    </row>
    <row r="16813" spans="1:2" x14ac:dyDescent="0.25">
      <c r="A16813">
        <v>1681</v>
      </c>
      <c r="B16813">
        <v>126.3935119628906</v>
      </c>
    </row>
    <row r="16814" spans="1:2" x14ac:dyDescent="0.25">
      <c r="A16814">
        <v>1681.1</v>
      </c>
      <c r="B16814">
        <v>126.3693454742431</v>
      </c>
    </row>
    <row r="16815" spans="1:2" x14ac:dyDescent="0.25">
      <c r="A16815">
        <v>1681.2</v>
      </c>
      <c r="B16815">
        <v>126.34517898559569</v>
      </c>
    </row>
    <row r="16816" spans="1:2" x14ac:dyDescent="0.25">
      <c r="A16816">
        <v>1681.3</v>
      </c>
      <c r="B16816">
        <v>126.3210124969482</v>
      </c>
    </row>
    <row r="16817" spans="1:2" x14ac:dyDescent="0.25">
      <c r="A16817">
        <v>1681.4</v>
      </c>
      <c r="B16817">
        <v>126.2968460083007</v>
      </c>
    </row>
    <row r="16818" spans="1:2" x14ac:dyDescent="0.25">
      <c r="A16818">
        <v>1681.5</v>
      </c>
      <c r="B16818">
        <v>126.27267951965329</v>
      </c>
    </row>
    <row r="16819" spans="1:2" x14ac:dyDescent="0.25">
      <c r="A16819">
        <v>1681.6</v>
      </c>
      <c r="B16819">
        <v>126.2485130310058</v>
      </c>
    </row>
    <row r="16820" spans="1:2" x14ac:dyDescent="0.25">
      <c r="A16820">
        <v>1681.7</v>
      </c>
      <c r="B16820">
        <v>126.2243465423584</v>
      </c>
    </row>
    <row r="16821" spans="1:2" x14ac:dyDescent="0.25">
      <c r="A16821">
        <v>1681.8</v>
      </c>
      <c r="B16821">
        <v>126.20018005371089</v>
      </c>
    </row>
    <row r="16822" spans="1:2" x14ac:dyDescent="0.25">
      <c r="A16822">
        <v>1681.9</v>
      </c>
      <c r="B16822">
        <v>126.1760135650634</v>
      </c>
    </row>
    <row r="16823" spans="1:2" x14ac:dyDescent="0.25">
      <c r="A16823">
        <v>1682</v>
      </c>
      <c r="B16823">
        <v>126.151847076416</v>
      </c>
    </row>
    <row r="16824" spans="1:2" x14ac:dyDescent="0.25">
      <c r="A16824">
        <v>1682.1</v>
      </c>
      <c r="B16824">
        <v>126.1304885864257</v>
      </c>
    </row>
    <row r="16825" spans="1:2" x14ac:dyDescent="0.25">
      <c r="A16825">
        <v>1682.2</v>
      </c>
      <c r="B16825">
        <v>126.10913009643551</v>
      </c>
    </row>
    <row r="16826" spans="1:2" x14ac:dyDescent="0.25">
      <c r="A16826">
        <v>1682.3</v>
      </c>
      <c r="B16826">
        <v>126.0877716064453</v>
      </c>
    </row>
    <row r="16827" spans="1:2" x14ac:dyDescent="0.25">
      <c r="A16827">
        <v>1682.4</v>
      </c>
      <c r="B16827">
        <v>126.0664131164551</v>
      </c>
    </row>
    <row r="16828" spans="1:2" x14ac:dyDescent="0.25">
      <c r="A16828">
        <v>1682.5</v>
      </c>
      <c r="B16828">
        <v>126.0450546264649</v>
      </c>
    </row>
    <row r="16829" spans="1:2" x14ac:dyDescent="0.25">
      <c r="A16829">
        <v>1682.6</v>
      </c>
      <c r="B16829">
        <v>126.0236961364746</v>
      </c>
    </row>
    <row r="16830" spans="1:2" x14ac:dyDescent="0.25">
      <c r="A16830">
        <v>1682.7</v>
      </c>
      <c r="B16830">
        <v>126.00233764648441</v>
      </c>
    </row>
    <row r="16831" spans="1:2" x14ac:dyDescent="0.25">
      <c r="A16831">
        <v>1682.8</v>
      </c>
      <c r="B16831">
        <v>125.9809791564941</v>
      </c>
    </row>
    <row r="16832" spans="1:2" x14ac:dyDescent="0.25">
      <c r="A16832">
        <v>1682.9</v>
      </c>
      <c r="B16832">
        <v>125.95962066650389</v>
      </c>
    </row>
    <row r="16833" spans="1:2" x14ac:dyDescent="0.25">
      <c r="A16833">
        <v>1683</v>
      </c>
      <c r="B16833">
        <v>125.9382621765137</v>
      </c>
    </row>
    <row r="16834" spans="1:2" x14ac:dyDescent="0.25">
      <c r="A16834">
        <v>1683.1</v>
      </c>
      <c r="B16834">
        <v>125.92071525573731</v>
      </c>
    </row>
    <row r="16835" spans="1:2" x14ac:dyDescent="0.25">
      <c r="A16835">
        <v>1683.2</v>
      </c>
      <c r="B16835">
        <v>125.90316833496099</v>
      </c>
    </row>
    <row r="16836" spans="1:2" x14ac:dyDescent="0.25">
      <c r="A16836">
        <v>1683.3</v>
      </c>
      <c r="B16836">
        <v>125.8856214141846</v>
      </c>
    </row>
    <row r="16837" spans="1:2" x14ac:dyDescent="0.25">
      <c r="A16837">
        <v>1683.4</v>
      </c>
      <c r="B16837">
        <v>125.8680744934082</v>
      </c>
    </row>
    <row r="16838" spans="1:2" x14ac:dyDescent="0.25">
      <c r="A16838">
        <v>1683.5</v>
      </c>
      <c r="B16838">
        <v>125.8505275726318</v>
      </c>
    </row>
    <row r="16839" spans="1:2" x14ac:dyDescent="0.25">
      <c r="A16839">
        <v>1683.6</v>
      </c>
      <c r="B16839">
        <v>125.83298065185549</v>
      </c>
    </row>
    <row r="16840" spans="1:2" x14ac:dyDescent="0.25">
      <c r="A16840">
        <v>1683.7</v>
      </c>
      <c r="B16840">
        <v>125.8154337310791</v>
      </c>
    </row>
    <row r="16841" spans="1:2" x14ac:dyDescent="0.25">
      <c r="A16841">
        <v>1683.8</v>
      </c>
      <c r="B16841">
        <v>125.7978868103027</v>
      </c>
    </row>
    <row r="16842" spans="1:2" x14ac:dyDescent="0.25">
      <c r="A16842">
        <v>1683.9</v>
      </c>
      <c r="B16842">
        <v>125.7803398895264</v>
      </c>
    </row>
    <row r="16843" spans="1:2" x14ac:dyDescent="0.25">
      <c r="A16843">
        <v>1684</v>
      </c>
      <c r="B16843">
        <v>125.76279296875001</v>
      </c>
    </row>
    <row r="16844" spans="1:2" x14ac:dyDescent="0.25">
      <c r="A16844">
        <v>1684.1</v>
      </c>
      <c r="B16844">
        <v>125.7512255859375</v>
      </c>
    </row>
    <row r="16845" spans="1:2" x14ac:dyDescent="0.25">
      <c r="A16845">
        <v>1684.2</v>
      </c>
      <c r="B16845">
        <v>125.739658203125</v>
      </c>
    </row>
    <row r="16846" spans="1:2" x14ac:dyDescent="0.25">
      <c r="A16846">
        <v>1684.3</v>
      </c>
      <c r="B16846">
        <v>125.7280908203125</v>
      </c>
    </row>
    <row r="16847" spans="1:2" x14ac:dyDescent="0.25">
      <c r="A16847">
        <v>1684.4</v>
      </c>
      <c r="B16847">
        <v>125.7165234375</v>
      </c>
    </row>
    <row r="16848" spans="1:2" x14ac:dyDescent="0.25">
      <c r="A16848">
        <v>1684.5</v>
      </c>
      <c r="B16848">
        <v>125.7049560546875</v>
      </c>
    </row>
    <row r="16849" spans="1:2" x14ac:dyDescent="0.25">
      <c r="A16849">
        <v>1684.6</v>
      </c>
      <c r="B16849">
        <v>125.693388671875</v>
      </c>
    </row>
    <row r="16850" spans="1:2" x14ac:dyDescent="0.25">
      <c r="A16850">
        <v>1684.7</v>
      </c>
      <c r="B16850">
        <v>125.6818212890625</v>
      </c>
    </row>
    <row r="16851" spans="1:2" x14ac:dyDescent="0.25">
      <c r="A16851">
        <v>1684.8</v>
      </c>
      <c r="B16851">
        <v>125.67025390625</v>
      </c>
    </row>
    <row r="16852" spans="1:2" x14ac:dyDescent="0.25">
      <c r="A16852">
        <v>1684.9</v>
      </c>
      <c r="B16852">
        <v>125.6586865234375</v>
      </c>
    </row>
    <row r="16853" spans="1:2" x14ac:dyDescent="0.25">
      <c r="A16853">
        <v>1685</v>
      </c>
      <c r="B16853">
        <v>125.64711914062499</v>
      </c>
    </row>
    <row r="16854" spans="1:2" x14ac:dyDescent="0.25">
      <c r="A16854">
        <v>1685.1</v>
      </c>
      <c r="B16854">
        <v>125.64790435791009</v>
      </c>
    </row>
    <row r="16855" spans="1:2" x14ac:dyDescent="0.25">
      <c r="A16855">
        <v>1685.2</v>
      </c>
      <c r="B16855">
        <v>125.64868957519531</v>
      </c>
    </row>
    <row r="16856" spans="1:2" x14ac:dyDescent="0.25">
      <c r="A16856">
        <v>1685.3</v>
      </c>
      <c r="B16856">
        <v>125.6494747924805</v>
      </c>
    </row>
    <row r="16857" spans="1:2" x14ac:dyDescent="0.25">
      <c r="A16857">
        <v>1685.4</v>
      </c>
      <c r="B16857">
        <v>125.6502600097656</v>
      </c>
    </row>
    <row r="16858" spans="1:2" x14ac:dyDescent="0.25">
      <c r="A16858">
        <v>1685.5</v>
      </c>
      <c r="B16858">
        <v>125.6510452270508</v>
      </c>
    </row>
    <row r="16859" spans="1:2" x14ac:dyDescent="0.25">
      <c r="A16859">
        <v>1685.6</v>
      </c>
      <c r="B16859">
        <v>125.651830444336</v>
      </c>
    </row>
    <row r="16860" spans="1:2" x14ac:dyDescent="0.25">
      <c r="A16860">
        <v>1685.7</v>
      </c>
      <c r="B16860">
        <v>125.6526156616211</v>
      </c>
    </row>
    <row r="16861" spans="1:2" x14ac:dyDescent="0.25">
      <c r="A16861">
        <v>1685.8</v>
      </c>
      <c r="B16861">
        <v>125.6534008789063</v>
      </c>
    </row>
    <row r="16862" spans="1:2" x14ac:dyDescent="0.25">
      <c r="A16862">
        <v>1685.9</v>
      </c>
      <c r="B16862">
        <v>125.6541860961914</v>
      </c>
    </row>
    <row r="16863" spans="1:2" x14ac:dyDescent="0.25">
      <c r="A16863">
        <v>1686</v>
      </c>
      <c r="B16863">
        <v>125.65497131347659</v>
      </c>
    </row>
    <row r="16864" spans="1:2" x14ac:dyDescent="0.25">
      <c r="A16864">
        <v>1686.1</v>
      </c>
      <c r="B16864">
        <v>125.6634906768799</v>
      </c>
    </row>
    <row r="16865" spans="1:2" x14ac:dyDescent="0.25">
      <c r="A16865">
        <v>1686.2</v>
      </c>
      <c r="B16865">
        <v>125.6720100402832</v>
      </c>
    </row>
    <row r="16866" spans="1:2" x14ac:dyDescent="0.25">
      <c r="A16866">
        <v>1686.3</v>
      </c>
      <c r="B16866">
        <v>125.68052940368661</v>
      </c>
    </row>
    <row r="16867" spans="1:2" x14ac:dyDescent="0.25">
      <c r="A16867">
        <v>1686.4</v>
      </c>
      <c r="B16867">
        <v>125.6890487670899</v>
      </c>
    </row>
    <row r="16868" spans="1:2" x14ac:dyDescent="0.25">
      <c r="A16868">
        <v>1686.5</v>
      </c>
      <c r="B16868">
        <v>125.6975681304932</v>
      </c>
    </row>
    <row r="16869" spans="1:2" x14ac:dyDescent="0.25">
      <c r="A16869">
        <v>1686.6</v>
      </c>
      <c r="B16869">
        <v>125.7060874938965</v>
      </c>
    </row>
    <row r="16870" spans="1:2" x14ac:dyDescent="0.25">
      <c r="A16870">
        <v>1686.7</v>
      </c>
      <c r="B16870">
        <v>125.7146068572998</v>
      </c>
    </row>
    <row r="16871" spans="1:2" x14ac:dyDescent="0.25">
      <c r="A16871">
        <v>1686.8</v>
      </c>
      <c r="B16871">
        <v>125.72312622070319</v>
      </c>
    </row>
    <row r="16872" spans="1:2" x14ac:dyDescent="0.25">
      <c r="A16872">
        <v>1686.9</v>
      </c>
      <c r="B16872">
        <v>125.7316455841065</v>
      </c>
    </row>
    <row r="16873" spans="1:2" x14ac:dyDescent="0.25">
      <c r="A16873">
        <v>1687</v>
      </c>
      <c r="B16873">
        <v>125.7401649475098</v>
      </c>
    </row>
    <row r="16874" spans="1:2" x14ac:dyDescent="0.25">
      <c r="A16874">
        <v>1687.1</v>
      </c>
      <c r="B16874">
        <v>125.77379859924319</v>
      </c>
    </row>
    <row r="16875" spans="1:2" x14ac:dyDescent="0.25">
      <c r="A16875">
        <v>1687.2</v>
      </c>
      <c r="B16875">
        <v>125.8074322509766</v>
      </c>
    </row>
    <row r="16876" spans="1:2" x14ac:dyDescent="0.25">
      <c r="A16876">
        <v>1687.3</v>
      </c>
      <c r="B16876">
        <v>125.84106590271</v>
      </c>
    </row>
    <row r="16877" spans="1:2" x14ac:dyDescent="0.25">
      <c r="A16877">
        <v>1687.4</v>
      </c>
      <c r="B16877">
        <v>125.8746995544434</v>
      </c>
    </row>
    <row r="16878" spans="1:2" x14ac:dyDescent="0.25">
      <c r="A16878">
        <v>1687.5</v>
      </c>
      <c r="B16878">
        <v>125.90833320617671</v>
      </c>
    </row>
    <row r="16879" spans="1:2" x14ac:dyDescent="0.25">
      <c r="A16879">
        <v>1687.6</v>
      </c>
      <c r="B16879">
        <v>125.9419668579102</v>
      </c>
    </row>
    <row r="16880" spans="1:2" x14ac:dyDescent="0.25">
      <c r="A16880">
        <v>1687.7</v>
      </c>
      <c r="B16880">
        <v>125.9756005096435</v>
      </c>
    </row>
    <row r="16881" spans="1:2" x14ac:dyDescent="0.25">
      <c r="A16881">
        <v>1687.8</v>
      </c>
      <c r="B16881">
        <v>126.00923416137699</v>
      </c>
    </row>
    <row r="16882" spans="1:2" x14ac:dyDescent="0.25">
      <c r="A16882">
        <v>1687.9</v>
      </c>
      <c r="B16882">
        <v>126.04286781311031</v>
      </c>
    </row>
    <row r="16883" spans="1:2" x14ac:dyDescent="0.25">
      <c r="A16883">
        <v>1688</v>
      </c>
      <c r="B16883">
        <v>126.0765014648437</v>
      </c>
    </row>
    <row r="16884" spans="1:2" x14ac:dyDescent="0.25">
      <c r="A16884">
        <v>1688.1</v>
      </c>
      <c r="B16884">
        <v>126.1435839080811</v>
      </c>
    </row>
    <row r="16885" spans="1:2" x14ac:dyDescent="0.25">
      <c r="A16885">
        <v>1688.2</v>
      </c>
      <c r="B16885">
        <v>126.21066635131839</v>
      </c>
    </row>
    <row r="16886" spans="1:2" x14ac:dyDescent="0.25">
      <c r="A16886">
        <v>1688.3</v>
      </c>
      <c r="B16886">
        <v>126.27774879455571</v>
      </c>
    </row>
    <row r="16887" spans="1:2" x14ac:dyDescent="0.25">
      <c r="A16887">
        <v>1688.4</v>
      </c>
      <c r="B16887">
        <v>126.344831237793</v>
      </c>
    </row>
    <row r="16888" spans="1:2" x14ac:dyDescent="0.25">
      <c r="A16888">
        <v>1688.5</v>
      </c>
      <c r="B16888">
        <v>126.4119136810303</v>
      </c>
    </row>
    <row r="16889" spans="1:2" x14ac:dyDescent="0.25">
      <c r="A16889">
        <v>1688.6</v>
      </c>
      <c r="B16889">
        <v>126.4789961242677</v>
      </c>
    </row>
    <row r="16890" spans="1:2" x14ac:dyDescent="0.25">
      <c r="A16890">
        <v>1688.7</v>
      </c>
      <c r="B16890">
        <v>126.54607856750491</v>
      </c>
    </row>
    <row r="16891" spans="1:2" x14ac:dyDescent="0.25">
      <c r="A16891">
        <v>1688.8</v>
      </c>
      <c r="B16891">
        <v>126.6131610107423</v>
      </c>
    </row>
    <row r="16892" spans="1:2" x14ac:dyDescent="0.25">
      <c r="A16892">
        <v>1688.9</v>
      </c>
      <c r="B16892">
        <v>126.6802434539795</v>
      </c>
    </row>
    <row r="16893" spans="1:2" x14ac:dyDescent="0.25">
      <c r="A16893">
        <v>1689</v>
      </c>
      <c r="B16893">
        <v>126.7473258972168</v>
      </c>
    </row>
    <row r="16894" spans="1:2" x14ac:dyDescent="0.25">
      <c r="A16894">
        <v>1689.1</v>
      </c>
      <c r="B16894">
        <v>126.7938659667969</v>
      </c>
    </row>
    <row r="16895" spans="1:2" x14ac:dyDescent="0.25">
      <c r="A16895">
        <v>1689.2</v>
      </c>
      <c r="B16895">
        <v>126.840406036377</v>
      </c>
    </row>
    <row r="16896" spans="1:2" x14ac:dyDescent="0.25">
      <c r="A16896">
        <v>1689.3</v>
      </c>
      <c r="B16896">
        <v>126.88694610595709</v>
      </c>
    </row>
    <row r="16897" spans="1:2" x14ac:dyDescent="0.25">
      <c r="A16897">
        <v>1689.4</v>
      </c>
      <c r="B16897">
        <v>126.9334861755372</v>
      </c>
    </row>
    <row r="16898" spans="1:2" x14ac:dyDescent="0.25">
      <c r="A16898">
        <v>1689.5</v>
      </c>
      <c r="B16898">
        <v>126.9800262451172</v>
      </c>
    </row>
    <row r="16899" spans="1:2" x14ac:dyDescent="0.25">
      <c r="A16899">
        <v>1689.6</v>
      </c>
      <c r="B16899">
        <v>127.02656631469731</v>
      </c>
    </row>
    <row r="16900" spans="1:2" x14ac:dyDescent="0.25">
      <c r="A16900">
        <v>1689.7</v>
      </c>
      <c r="B16900">
        <v>127.07310638427739</v>
      </c>
    </row>
    <row r="16901" spans="1:2" x14ac:dyDescent="0.25">
      <c r="A16901">
        <v>1689.8</v>
      </c>
      <c r="B16901">
        <v>127.1196464538575</v>
      </c>
    </row>
    <row r="16902" spans="1:2" x14ac:dyDescent="0.25">
      <c r="A16902">
        <v>1689.9</v>
      </c>
      <c r="B16902">
        <v>127.1661865234376</v>
      </c>
    </row>
    <row r="16903" spans="1:2" x14ac:dyDescent="0.25">
      <c r="A16903">
        <v>1690</v>
      </c>
      <c r="B16903">
        <v>127.21272659301761</v>
      </c>
    </row>
    <row r="16904" spans="1:2" x14ac:dyDescent="0.25">
      <c r="A16904">
        <v>1690.1</v>
      </c>
      <c r="B16904">
        <v>127.2431464385987</v>
      </c>
    </row>
    <row r="16905" spans="1:2" x14ac:dyDescent="0.25">
      <c r="A16905">
        <v>1690.2</v>
      </c>
      <c r="B16905">
        <v>127.27356628417969</v>
      </c>
    </row>
    <row r="16906" spans="1:2" x14ac:dyDescent="0.25">
      <c r="A16906">
        <v>1690.3</v>
      </c>
      <c r="B16906">
        <v>127.3039861297608</v>
      </c>
    </row>
    <row r="16907" spans="1:2" x14ac:dyDescent="0.25">
      <c r="A16907">
        <v>1690.4</v>
      </c>
      <c r="B16907">
        <v>127.3344059753418</v>
      </c>
    </row>
    <row r="16908" spans="1:2" x14ac:dyDescent="0.25">
      <c r="A16908">
        <v>1690.5</v>
      </c>
      <c r="B16908">
        <v>127.3648258209228</v>
      </c>
    </row>
    <row r="16909" spans="1:2" x14ac:dyDescent="0.25">
      <c r="A16909">
        <v>1690.6</v>
      </c>
      <c r="B16909">
        <v>127.3952456665039</v>
      </c>
    </row>
    <row r="16910" spans="1:2" x14ac:dyDescent="0.25">
      <c r="A16910">
        <v>1690.7</v>
      </c>
      <c r="B16910">
        <v>127.425665512085</v>
      </c>
    </row>
    <row r="16911" spans="1:2" x14ac:dyDescent="0.25">
      <c r="A16911">
        <v>1690.8</v>
      </c>
      <c r="B16911">
        <v>127.4560853576661</v>
      </c>
    </row>
    <row r="16912" spans="1:2" x14ac:dyDescent="0.25">
      <c r="A16912">
        <v>1690.9</v>
      </c>
      <c r="B16912">
        <v>127.48650520324711</v>
      </c>
    </row>
    <row r="16913" spans="1:2" x14ac:dyDescent="0.25">
      <c r="A16913">
        <v>1691</v>
      </c>
      <c r="B16913">
        <v>127.5169250488281</v>
      </c>
    </row>
    <row r="16914" spans="1:2" x14ac:dyDescent="0.25">
      <c r="A16914">
        <v>1691.1</v>
      </c>
      <c r="B16914">
        <v>127.53308166503911</v>
      </c>
    </row>
    <row r="16915" spans="1:2" x14ac:dyDescent="0.25">
      <c r="A16915">
        <v>1691.2</v>
      </c>
      <c r="B16915">
        <v>127.54923828125</v>
      </c>
    </row>
    <row r="16916" spans="1:2" x14ac:dyDescent="0.25">
      <c r="A16916">
        <v>1691.3</v>
      </c>
      <c r="B16916">
        <v>127.56539489746091</v>
      </c>
    </row>
    <row r="16917" spans="1:2" x14ac:dyDescent="0.25">
      <c r="A16917">
        <v>1691.4</v>
      </c>
      <c r="B16917">
        <v>127.5815515136719</v>
      </c>
    </row>
    <row r="16918" spans="1:2" x14ac:dyDescent="0.25">
      <c r="A16918">
        <v>1691.5</v>
      </c>
      <c r="B16918">
        <v>127.5977081298828</v>
      </c>
    </row>
    <row r="16919" spans="1:2" x14ac:dyDescent="0.25">
      <c r="A16919">
        <v>1691.6</v>
      </c>
      <c r="B16919">
        <v>127.6138647460938</v>
      </c>
    </row>
    <row r="16920" spans="1:2" x14ac:dyDescent="0.25">
      <c r="A16920">
        <v>1691.7</v>
      </c>
      <c r="B16920">
        <v>127.6300213623047</v>
      </c>
    </row>
    <row r="16921" spans="1:2" x14ac:dyDescent="0.25">
      <c r="A16921">
        <v>1691.8</v>
      </c>
      <c r="B16921">
        <v>127.6461779785156</v>
      </c>
    </row>
    <row r="16922" spans="1:2" x14ac:dyDescent="0.25">
      <c r="A16922">
        <v>1691.9</v>
      </c>
      <c r="B16922">
        <v>127.6623345947266</v>
      </c>
    </row>
    <row r="16923" spans="1:2" x14ac:dyDescent="0.25">
      <c r="A16923">
        <v>1692</v>
      </c>
      <c r="B16923">
        <v>127.67849121093749</v>
      </c>
    </row>
    <row r="16924" spans="1:2" x14ac:dyDescent="0.25">
      <c r="A16924">
        <v>1692.1</v>
      </c>
      <c r="B16924">
        <v>127.703270187378</v>
      </c>
    </row>
    <row r="16925" spans="1:2" x14ac:dyDescent="0.25">
      <c r="A16925">
        <v>1692.2</v>
      </c>
      <c r="B16925">
        <v>127.7280491638184</v>
      </c>
    </row>
    <row r="16926" spans="1:2" x14ac:dyDescent="0.25">
      <c r="A16926">
        <v>1692.3</v>
      </c>
      <c r="B16926">
        <v>127.7528281402588</v>
      </c>
    </row>
    <row r="16927" spans="1:2" x14ac:dyDescent="0.25">
      <c r="A16927">
        <v>1692.4</v>
      </c>
      <c r="B16927">
        <v>127.7776071166992</v>
      </c>
    </row>
    <row r="16928" spans="1:2" x14ac:dyDescent="0.25">
      <c r="A16928">
        <v>1692.5</v>
      </c>
      <c r="B16928">
        <v>127.8023860931396</v>
      </c>
    </row>
    <row r="16929" spans="1:2" x14ac:dyDescent="0.25">
      <c r="A16929">
        <v>1692.6</v>
      </c>
      <c r="B16929">
        <v>127.8271650695801</v>
      </c>
    </row>
    <row r="16930" spans="1:2" x14ac:dyDescent="0.25">
      <c r="A16930">
        <v>1692.7</v>
      </c>
      <c r="B16930">
        <v>127.85194404602051</v>
      </c>
    </row>
    <row r="16931" spans="1:2" x14ac:dyDescent="0.25">
      <c r="A16931">
        <v>1692.8</v>
      </c>
      <c r="B16931">
        <v>127.87672302246099</v>
      </c>
    </row>
    <row r="16932" spans="1:2" x14ac:dyDescent="0.25">
      <c r="A16932">
        <v>1692.9</v>
      </c>
      <c r="B16932">
        <v>127.9015019989014</v>
      </c>
    </row>
    <row r="16933" spans="1:2" x14ac:dyDescent="0.25">
      <c r="A16933">
        <v>1693</v>
      </c>
      <c r="B16933">
        <v>127.9262809753418</v>
      </c>
    </row>
    <row r="16934" spans="1:2" x14ac:dyDescent="0.25">
      <c r="A16934">
        <v>1693.1</v>
      </c>
      <c r="B16934">
        <v>127.93327369689941</v>
      </c>
    </row>
    <row r="16935" spans="1:2" x14ac:dyDescent="0.25">
      <c r="A16935">
        <v>1693.2</v>
      </c>
      <c r="B16935">
        <v>127.940266418457</v>
      </c>
    </row>
    <row r="16936" spans="1:2" x14ac:dyDescent="0.25">
      <c r="A16936">
        <v>1693.3</v>
      </c>
      <c r="B16936">
        <v>127.94725914001469</v>
      </c>
    </row>
    <row r="16937" spans="1:2" x14ac:dyDescent="0.25">
      <c r="A16937">
        <v>1693.4</v>
      </c>
      <c r="B16937">
        <v>127.9542518615723</v>
      </c>
    </row>
    <row r="16938" spans="1:2" x14ac:dyDescent="0.25">
      <c r="A16938">
        <v>1693.5</v>
      </c>
      <c r="B16938">
        <v>127.9612445831299</v>
      </c>
    </row>
    <row r="16939" spans="1:2" x14ac:dyDescent="0.25">
      <c r="A16939">
        <v>1693.6</v>
      </c>
      <c r="B16939">
        <v>127.96823730468751</v>
      </c>
    </row>
    <row r="16940" spans="1:2" x14ac:dyDescent="0.25">
      <c r="A16940">
        <v>1693.7</v>
      </c>
      <c r="B16940">
        <v>127.9752300262451</v>
      </c>
    </row>
    <row r="16941" spans="1:2" x14ac:dyDescent="0.25">
      <c r="A16941">
        <v>1693.8</v>
      </c>
      <c r="B16941">
        <v>127.98222274780279</v>
      </c>
    </row>
    <row r="16942" spans="1:2" x14ac:dyDescent="0.25">
      <c r="A16942">
        <v>1693.9</v>
      </c>
      <c r="B16942">
        <v>127.9892154693604</v>
      </c>
    </row>
    <row r="16943" spans="1:2" x14ac:dyDescent="0.25">
      <c r="A16943">
        <v>1694</v>
      </c>
      <c r="B16943">
        <v>127.996208190918</v>
      </c>
    </row>
    <row r="16944" spans="1:2" x14ac:dyDescent="0.25">
      <c r="A16944">
        <v>1694.1</v>
      </c>
      <c r="B16944">
        <v>127.9949345397949</v>
      </c>
    </row>
    <row r="16945" spans="1:2" x14ac:dyDescent="0.25">
      <c r="A16945">
        <v>1694.2</v>
      </c>
      <c r="B16945">
        <v>127.9936608886719</v>
      </c>
    </row>
    <row r="16946" spans="1:2" x14ac:dyDescent="0.25">
      <c r="A16946">
        <v>1694.3</v>
      </c>
      <c r="B16946">
        <v>127.9923872375488</v>
      </c>
    </row>
    <row r="16947" spans="1:2" x14ac:dyDescent="0.25">
      <c r="A16947">
        <v>1694.4</v>
      </c>
      <c r="B16947">
        <v>127.9911135864258</v>
      </c>
    </row>
    <row r="16948" spans="1:2" x14ac:dyDescent="0.25">
      <c r="A16948">
        <v>1694.5</v>
      </c>
      <c r="B16948">
        <v>127.9898399353027</v>
      </c>
    </row>
    <row r="16949" spans="1:2" x14ac:dyDescent="0.25">
      <c r="A16949">
        <v>1694.6</v>
      </c>
      <c r="B16949">
        <v>127.9885662841797</v>
      </c>
    </row>
    <row r="16950" spans="1:2" x14ac:dyDescent="0.25">
      <c r="A16950">
        <v>1694.7</v>
      </c>
      <c r="B16950">
        <v>127.9872926330566</v>
      </c>
    </row>
    <row r="16951" spans="1:2" x14ac:dyDescent="0.25">
      <c r="A16951">
        <v>1694.8</v>
      </c>
      <c r="B16951">
        <v>127.9860189819336</v>
      </c>
    </row>
    <row r="16952" spans="1:2" x14ac:dyDescent="0.25">
      <c r="A16952">
        <v>1694.9</v>
      </c>
      <c r="B16952">
        <v>127.9847453308105</v>
      </c>
    </row>
    <row r="16953" spans="1:2" x14ac:dyDescent="0.25">
      <c r="A16953">
        <v>1695</v>
      </c>
      <c r="B16953">
        <v>127.9834716796875</v>
      </c>
    </row>
    <row r="16954" spans="1:2" x14ac:dyDescent="0.25">
      <c r="A16954">
        <v>1695.1</v>
      </c>
      <c r="B16954">
        <v>127.98866882324219</v>
      </c>
    </row>
    <row r="16955" spans="1:2" x14ac:dyDescent="0.25">
      <c r="A16955">
        <v>1695.2</v>
      </c>
      <c r="B16955">
        <v>127.9938659667969</v>
      </c>
    </row>
    <row r="16956" spans="1:2" x14ac:dyDescent="0.25">
      <c r="A16956">
        <v>1695.3</v>
      </c>
      <c r="B16956">
        <v>127.9990631103516</v>
      </c>
    </row>
    <row r="16957" spans="1:2" x14ac:dyDescent="0.25">
      <c r="A16957">
        <v>1695.4</v>
      </c>
      <c r="B16957">
        <v>128.0042602539063</v>
      </c>
    </row>
    <row r="16958" spans="1:2" x14ac:dyDescent="0.25">
      <c r="A16958">
        <v>1695.5</v>
      </c>
      <c r="B16958">
        <v>128.00945739746089</v>
      </c>
    </row>
    <row r="16959" spans="1:2" x14ac:dyDescent="0.25">
      <c r="A16959">
        <v>1695.6</v>
      </c>
      <c r="B16959">
        <v>128.0146545410156</v>
      </c>
    </row>
    <row r="16960" spans="1:2" x14ac:dyDescent="0.25">
      <c r="A16960">
        <v>1695.7</v>
      </c>
      <c r="B16960">
        <v>128.01985168457031</v>
      </c>
    </row>
    <row r="16961" spans="1:2" x14ac:dyDescent="0.25">
      <c r="A16961">
        <v>1695.8</v>
      </c>
      <c r="B16961">
        <v>128.02504882812499</v>
      </c>
    </row>
    <row r="16962" spans="1:2" x14ac:dyDescent="0.25">
      <c r="A16962">
        <v>1695.9</v>
      </c>
      <c r="B16962">
        <v>128.0302459716797</v>
      </c>
    </row>
    <row r="16963" spans="1:2" x14ac:dyDescent="0.25">
      <c r="A16963">
        <v>1696</v>
      </c>
      <c r="B16963">
        <v>128.03544311523439</v>
      </c>
    </row>
    <row r="16964" spans="1:2" x14ac:dyDescent="0.25">
      <c r="A16964">
        <v>1696.1</v>
      </c>
      <c r="B16964">
        <v>128.0547624206543</v>
      </c>
    </row>
    <row r="16965" spans="1:2" x14ac:dyDescent="0.25">
      <c r="A16965">
        <v>1696.2</v>
      </c>
      <c r="B16965">
        <v>128.07408172607421</v>
      </c>
    </row>
    <row r="16966" spans="1:2" x14ac:dyDescent="0.25">
      <c r="A16966">
        <v>1696.3</v>
      </c>
      <c r="B16966">
        <v>128.09340103149421</v>
      </c>
    </row>
    <row r="16967" spans="1:2" x14ac:dyDescent="0.25">
      <c r="A16967">
        <v>1696.4</v>
      </c>
      <c r="B16967">
        <v>128.11272033691409</v>
      </c>
    </row>
    <row r="16968" spans="1:2" x14ac:dyDescent="0.25">
      <c r="A16968">
        <v>1696.5</v>
      </c>
      <c r="B16968">
        <v>128.13203964233401</v>
      </c>
    </row>
    <row r="16969" spans="1:2" x14ac:dyDescent="0.25">
      <c r="A16969">
        <v>1696.6</v>
      </c>
      <c r="B16969">
        <v>128.15135894775389</v>
      </c>
    </row>
    <row r="16970" spans="1:2" x14ac:dyDescent="0.25">
      <c r="A16970">
        <v>1696.7</v>
      </c>
      <c r="B16970">
        <v>128.1706782531738</v>
      </c>
    </row>
    <row r="16971" spans="1:2" x14ac:dyDescent="0.25">
      <c r="A16971">
        <v>1696.8</v>
      </c>
      <c r="B16971">
        <v>128.1899975585938</v>
      </c>
    </row>
    <row r="16972" spans="1:2" x14ac:dyDescent="0.25">
      <c r="A16972">
        <v>1696.9</v>
      </c>
      <c r="B16972">
        <v>128.20931686401369</v>
      </c>
    </row>
    <row r="16973" spans="1:2" x14ac:dyDescent="0.25">
      <c r="A16973">
        <v>1697</v>
      </c>
      <c r="B16973">
        <v>128.2286361694336</v>
      </c>
    </row>
    <row r="16974" spans="1:2" x14ac:dyDescent="0.25">
      <c r="A16974">
        <v>1697.1</v>
      </c>
      <c r="B16974">
        <v>128.2500672912598</v>
      </c>
    </row>
    <row r="16975" spans="1:2" x14ac:dyDescent="0.25">
      <c r="A16975">
        <v>1697.2</v>
      </c>
      <c r="B16975">
        <v>128.27149841308599</v>
      </c>
    </row>
    <row r="16976" spans="1:2" x14ac:dyDescent="0.25">
      <c r="A16976">
        <v>1697.3</v>
      </c>
      <c r="B16976">
        <v>128.29292953491219</v>
      </c>
    </row>
    <row r="16977" spans="1:2" x14ac:dyDescent="0.25">
      <c r="A16977">
        <v>1697.4</v>
      </c>
      <c r="B16977">
        <v>128.3143606567383</v>
      </c>
    </row>
    <row r="16978" spans="1:2" x14ac:dyDescent="0.25">
      <c r="A16978">
        <v>1697.5</v>
      </c>
      <c r="B16978">
        <v>128.33579177856441</v>
      </c>
    </row>
    <row r="16979" spans="1:2" x14ac:dyDescent="0.25">
      <c r="A16979">
        <v>1697.6</v>
      </c>
      <c r="B16979">
        <v>128.3572229003907</v>
      </c>
    </row>
    <row r="16980" spans="1:2" x14ac:dyDescent="0.25">
      <c r="A16980">
        <v>1697.7</v>
      </c>
      <c r="B16980">
        <v>128.37865402221681</v>
      </c>
    </row>
    <row r="16981" spans="1:2" x14ac:dyDescent="0.25">
      <c r="A16981">
        <v>1697.8</v>
      </c>
      <c r="B16981">
        <v>128.400085144043</v>
      </c>
    </row>
    <row r="16982" spans="1:2" x14ac:dyDescent="0.25">
      <c r="A16982">
        <v>1697.9</v>
      </c>
      <c r="B16982">
        <v>128.4215162658692</v>
      </c>
    </row>
    <row r="16983" spans="1:2" x14ac:dyDescent="0.25">
      <c r="A16983">
        <v>1698</v>
      </c>
      <c r="B16983">
        <v>128.44294738769531</v>
      </c>
    </row>
    <row r="16984" spans="1:2" x14ac:dyDescent="0.25">
      <c r="A16984">
        <v>1698.1</v>
      </c>
      <c r="B16984">
        <v>128.44896636962889</v>
      </c>
    </row>
    <row r="16985" spans="1:2" x14ac:dyDescent="0.25">
      <c r="A16985">
        <v>1698.2</v>
      </c>
      <c r="B16985">
        <v>128.4549853515625</v>
      </c>
    </row>
    <row r="16986" spans="1:2" x14ac:dyDescent="0.25">
      <c r="A16986">
        <v>1698.3</v>
      </c>
      <c r="B16986">
        <v>128.46100433349611</v>
      </c>
    </row>
    <row r="16987" spans="1:2" x14ac:dyDescent="0.25">
      <c r="A16987">
        <v>1698.4</v>
      </c>
      <c r="B16987">
        <v>128.46702331542971</v>
      </c>
    </row>
    <row r="16988" spans="1:2" x14ac:dyDescent="0.25">
      <c r="A16988">
        <v>1698.5</v>
      </c>
      <c r="B16988">
        <v>128.47304229736321</v>
      </c>
    </row>
    <row r="16989" spans="1:2" x14ac:dyDescent="0.25">
      <c r="A16989">
        <v>1698.6</v>
      </c>
      <c r="B16989">
        <v>128.47906127929679</v>
      </c>
    </row>
    <row r="16990" spans="1:2" x14ac:dyDescent="0.25">
      <c r="A16990">
        <v>1698.7</v>
      </c>
      <c r="B16990">
        <v>128.48508026123039</v>
      </c>
    </row>
    <row r="16991" spans="1:2" x14ac:dyDescent="0.25">
      <c r="A16991">
        <v>1698.8</v>
      </c>
      <c r="B16991">
        <v>128.491099243164</v>
      </c>
    </row>
    <row r="16992" spans="1:2" x14ac:dyDescent="0.25">
      <c r="A16992">
        <v>1698.9</v>
      </c>
      <c r="B16992">
        <v>128.49711822509761</v>
      </c>
    </row>
    <row r="16993" spans="1:2" x14ac:dyDescent="0.25">
      <c r="A16993">
        <v>1699</v>
      </c>
      <c r="B16993">
        <v>128.50313720703119</v>
      </c>
    </row>
    <row r="16994" spans="1:2" x14ac:dyDescent="0.25">
      <c r="A16994">
        <v>1699.1</v>
      </c>
      <c r="B16994">
        <v>128.50987503051749</v>
      </c>
    </row>
    <row r="16995" spans="1:2" x14ac:dyDescent="0.25">
      <c r="A16995">
        <v>1699.2</v>
      </c>
      <c r="B16995">
        <v>128.51661285400391</v>
      </c>
    </row>
    <row r="16996" spans="1:2" x14ac:dyDescent="0.25">
      <c r="A16996">
        <v>1699.3</v>
      </c>
      <c r="B16996">
        <v>128.52335067749021</v>
      </c>
    </row>
    <row r="16997" spans="1:2" x14ac:dyDescent="0.25">
      <c r="A16997">
        <v>1699.4</v>
      </c>
      <c r="B16997">
        <v>128.53008850097649</v>
      </c>
    </row>
    <row r="16998" spans="1:2" x14ac:dyDescent="0.25">
      <c r="A16998">
        <v>1699.5</v>
      </c>
      <c r="B16998">
        <v>128.53682632446291</v>
      </c>
    </row>
    <row r="16999" spans="1:2" x14ac:dyDescent="0.25">
      <c r="A16999">
        <v>1699.6</v>
      </c>
      <c r="B16999">
        <v>128.54356414794921</v>
      </c>
    </row>
    <row r="17000" spans="1:2" x14ac:dyDescent="0.25">
      <c r="A17000">
        <v>1699.7</v>
      </c>
      <c r="B17000">
        <v>128.55030197143549</v>
      </c>
    </row>
    <row r="17001" spans="1:2" x14ac:dyDescent="0.25">
      <c r="A17001">
        <v>1699.8</v>
      </c>
      <c r="B17001">
        <v>128.55703979492179</v>
      </c>
    </row>
    <row r="17002" spans="1:2" x14ac:dyDescent="0.25">
      <c r="A17002">
        <v>1699.9</v>
      </c>
      <c r="B17002">
        <v>128.56377761840821</v>
      </c>
    </row>
    <row r="17003" spans="1:2" x14ac:dyDescent="0.25">
      <c r="A17003">
        <v>1700</v>
      </c>
      <c r="B17003">
        <v>128.57051544189451</v>
      </c>
    </row>
    <row r="17004" spans="1:2" x14ac:dyDescent="0.25">
      <c r="A17004">
        <v>1700.1</v>
      </c>
      <c r="B17004">
        <v>128.5741963195801</v>
      </c>
    </row>
    <row r="17005" spans="1:2" x14ac:dyDescent="0.25">
      <c r="A17005">
        <v>1700.2</v>
      </c>
      <c r="B17005">
        <v>128.57787719726559</v>
      </c>
    </row>
    <row r="17006" spans="1:2" x14ac:dyDescent="0.25">
      <c r="A17006">
        <v>1700.3</v>
      </c>
      <c r="B17006">
        <v>128.5815580749512</v>
      </c>
    </row>
    <row r="17007" spans="1:2" x14ac:dyDescent="0.25">
      <c r="A17007">
        <v>1700.4</v>
      </c>
      <c r="B17007">
        <v>128.5852389526367</v>
      </c>
    </row>
    <row r="17008" spans="1:2" x14ac:dyDescent="0.25">
      <c r="A17008">
        <v>1700.5</v>
      </c>
      <c r="B17008">
        <v>128.58891983032231</v>
      </c>
    </row>
    <row r="17009" spans="1:2" x14ac:dyDescent="0.25">
      <c r="A17009">
        <v>1700.6</v>
      </c>
      <c r="B17009">
        <v>128.59260070800781</v>
      </c>
    </row>
    <row r="17010" spans="1:2" x14ac:dyDescent="0.25">
      <c r="A17010">
        <v>1700.7</v>
      </c>
      <c r="B17010">
        <v>128.59628158569339</v>
      </c>
    </row>
    <row r="17011" spans="1:2" x14ac:dyDescent="0.25">
      <c r="A17011">
        <v>1700.8</v>
      </c>
      <c r="B17011">
        <v>128.59996246337889</v>
      </c>
    </row>
    <row r="17012" spans="1:2" x14ac:dyDescent="0.25">
      <c r="A17012">
        <v>1700.9</v>
      </c>
      <c r="B17012">
        <v>128.60364334106441</v>
      </c>
    </row>
    <row r="17013" spans="1:2" x14ac:dyDescent="0.25">
      <c r="A17013">
        <v>1701</v>
      </c>
      <c r="B17013">
        <v>128.60732421874999</v>
      </c>
    </row>
    <row r="17014" spans="1:2" x14ac:dyDescent="0.25">
      <c r="A17014">
        <v>1701.1</v>
      </c>
      <c r="B17014">
        <v>128.60165573120119</v>
      </c>
    </row>
    <row r="17015" spans="1:2" x14ac:dyDescent="0.25">
      <c r="A17015">
        <v>1701.2</v>
      </c>
      <c r="B17015">
        <v>128.5959872436523</v>
      </c>
    </row>
    <row r="17016" spans="1:2" x14ac:dyDescent="0.25">
      <c r="A17016">
        <v>1701.3</v>
      </c>
      <c r="B17016">
        <v>128.5903187561035</v>
      </c>
    </row>
    <row r="17017" spans="1:2" x14ac:dyDescent="0.25">
      <c r="A17017">
        <v>1701.4</v>
      </c>
      <c r="B17017">
        <v>128.5846502685547</v>
      </c>
    </row>
    <row r="17018" spans="1:2" x14ac:dyDescent="0.25">
      <c r="A17018">
        <v>1701.5</v>
      </c>
      <c r="B17018">
        <v>128.57898178100581</v>
      </c>
    </row>
    <row r="17019" spans="1:2" x14ac:dyDescent="0.25">
      <c r="A17019">
        <v>1701.6</v>
      </c>
      <c r="B17019">
        <v>128.57331329345701</v>
      </c>
    </row>
    <row r="17020" spans="1:2" x14ac:dyDescent="0.25">
      <c r="A17020">
        <v>1701.7</v>
      </c>
      <c r="B17020">
        <v>128.5676448059082</v>
      </c>
    </row>
    <row r="17021" spans="1:2" x14ac:dyDescent="0.25">
      <c r="A17021">
        <v>1701.8</v>
      </c>
      <c r="B17021">
        <v>128.56197631835931</v>
      </c>
    </row>
    <row r="17022" spans="1:2" x14ac:dyDescent="0.25">
      <c r="A17022">
        <v>1701.9</v>
      </c>
      <c r="B17022">
        <v>128.55630783081051</v>
      </c>
    </row>
    <row r="17023" spans="1:2" x14ac:dyDescent="0.25">
      <c r="A17023">
        <v>1702</v>
      </c>
      <c r="B17023">
        <v>128.55063934326171</v>
      </c>
    </row>
    <row r="17024" spans="1:2" x14ac:dyDescent="0.25">
      <c r="A17024">
        <v>1702.1</v>
      </c>
      <c r="B17024">
        <v>128.54014205932609</v>
      </c>
    </row>
    <row r="17025" spans="1:2" x14ac:dyDescent="0.25">
      <c r="A17025">
        <v>1702.2</v>
      </c>
      <c r="B17025">
        <v>128.52964477539061</v>
      </c>
    </row>
    <row r="17026" spans="1:2" x14ac:dyDescent="0.25">
      <c r="A17026">
        <v>1702.3</v>
      </c>
      <c r="B17026">
        <v>128.51914749145499</v>
      </c>
    </row>
    <row r="17027" spans="1:2" x14ac:dyDescent="0.25">
      <c r="A17027">
        <v>1702.4</v>
      </c>
      <c r="B17027">
        <v>128.50865020751951</v>
      </c>
    </row>
    <row r="17028" spans="1:2" x14ac:dyDescent="0.25">
      <c r="A17028">
        <v>1702.5</v>
      </c>
      <c r="B17028">
        <v>128.498152923584</v>
      </c>
    </row>
    <row r="17029" spans="1:2" x14ac:dyDescent="0.25">
      <c r="A17029">
        <v>1702.6</v>
      </c>
      <c r="B17029">
        <v>128.48765563964841</v>
      </c>
    </row>
    <row r="17030" spans="1:2" x14ac:dyDescent="0.25">
      <c r="A17030">
        <v>1702.7</v>
      </c>
      <c r="B17030">
        <v>128.47715835571279</v>
      </c>
    </row>
    <row r="17031" spans="1:2" x14ac:dyDescent="0.25">
      <c r="A17031">
        <v>1702.8</v>
      </c>
      <c r="B17031">
        <v>128.46666107177731</v>
      </c>
    </row>
    <row r="17032" spans="1:2" x14ac:dyDescent="0.25">
      <c r="A17032">
        <v>1702.9</v>
      </c>
      <c r="B17032">
        <v>128.45616378784169</v>
      </c>
    </row>
    <row r="17033" spans="1:2" x14ac:dyDescent="0.25">
      <c r="A17033">
        <v>1703</v>
      </c>
      <c r="B17033">
        <v>128.44566650390621</v>
      </c>
    </row>
    <row r="17034" spans="1:2" x14ac:dyDescent="0.25">
      <c r="A17034">
        <v>1703.1</v>
      </c>
      <c r="B17034">
        <v>128.4296415710449</v>
      </c>
    </row>
    <row r="17035" spans="1:2" x14ac:dyDescent="0.25">
      <c r="A17035">
        <v>1703.2</v>
      </c>
      <c r="B17035">
        <v>128.41361663818361</v>
      </c>
    </row>
    <row r="17036" spans="1:2" x14ac:dyDescent="0.25">
      <c r="A17036">
        <v>1703.3</v>
      </c>
      <c r="B17036">
        <v>128.39759170532221</v>
      </c>
    </row>
    <row r="17037" spans="1:2" x14ac:dyDescent="0.25">
      <c r="A17037">
        <v>1703.4</v>
      </c>
      <c r="B17037">
        <v>128.3815667724609</v>
      </c>
    </row>
    <row r="17038" spans="1:2" x14ac:dyDescent="0.25">
      <c r="A17038">
        <v>1703.5</v>
      </c>
      <c r="B17038">
        <v>128.36554183959959</v>
      </c>
    </row>
    <row r="17039" spans="1:2" x14ac:dyDescent="0.25">
      <c r="A17039">
        <v>1703.6</v>
      </c>
      <c r="B17039">
        <v>128.34951690673819</v>
      </c>
    </row>
    <row r="17040" spans="1:2" x14ac:dyDescent="0.25">
      <c r="A17040">
        <v>1703.7</v>
      </c>
      <c r="B17040">
        <v>128.33349197387699</v>
      </c>
    </row>
    <row r="17041" spans="1:2" x14ac:dyDescent="0.25">
      <c r="A17041">
        <v>1703.8</v>
      </c>
      <c r="B17041">
        <v>128.31746704101559</v>
      </c>
    </row>
    <row r="17042" spans="1:2" x14ac:dyDescent="0.25">
      <c r="A17042">
        <v>1703.9</v>
      </c>
      <c r="B17042">
        <v>128.3014421081543</v>
      </c>
    </row>
    <row r="17043" spans="1:2" x14ac:dyDescent="0.25">
      <c r="A17043">
        <v>1704</v>
      </c>
      <c r="B17043">
        <v>128.28541717529299</v>
      </c>
    </row>
    <row r="17044" spans="1:2" x14ac:dyDescent="0.25">
      <c r="A17044">
        <v>1704.1</v>
      </c>
      <c r="B17044">
        <v>128.2599998474121</v>
      </c>
    </row>
    <row r="17045" spans="1:2" x14ac:dyDescent="0.25">
      <c r="A17045">
        <v>1704.2</v>
      </c>
      <c r="B17045">
        <v>128.2345825195313</v>
      </c>
    </row>
    <row r="17046" spans="1:2" x14ac:dyDescent="0.25">
      <c r="A17046">
        <v>1704.3</v>
      </c>
      <c r="B17046">
        <v>128.20916519165041</v>
      </c>
    </row>
    <row r="17047" spans="1:2" x14ac:dyDescent="0.25">
      <c r="A17047">
        <v>1704.4</v>
      </c>
      <c r="B17047">
        <v>128.1837478637695</v>
      </c>
    </row>
    <row r="17048" spans="1:2" x14ac:dyDescent="0.25">
      <c r="A17048">
        <v>1704.5</v>
      </c>
      <c r="B17048">
        <v>128.15833053588869</v>
      </c>
    </row>
    <row r="17049" spans="1:2" x14ac:dyDescent="0.25">
      <c r="A17049">
        <v>1704.6</v>
      </c>
      <c r="B17049">
        <v>128.13291320800781</v>
      </c>
    </row>
    <row r="17050" spans="1:2" x14ac:dyDescent="0.25">
      <c r="A17050">
        <v>1704.7</v>
      </c>
      <c r="B17050">
        <v>128.107495880127</v>
      </c>
    </row>
    <row r="17051" spans="1:2" x14ac:dyDescent="0.25">
      <c r="A17051">
        <v>1704.8</v>
      </c>
      <c r="B17051">
        <v>128.08207855224609</v>
      </c>
    </row>
    <row r="17052" spans="1:2" x14ac:dyDescent="0.25">
      <c r="A17052">
        <v>1704.9</v>
      </c>
      <c r="B17052">
        <v>128.0566612243652</v>
      </c>
    </row>
    <row r="17053" spans="1:2" x14ac:dyDescent="0.25">
      <c r="A17053">
        <v>1705</v>
      </c>
      <c r="B17053">
        <v>128.0312438964844</v>
      </c>
    </row>
    <row r="17054" spans="1:2" x14ac:dyDescent="0.25">
      <c r="A17054">
        <v>1705.1</v>
      </c>
      <c r="B17054">
        <v>128.0165955352783</v>
      </c>
    </row>
    <row r="17055" spans="1:2" x14ac:dyDescent="0.25">
      <c r="A17055">
        <v>1705.2</v>
      </c>
      <c r="B17055">
        <v>128.00194717407231</v>
      </c>
    </row>
    <row r="17056" spans="1:2" x14ac:dyDescent="0.25">
      <c r="A17056">
        <v>1705.3</v>
      </c>
      <c r="B17056">
        <v>127.9872988128662</v>
      </c>
    </row>
    <row r="17057" spans="1:2" x14ac:dyDescent="0.25">
      <c r="A17057">
        <v>1705.4</v>
      </c>
      <c r="B17057">
        <v>127.9726504516601</v>
      </c>
    </row>
    <row r="17058" spans="1:2" x14ac:dyDescent="0.25">
      <c r="A17058">
        <v>1705.5</v>
      </c>
      <c r="B17058">
        <v>127.9580020904541</v>
      </c>
    </row>
    <row r="17059" spans="1:2" x14ac:dyDescent="0.25">
      <c r="A17059">
        <v>1705.6</v>
      </c>
      <c r="B17059">
        <v>127.943353729248</v>
      </c>
    </row>
    <row r="17060" spans="1:2" x14ac:dyDescent="0.25">
      <c r="A17060">
        <v>1705.7</v>
      </c>
      <c r="B17060">
        <v>127.928705368042</v>
      </c>
    </row>
    <row r="17061" spans="1:2" x14ac:dyDescent="0.25">
      <c r="A17061">
        <v>1705.8</v>
      </c>
      <c r="B17061">
        <v>127.9140570068359</v>
      </c>
    </row>
    <row r="17062" spans="1:2" x14ac:dyDescent="0.25">
      <c r="A17062">
        <v>1705.9</v>
      </c>
      <c r="B17062">
        <v>127.8994086456298</v>
      </c>
    </row>
    <row r="17063" spans="1:2" x14ac:dyDescent="0.25">
      <c r="A17063">
        <v>1706</v>
      </c>
      <c r="B17063">
        <v>127.88476028442381</v>
      </c>
    </row>
    <row r="17064" spans="1:2" x14ac:dyDescent="0.25">
      <c r="A17064">
        <v>1706.1</v>
      </c>
      <c r="B17064">
        <v>127.85497543334959</v>
      </c>
    </row>
    <row r="17065" spans="1:2" x14ac:dyDescent="0.25">
      <c r="A17065">
        <v>1706.2</v>
      </c>
      <c r="B17065">
        <v>127.8251905822754</v>
      </c>
    </row>
    <row r="17066" spans="1:2" x14ac:dyDescent="0.25">
      <c r="A17066">
        <v>1706.3</v>
      </c>
      <c r="B17066">
        <v>127.7954057312011</v>
      </c>
    </row>
    <row r="17067" spans="1:2" x14ac:dyDescent="0.25">
      <c r="A17067">
        <v>1706.4</v>
      </c>
      <c r="B17067">
        <v>127.7656208801269</v>
      </c>
    </row>
    <row r="17068" spans="1:2" x14ac:dyDescent="0.25">
      <c r="A17068">
        <v>1706.5</v>
      </c>
      <c r="B17068">
        <v>127.73583602905271</v>
      </c>
    </row>
    <row r="17069" spans="1:2" x14ac:dyDescent="0.25">
      <c r="A17069">
        <v>1706.6</v>
      </c>
      <c r="B17069">
        <v>127.70605117797849</v>
      </c>
    </row>
    <row r="17070" spans="1:2" x14ac:dyDescent="0.25">
      <c r="A17070">
        <v>1706.7</v>
      </c>
      <c r="B17070">
        <v>127.6762663269043</v>
      </c>
    </row>
    <row r="17071" spans="1:2" x14ac:dyDescent="0.25">
      <c r="A17071">
        <v>1706.8</v>
      </c>
      <c r="B17071">
        <v>127.64648147583</v>
      </c>
    </row>
    <row r="17072" spans="1:2" x14ac:dyDescent="0.25">
      <c r="A17072">
        <v>1706.9</v>
      </c>
      <c r="B17072">
        <v>127.6166966247558</v>
      </c>
    </row>
    <row r="17073" spans="1:2" x14ac:dyDescent="0.25">
      <c r="A17073">
        <v>1707</v>
      </c>
      <c r="B17073">
        <v>127.58691177368161</v>
      </c>
    </row>
    <row r="17074" spans="1:2" x14ac:dyDescent="0.25">
      <c r="A17074">
        <v>1707.1</v>
      </c>
      <c r="B17074">
        <v>127.5391687011718</v>
      </c>
    </row>
    <row r="17075" spans="1:2" x14ac:dyDescent="0.25">
      <c r="A17075">
        <v>1707.2</v>
      </c>
      <c r="B17075">
        <v>127.4914256286621</v>
      </c>
    </row>
    <row r="17076" spans="1:2" x14ac:dyDescent="0.25">
      <c r="A17076">
        <v>1707.3</v>
      </c>
      <c r="B17076">
        <v>127.4436825561522</v>
      </c>
    </row>
    <row r="17077" spans="1:2" x14ac:dyDescent="0.25">
      <c r="A17077">
        <v>1707.4</v>
      </c>
      <c r="B17077">
        <v>127.39593948364249</v>
      </c>
    </row>
    <row r="17078" spans="1:2" x14ac:dyDescent="0.25">
      <c r="A17078">
        <v>1707.5</v>
      </c>
      <c r="B17078">
        <v>127.3481964111328</v>
      </c>
    </row>
    <row r="17079" spans="1:2" x14ac:dyDescent="0.25">
      <c r="A17079">
        <v>1707.6</v>
      </c>
      <c r="B17079">
        <v>127.300453338623</v>
      </c>
    </row>
    <row r="17080" spans="1:2" x14ac:dyDescent="0.25">
      <c r="A17080">
        <v>1707.7</v>
      </c>
      <c r="B17080">
        <v>127.2527102661133</v>
      </c>
    </row>
    <row r="17081" spans="1:2" x14ac:dyDescent="0.25">
      <c r="A17081">
        <v>1707.8</v>
      </c>
      <c r="B17081">
        <v>127.20496719360339</v>
      </c>
    </row>
    <row r="17082" spans="1:2" x14ac:dyDescent="0.25">
      <c r="A17082">
        <v>1707.9</v>
      </c>
      <c r="B17082">
        <v>127.15722412109371</v>
      </c>
    </row>
    <row r="17083" spans="1:2" x14ac:dyDescent="0.25">
      <c r="A17083">
        <v>1708</v>
      </c>
      <c r="B17083">
        <v>127.109481048584</v>
      </c>
    </row>
    <row r="17084" spans="1:2" x14ac:dyDescent="0.25">
      <c r="A17084">
        <v>1708.1</v>
      </c>
      <c r="B17084">
        <v>127.0835080718994</v>
      </c>
    </row>
    <row r="17085" spans="1:2" x14ac:dyDescent="0.25">
      <c r="A17085">
        <v>1708.2</v>
      </c>
      <c r="B17085">
        <v>127.0575350952148</v>
      </c>
    </row>
    <row r="17086" spans="1:2" x14ac:dyDescent="0.25">
      <c r="A17086">
        <v>1708.3</v>
      </c>
      <c r="B17086">
        <v>127.0315621185302</v>
      </c>
    </row>
    <row r="17087" spans="1:2" x14ac:dyDescent="0.25">
      <c r="A17087">
        <v>1708.4</v>
      </c>
      <c r="B17087">
        <v>127.0055891418457</v>
      </c>
    </row>
    <row r="17088" spans="1:2" x14ac:dyDescent="0.25">
      <c r="A17088">
        <v>1708.5</v>
      </c>
      <c r="B17088">
        <v>126.9796161651612</v>
      </c>
    </row>
    <row r="17089" spans="1:2" x14ac:dyDescent="0.25">
      <c r="A17089">
        <v>1708.6</v>
      </c>
      <c r="B17089">
        <v>126.95364318847651</v>
      </c>
    </row>
    <row r="17090" spans="1:2" x14ac:dyDescent="0.25">
      <c r="A17090">
        <v>1708.7</v>
      </c>
      <c r="B17090">
        <v>126.92767021179201</v>
      </c>
    </row>
    <row r="17091" spans="1:2" x14ac:dyDescent="0.25">
      <c r="A17091">
        <v>1708.8</v>
      </c>
      <c r="B17091">
        <v>126.90169723510741</v>
      </c>
    </row>
    <row r="17092" spans="1:2" x14ac:dyDescent="0.25">
      <c r="A17092">
        <v>1708.9</v>
      </c>
      <c r="B17092">
        <v>126.87572425842281</v>
      </c>
    </row>
    <row r="17093" spans="1:2" x14ac:dyDescent="0.25">
      <c r="A17093">
        <v>1709</v>
      </c>
      <c r="B17093">
        <v>126.84975128173831</v>
      </c>
    </row>
    <row r="17094" spans="1:2" x14ac:dyDescent="0.25">
      <c r="A17094">
        <v>1709.1</v>
      </c>
      <c r="B17094">
        <v>126.85754898071291</v>
      </c>
    </row>
    <row r="17095" spans="1:2" x14ac:dyDescent="0.25">
      <c r="A17095">
        <v>1709.2</v>
      </c>
      <c r="B17095">
        <v>126.86534667968751</v>
      </c>
    </row>
    <row r="17096" spans="1:2" x14ac:dyDescent="0.25">
      <c r="A17096">
        <v>1709.3</v>
      </c>
      <c r="B17096">
        <v>126.8731443786621</v>
      </c>
    </row>
    <row r="17097" spans="1:2" x14ac:dyDescent="0.25">
      <c r="A17097">
        <v>1709.4</v>
      </c>
      <c r="B17097">
        <v>126.8809420776367</v>
      </c>
    </row>
    <row r="17098" spans="1:2" x14ac:dyDescent="0.25">
      <c r="A17098">
        <v>1709.5</v>
      </c>
      <c r="B17098">
        <v>126.8887397766113</v>
      </c>
    </row>
    <row r="17099" spans="1:2" x14ac:dyDescent="0.25">
      <c r="A17099">
        <v>1709.6</v>
      </c>
      <c r="B17099">
        <v>126.896537475586</v>
      </c>
    </row>
    <row r="17100" spans="1:2" x14ac:dyDescent="0.25">
      <c r="A17100">
        <v>1709.7</v>
      </c>
      <c r="B17100">
        <v>126.9043351745606</v>
      </c>
    </row>
    <row r="17101" spans="1:2" x14ac:dyDescent="0.25">
      <c r="A17101">
        <v>1709.8</v>
      </c>
      <c r="B17101">
        <v>126.9121328735352</v>
      </c>
    </row>
    <row r="17102" spans="1:2" x14ac:dyDescent="0.25">
      <c r="A17102">
        <v>1709.9</v>
      </c>
      <c r="B17102">
        <v>126.9199305725098</v>
      </c>
    </row>
    <row r="17103" spans="1:2" x14ac:dyDescent="0.25">
      <c r="A17103">
        <v>1710</v>
      </c>
      <c r="B17103">
        <v>126.9277282714844</v>
      </c>
    </row>
    <row r="17104" spans="1:2" x14ac:dyDescent="0.25">
      <c r="A17104">
        <v>1710.1</v>
      </c>
      <c r="B17104">
        <v>126.9218236541748</v>
      </c>
    </row>
    <row r="17105" spans="1:2" x14ac:dyDescent="0.25">
      <c r="A17105">
        <v>1710.2</v>
      </c>
      <c r="B17105">
        <v>126.9159190368653</v>
      </c>
    </row>
    <row r="17106" spans="1:2" x14ac:dyDescent="0.25">
      <c r="A17106">
        <v>1710.3</v>
      </c>
      <c r="B17106">
        <v>126.91001441955569</v>
      </c>
    </row>
    <row r="17107" spans="1:2" x14ac:dyDescent="0.25">
      <c r="A17107">
        <v>1710.4</v>
      </c>
      <c r="B17107">
        <v>126.9041098022461</v>
      </c>
    </row>
    <row r="17108" spans="1:2" x14ac:dyDescent="0.25">
      <c r="A17108">
        <v>1710.5</v>
      </c>
      <c r="B17108">
        <v>126.8982051849366</v>
      </c>
    </row>
    <row r="17109" spans="1:2" x14ac:dyDescent="0.25">
      <c r="A17109">
        <v>1710.6</v>
      </c>
      <c r="B17109">
        <v>126.892300567627</v>
      </c>
    </row>
    <row r="17110" spans="1:2" x14ac:dyDescent="0.25">
      <c r="A17110">
        <v>1710.7</v>
      </c>
      <c r="B17110">
        <v>126.88639595031739</v>
      </c>
    </row>
    <row r="17111" spans="1:2" x14ac:dyDescent="0.25">
      <c r="A17111">
        <v>1710.8</v>
      </c>
      <c r="B17111">
        <v>126.8804913330078</v>
      </c>
    </row>
    <row r="17112" spans="1:2" x14ac:dyDescent="0.25">
      <c r="A17112">
        <v>1710.9</v>
      </c>
      <c r="B17112">
        <v>126.8745867156983</v>
      </c>
    </row>
    <row r="17113" spans="1:2" x14ac:dyDescent="0.25">
      <c r="A17113">
        <v>1711</v>
      </c>
      <c r="B17113">
        <v>126.8686820983887</v>
      </c>
    </row>
    <row r="17114" spans="1:2" x14ac:dyDescent="0.25">
      <c r="A17114">
        <v>1711.1</v>
      </c>
      <c r="B17114">
        <v>126.8523921203613</v>
      </c>
    </row>
    <row r="17115" spans="1:2" x14ac:dyDescent="0.25">
      <c r="A17115">
        <v>1711.2</v>
      </c>
      <c r="B17115">
        <v>126.836102142334</v>
      </c>
    </row>
    <row r="17116" spans="1:2" x14ac:dyDescent="0.25">
      <c r="A17116">
        <v>1711.3</v>
      </c>
      <c r="B17116">
        <v>126.8198121643066</v>
      </c>
    </row>
    <row r="17117" spans="1:2" x14ac:dyDescent="0.25">
      <c r="A17117">
        <v>1711.4</v>
      </c>
      <c r="B17117">
        <v>126.8035221862793</v>
      </c>
    </row>
    <row r="17118" spans="1:2" x14ac:dyDescent="0.25">
      <c r="A17118">
        <v>1711.5</v>
      </c>
      <c r="B17118">
        <v>126.78723220825199</v>
      </c>
    </row>
    <row r="17119" spans="1:2" x14ac:dyDescent="0.25">
      <c r="A17119">
        <v>1711.6</v>
      </c>
      <c r="B17119">
        <v>126.77094223022461</v>
      </c>
    </row>
    <row r="17120" spans="1:2" x14ac:dyDescent="0.25">
      <c r="A17120">
        <v>1711.7</v>
      </c>
      <c r="B17120">
        <v>126.7546522521972</v>
      </c>
    </row>
    <row r="17121" spans="1:2" x14ac:dyDescent="0.25">
      <c r="A17121">
        <v>1711.8</v>
      </c>
      <c r="B17121">
        <v>126.7383622741699</v>
      </c>
    </row>
    <row r="17122" spans="1:2" x14ac:dyDescent="0.25">
      <c r="A17122">
        <v>1711.9</v>
      </c>
      <c r="B17122">
        <v>126.7220722961425</v>
      </c>
    </row>
    <row r="17123" spans="1:2" x14ac:dyDescent="0.25">
      <c r="A17123">
        <v>1712</v>
      </c>
      <c r="B17123">
        <v>126.7057823181152</v>
      </c>
    </row>
    <row r="17124" spans="1:2" x14ac:dyDescent="0.25">
      <c r="A17124">
        <v>1712.1</v>
      </c>
      <c r="B17124">
        <v>126.6984557342529</v>
      </c>
    </row>
    <row r="17125" spans="1:2" x14ac:dyDescent="0.25">
      <c r="A17125">
        <v>1712.2</v>
      </c>
      <c r="B17125">
        <v>126.69112915039059</v>
      </c>
    </row>
    <row r="17126" spans="1:2" x14ac:dyDescent="0.25">
      <c r="A17126">
        <v>1712.3</v>
      </c>
      <c r="B17126">
        <v>126.6838025665283</v>
      </c>
    </row>
    <row r="17127" spans="1:2" x14ac:dyDescent="0.25">
      <c r="A17127">
        <v>1712.4</v>
      </c>
      <c r="B17127">
        <v>126.67647598266601</v>
      </c>
    </row>
    <row r="17128" spans="1:2" x14ac:dyDescent="0.25">
      <c r="A17128">
        <v>1712.5</v>
      </c>
      <c r="B17128">
        <v>126.6691493988037</v>
      </c>
    </row>
    <row r="17129" spans="1:2" x14ac:dyDescent="0.25">
      <c r="A17129">
        <v>1712.6</v>
      </c>
      <c r="B17129">
        <v>126.6618228149414</v>
      </c>
    </row>
    <row r="17130" spans="1:2" x14ac:dyDescent="0.25">
      <c r="A17130">
        <v>1712.7</v>
      </c>
      <c r="B17130">
        <v>126.65449623107909</v>
      </c>
    </row>
    <row r="17131" spans="1:2" x14ac:dyDescent="0.25">
      <c r="A17131">
        <v>1712.8</v>
      </c>
      <c r="B17131">
        <v>126.6471696472168</v>
      </c>
    </row>
    <row r="17132" spans="1:2" x14ac:dyDescent="0.25">
      <c r="A17132">
        <v>1712.9</v>
      </c>
      <c r="B17132">
        <v>126.6398430633545</v>
      </c>
    </row>
    <row r="17133" spans="1:2" x14ac:dyDescent="0.25">
      <c r="A17133">
        <v>1713</v>
      </c>
      <c r="B17133">
        <v>126.6325164794922</v>
      </c>
    </row>
    <row r="17134" spans="1:2" x14ac:dyDescent="0.25">
      <c r="A17134">
        <v>1713.1</v>
      </c>
      <c r="B17134">
        <v>126.6503878021241</v>
      </c>
    </row>
    <row r="17135" spans="1:2" x14ac:dyDescent="0.25">
      <c r="A17135">
        <v>1713.2</v>
      </c>
      <c r="B17135">
        <v>126.66825912475591</v>
      </c>
    </row>
    <row r="17136" spans="1:2" x14ac:dyDescent="0.25">
      <c r="A17136">
        <v>1713.3</v>
      </c>
      <c r="B17136">
        <v>126.6861304473877</v>
      </c>
    </row>
    <row r="17137" spans="1:2" x14ac:dyDescent="0.25">
      <c r="A17137">
        <v>1713.4</v>
      </c>
      <c r="B17137">
        <v>126.7040017700195</v>
      </c>
    </row>
    <row r="17138" spans="1:2" x14ac:dyDescent="0.25">
      <c r="A17138">
        <v>1713.5</v>
      </c>
      <c r="B17138">
        <v>126.72187309265141</v>
      </c>
    </row>
    <row r="17139" spans="1:2" x14ac:dyDescent="0.25">
      <c r="A17139">
        <v>1713.6</v>
      </c>
      <c r="B17139">
        <v>126.7397444152832</v>
      </c>
    </row>
    <row r="17140" spans="1:2" x14ac:dyDescent="0.25">
      <c r="A17140">
        <v>1713.7</v>
      </c>
      <c r="B17140">
        <v>126.757615737915</v>
      </c>
    </row>
    <row r="17141" spans="1:2" x14ac:dyDescent="0.25">
      <c r="A17141">
        <v>1713.8</v>
      </c>
      <c r="B17141">
        <v>126.77548706054689</v>
      </c>
    </row>
    <row r="17142" spans="1:2" x14ac:dyDescent="0.25">
      <c r="A17142">
        <v>1713.9</v>
      </c>
      <c r="B17142">
        <v>126.7933583831787</v>
      </c>
    </row>
    <row r="17143" spans="1:2" x14ac:dyDescent="0.25">
      <c r="A17143">
        <v>1714</v>
      </c>
      <c r="B17143">
        <v>126.8112297058105</v>
      </c>
    </row>
    <row r="17144" spans="1:2" x14ac:dyDescent="0.25">
      <c r="A17144">
        <v>1714.1</v>
      </c>
      <c r="B17144">
        <v>126.8252802276611</v>
      </c>
    </row>
    <row r="17145" spans="1:2" x14ac:dyDescent="0.25">
      <c r="A17145">
        <v>1714.2</v>
      </c>
      <c r="B17145">
        <v>126.8393307495117</v>
      </c>
    </row>
    <row r="17146" spans="1:2" x14ac:dyDescent="0.25">
      <c r="A17146">
        <v>1714.3</v>
      </c>
      <c r="B17146">
        <v>126.8533812713623</v>
      </c>
    </row>
    <row r="17147" spans="1:2" x14ac:dyDescent="0.25">
      <c r="A17147">
        <v>1714.4</v>
      </c>
      <c r="B17147">
        <v>126.8674317932129</v>
      </c>
    </row>
    <row r="17148" spans="1:2" x14ac:dyDescent="0.25">
      <c r="A17148">
        <v>1714.5</v>
      </c>
      <c r="B17148">
        <v>126.88148231506349</v>
      </c>
    </row>
    <row r="17149" spans="1:2" x14ac:dyDescent="0.25">
      <c r="A17149">
        <v>1714.6</v>
      </c>
      <c r="B17149">
        <v>126.8955328369141</v>
      </c>
    </row>
    <row r="17150" spans="1:2" x14ac:dyDescent="0.25">
      <c r="A17150">
        <v>1714.7</v>
      </c>
      <c r="B17150">
        <v>126.90958335876461</v>
      </c>
    </row>
    <row r="17151" spans="1:2" x14ac:dyDescent="0.25">
      <c r="A17151">
        <v>1714.8</v>
      </c>
      <c r="B17151">
        <v>126.9236338806152</v>
      </c>
    </row>
    <row r="17152" spans="1:2" x14ac:dyDescent="0.25">
      <c r="A17152">
        <v>1714.9</v>
      </c>
      <c r="B17152">
        <v>126.93768440246581</v>
      </c>
    </row>
    <row r="17153" spans="1:2" x14ac:dyDescent="0.25">
      <c r="A17153">
        <v>1715</v>
      </c>
      <c r="B17153">
        <v>126.9517349243164</v>
      </c>
    </row>
    <row r="17154" spans="1:2" x14ac:dyDescent="0.25">
      <c r="A17154">
        <v>1715.1</v>
      </c>
      <c r="B17154">
        <v>126.974447631836</v>
      </c>
    </row>
    <row r="17155" spans="1:2" x14ac:dyDescent="0.25">
      <c r="A17155">
        <v>1715.2</v>
      </c>
      <c r="B17155">
        <v>126.9971603393555</v>
      </c>
    </row>
    <row r="17156" spans="1:2" x14ac:dyDescent="0.25">
      <c r="A17156">
        <v>1715.3</v>
      </c>
      <c r="B17156">
        <v>127.01987304687501</v>
      </c>
    </row>
    <row r="17157" spans="1:2" x14ac:dyDescent="0.25">
      <c r="A17157">
        <v>1715.4</v>
      </c>
      <c r="B17157">
        <v>127.04258575439449</v>
      </c>
    </row>
    <row r="17158" spans="1:2" x14ac:dyDescent="0.25">
      <c r="A17158">
        <v>1715.5</v>
      </c>
      <c r="B17158">
        <v>127.065298461914</v>
      </c>
    </row>
    <row r="17159" spans="1:2" x14ac:dyDescent="0.25">
      <c r="A17159">
        <v>1715.6</v>
      </c>
      <c r="B17159">
        <v>127.0880111694336</v>
      </c>
    </row>
    <row r="17160" spans="1:2" x14ac:dyDescent="0.25">
      <c r="A17160">
        <v>1715.7</v>
      </c>
      <c r="B17160">
        <v>127.1107238769531</v>
      </c>
    </row>
    <row r="17161" spans="1:2" x14ac:dyDescent="0.25">
      <c r="A17161">
        <v>1715.8</v>
      </c>
      <c r="B17161">
        <v>127.1334365844727</v>
      </c>
    </row>
    <row r="17162" spans="1:2" x14ac:dyDescent="0.25">
      <c r="A17162">
        <v>1715.9</v>
      </c>
      <c r="B17162">
        <v>127.15614929199219</v>
      </c>
    </row>
    <row r="17163" spans="1:2" x14ac:dyDescent="0.25">
      <c r="A17163">
        <v>1716</v>
      </c>
      <c r="B17163">
        <v>127.1788619995117</v>
      </c>
    </row>
    <row r="17164" spans="1:2" x14ac:dyDescent="0.25">
      <c r="A17164">
        <v>1716.1</v>
      </c>
      <c r="B17164">
        <v>127.2180921936036</v>
      </c>
    </row>
    <row r="17165" spans="1:2" x14ac:dyDescent="0.25">
      <c r="A17165">
        <v>1716.2</v>
      </c>
      <c r="B17165">
        <v>127.2573223876953</v>
      </c>
    </row>
    <row r="17166" spans="1:2" x14ac:dyDescent="0.25">
      <c r="A17166">
        <v>1716.3</v>
      </c>
      <c r="B17166">
        <v>127.2965525817872</v>
      </c>
    </row>
    <row r="17167" spans="1:2" x14ac:dyDescent="0.25">
      <c r="A17167">
        <v>1716.4</v>
      </c>
      <c r="B17167">
        <v>127.3357827758789</v>
      </c>
    </row>
    <row r="17168" spans="1:2" x14ac:dyDescent="0.25">
      <c r="A17168">
        <v>1716.5</v>
      </c>
      <c r="B17168">
        <v>127.3750129699707</v>
      </c>
    </row>
    <row r="17169" spans="1:2" x14ac:dyDescent="0.25">
      <c r="A17169">
        <v>1716.6</v>
      </c>
      <c r="B17169">
        <v>127.4142431640626</v>
      </c>
    </row>
    <row r="17170" spans="1:2" x14ac:dyDescent="0.25">
      <c r="A17170">
        <v>1716.7</v>
      </c>
      <c r="B17170">
        <v>127.4534733581543</v>
      </c>
    </row>
    <row r="17171" spans="1:2" x14ac:dyDescent="0.25">
      <c r="A17171">
        <v>1716.8</v>
      </c>
      <c r="B17171">
        <v>127.4927035522462</v>
      </c>
    </row>
    <row r="17172" spans="1:2" x14ac:dyDescent="0.25">
      <c r="A17172">
        <v>1716.9</v>
      </c>
      <c r="B17172">
        <v>127.5319337463379</v>
      </c>
    </row>
    <row r="17173" spans="1:2" x14ac:dyDescent="0.25">
      <c r="A17173">
        <v>1717</v>
      </c>
      <c r="B17173">
        <v>127.5711639404297</v>
      </c>
    </row>
    <row r="17174" spans="1:2" x14ac:dyDescent="0.25">
      <c r="A17174">
        <v>1717.1</v>
      </c>
      <c r="B17174">
        <v>127.6191947174073</v>
      </c>
    </row>
    <row r="17175" spans="1:2" x14ac:dyDescent="0.25">
      <c r="A17175">
        <v>1717.2</v>
      </c>
      <c r="B17175">
        <v>127.66722549438479</v>
      </c>
    </row>
    <row r="17176" spans="1:2" x14ac:dyDescent="0.25">
      <c r="A17176">
        <v>1717.3</v>
      </c>
      <c r="B17176">
        <v>127.71525627136241</v>
      </c>
    </row>
    <row r="17177" spans="1:2" x14ac:dyDescent="0.25">
      <c r="A17177">
        <v>1717.4</v>
      </c>
      <c r="B17177">
        <v>127.7632870483399</v>
      </c>
    </row>
    <row r="17178" spans="1:2" x14ac:dyDescent="0.25">
      <c r="A17178">
        <v>1717.5</v>
      </c>
      <c r="B17178">
        <v>127.8113178253174</v>
      </c>
    </row>
    <row r="17179" spans="1:2" x14ac:dyDescent="0.25">
      <c r="A17179">
        <v>1717.6</v>
      </c>
      <c r="B17179">
        <v>127.859348602295</v>
      </c>
    </row>
    <row r="17180" spans="1:2" x14ac:dyDescent="0.25">
      <c r="A17180">
        <v>1717.7</v>
      </c>
      <c r="B17180">
        <v>127.9073793792725</v>
      </c>
    </row>
    <row r="17181" spans="1:2" x14ac:dyDescent="0.25">
      <c r="A17181">
        <v>1717.8</v>
      </c>
      <c r="B17181">
        <v>127.9554101562501</v>
      </c>
    </row>
    <row r="17182" spans="1:2" x14ac:dyDescent="0.25">
      <c r="A17182">
        <v>1717.9</v>
      </c>
      <c r="B17182">
        <v>128.00344093322761</v>
      </c>
    </row>
    <row r="17183" spans="1:2" x14ac:dyDescent="0.25">
      <c r="A17183">
        <v>1718</v>
      </c>
      <c r="B17183">
        <v>128.05147171020511</v>
      </c>
    </row>
    <row r="17184" spans="1:2" x14ac:dyDescent="0.25">
      <c r="A17184">
        <v>1718.1</v>
      </c>
      <c r="B17184">
        <v>128.09973335266119</v>
      </c>
    </row>
    <row r="17185" spans="1:2" x14ac:dyDescent="0.25">
      <c r="A17185">
        <v>1718.2</v>
      </c>
      <c r="B17185">
        <v>128.14799499511719</v>
      </c>
    </row>
    <row r="17186" spans="1:2" x14ac:dyDescent="0.25">
      <c r="A17186">
        <v>1718.3</v>
      </c>
      <c r="B17186">
        <v>128.1962566375733</v>
      </c>
    </row>
    <row r="17187" spans="1:2" x14ac:dyDescent="0.25">
      <c r="A17187">
        <v>1718.4</v>
      </c>
      <c r="B17187">
        <v>128.24451828002941</v>
      </c>
    </row>
    <row r="17188" spans="1:2" x14ac:dyDescent="0.25">
      <c r="A17188">
        <v>1718.5</v>
      </c>
      <c r="B17188">
        <v>128.29277992248541</v>
      </c>
    </row>
    <row r="17189" spans="1:2" x14ac:dyDescent="0.25">
      <c r="A17189">
        <v>1718.6</v>
      </c>
      <c r="B17189">
        <v>128.34104156494149</v>
      </c>
    </row>
    <row r="17190" spans="1:2" x14ac:dyDescent="0.25">
      <c r="A17190">
        <v>1718.7</v>
      </c>
      <c r="B17190">
        <v>128.38930320739749</v>
      </c>
    </row>
    <row r="17191" spans="1:2" x14ac:dyDescent="0.25">
      <c r="A17191">
        <v>1718.8</v>
      </c>
      <c r="B17191">
        <v>128.4375648498536</v>
      </c>
    </row>
    <row r="17192" spans="1:2" x14ac:dyDescent="0.25">
      <c r="A17192">
        <v>1718.9</v>
      </c>
      <c r="B17192">
        <v>128.4858264923096</v>
      </c>
    </row>
    <row r="17193" spans="1:2" x14ac:dyDescent="0.25">
      <c r="A17193">
        <v>1719</v>
      </c>
      <c r="B17193">
        <v>128.5340881347656</v>
      </c>
    </row>
    <row r="17194" spans="1:2" x14ac:dyDescent="0.25">
      <c r="A17194">
        <v>1719.1</v>
      </c>
      <c r="B17194">
        <v>128.58157470703131</v>
      </c>
    </row>
    <row r="17195" spans="1:2" x14ac:dyDescent="0.25">
      <c r="A17195">
        <v>1719.2</v>
      </c>
      <c r="B17195">
        <v>128.62906127929691</v>
      </c>
    </row>
    <row r="17196" spans="1:2" x14ac:dyDescent="0.25">
      <c r="A17196">
        <v>1719.3</v>
      </c>
      <c r="B17196">
        <v>128.67654785156259</v>
      </c>
    </row>
    <row r="17197" spans="1:2" x14ac:dyDescent="0.25">
      <c r="A17197">
        <v>1719.4</v>
      </c>
      <c r="B17197">
        <v>128.72403442382819</v>
      </c>
    </row>
    <row r="17198" spans="1:2" x14ac:dyDescent="0.25">
      <c r="A17198">
        <v>1719.5</v>
      </c>
      <c r="B17198">
        <v>128.7715209960937</v>
      </c>
    </row>
    <row r="17199" spans="1:2" x14ac:dyDescent="0.25">
      <c r="A17199">
        <v>1719.6</v>
      </c>
      <c r="B17199">
        <v>128.81900756835941</v>
      </c>
    </row>
    <row r="17200" spans="1:2" x14ac:dyDescent="0.25">
      <c r="A17200">
        <v>1719.7</v>
      </c>
      <c r="B17200">
        <v>128.86649414062501</v>
      </c>
    </row>
    <row r="17201" spans="1:2" x14ac:dyDescent="0.25">
      <c r="A17201">
        <v>1719.8</v>
      </c>
      <c r="B17201">
        <v>128.91398071289069</v>
      </c>
    </row>
    <row r="17202" spans="1:2" x14ac:dyDescent="0.25">
      <c r="A17202">
        <v>1719.9</v>
      </c>
      <c r="B17202">
        <v>128.96146728515629</v>
      </c>
    </row>
    <row r="17203" spans="1:2" x14ac:dyDescent="0.25">
      <c r="A17203">
        <v>1720</v>
      </c>
      <c r="B17203">
        <v>129.00895385742189</v>
      </c>
    </row>
    <row r="17204" spans="1:2" x14ac:dyDescent="0.25">
      <c r="A17204">
        <v>1720.1</v>
      </c>
      <c r="B17204">
        <v>129.05462524414071</v>
      </c>
    </row>
    <row r="17205" spans="1:2" x14ac:dyDescent="0.25">
      <c r="A17205">
        <v>1720.2</v>
      </c>
      <c r="B17205">
        <v>129.10029663085939</v>
      </c>
    </row>
    <row r="17206" spans="1:2" x14ac:dyDescent="0.25">
      <c r="A17206">
        <v>1720.3</v>
      </c>
      <c r="B17206">
        <v>129.14596801757821</v>
      </c>
    </row>
    <row r="17207" spans="1:2" x14ac:dyDescent="0.25">
      <c r="A17207">
        <v>1720.4</v>
      </c>
      <c r="B17207">
        <v>129.19163940429689</v>
      </c>
    </row>
    <row r="17208" spans="1:2" x14ac:dyDescent="0.25">
      <c r="A17208">
        <v>1720.5</v>
      </c>
      <c r="B17208">
        <v>129.23731079101569</v>
      </c>
    </row>
    <row r="17209" spans="1:2" x14ac:dyDescent="0.25">
      <c r="A17209">
        <v>1720.6</v>
      </c>
      <c r="B17209">
        <v>129.28298217773451</v>
      </c>
    </row>
    <row r="17210" spans="1:2" x14ac:dyDescent="0.25">
      <c r="A17210">
        <v>1720.7</v>
      </c>
      <c r="B17210">
        <v>129.32865356445319</v>
      </c>
    </row>
    <row r="17211" spans="1:2" x14ac:dyDescent="0.25">
      <c r="A17211">
        <v>1720.8</v>
      </c>
      <c r="B17211">
        <v>129.37432495117201</v>
      </c>
    </row>
    <row r="17212" spans="1:2" x14ac:dyDescent="0.25">
      <c r="A17212">
        <v>1720.9</v>
      </c>
      <c r="B17212">
        <v>129.41999633789069</v>
      </c>
    </row>
    <row r="17213" spans="1:2" x14ac:dyDescent="0.25">
      <c r="A17213">
        <v>1721</v>
      </c>
      <c r="B17213">
        <v>129.4656677246094</v>
      </c>
    </row>
    <row r="17214" spans="1:2" x14ac:dyDescent="0.25">
      <c r="A17214">
        <v>1721.1</v>
      </c>
      <c r="B17214">
        <v>129.5113903808595</v>
      </c>
    </row>
    <row r="17215" spans="1:2" x14ac:dyDescent="0.25">
      <c r="A17215">
        <v>1721.2</v>
      </c>
      <c r="B17215">
        <v>129.55711303710939</v>
      </c>
    </row>
    <row r="17216" spans="1:2" x14ac:dyDescent="0.25">
      <c r="A17216">
        <v>1721.3</v>
      </c>
      <c r="B17216">
        <v>129.60283569335951</v>
      </c>
    </row>
    <row r="17217" spans="1:2" x14ac:dyDescent="0.25">
      <c r="A17217">
        <v>1721.4</v>
      </c>
      <c r="B17217">
        <v>129.6485583496094</v>
      </c>
    </row>
    <row r="17218" spans="1:2" x14ac:dyDescent="0.25">
      <c r="A17218">
        <v>1721.5</v>
      </c>
      <c r="B17218">
        <v>129.69428100585941</v>
      </c>
    </row>
    <row r="17219" spans="1:2" x14ac:dyDescent="0.25">
      <c r="A17219">
        <v>1721.6</v>
      </c>
      <c r="B17219">
        <v>129.74000366210939</v>
      </c>
    </row>
    <row r="17220" spans="1:2" x14ac:dyDescent="0.25">
      <c r="A17220">
        <v>1721.7</v>
      </c>
      <c r="B17220">
        <v>129.78572631835939</v>
      </c>
    </row>
    <row r="17221" spans="1:2" x14ac:dyDescent="0.25">
      <c r="A17221">
        <v>1721.8</v>
      </c>
      <c r="B17221">
        <v>129.83144897460949</v>
      </c>
    </row>
    <row r="17222" spans="1:2" x14ac:dyDescent="0.25">
      <c r="A17222">
        <v>1721.9</v>
      </c>
      <c r="B17222">
        <v>129.87717163085941</v>
      </c>
    </row>
    <row r="17223" spans="1:2" x14ac:dyDescent="0.25">
      <c r="A17223">
        <v>1722</v>
      </c>
      <c r="B17223">
        <v>129.92289428710939</v>
      </c>
    </row>
    <row r="17224" spans="1:2" x14ac:dyDescent="0.25">
      <c r="A17224">
        <v>1722.1</v>
      </c>
      <c r="B17224">
        <v>129.9696104431153</v>
      </c>
    </row>
    <row r="17225" spans="1:2" x14ac:dyDescent="0.25">
      <c r="A17225">
        <v>1722.2</v>
      </c>
      <c r="B17225">
        <v>130.0163265991211</v>
      </c>
    </row>
    <row r="17226" spans="1:2" x14ac:dyDescent="0.25">
      <c r="A17226">
        <v>1722.3</v>
      </c>
      <c r="B17226">
        <v>130.06304275512699</v>
      </c>
    </row>
    <row r="17227" spans="1:2" x14ac:dyDescent="0.25">
      <c r="A17227">
        <v>1722.4</v>
      </c>
      <c r="B17227">
        <v>130.1097589111329</v>
      </c>
    </row>
    <row r="17228" spans="1:2" x14ac:dyDescent="0.25">
      <c r="A17228">
        <v>1722.5</v>
      </c>
      <c r="B17228">
        <v>130.1564750671387</v>
      </c>
    </row>
    <row r="17229" spans="1:2" x14ac:dyDescent="0.25">
      <c r="A17229">
        <v>1722.6</v>
      </c>
      <c r="B17229">
        <v>130.20319122314459</v>
      </c>
    </row>
    <row r="17230" spans="1:2" x14ac:dyDescent="0.25">
      <c r="A17230">
        <v>1722.7</v>
      </c>
      <c r="B17230">
        <v>130.24990737915039</v>
      </c>
    </row>
    <row r="17231" spans="1:2" x14ac:dyDescent="0.25">
      <c r="A17231">
        <v>1722.8</v>
      </c>
      <c r="B17231">
        <v>130.29662353515641</v>
      </c>
    </row>
    <row r="17232" spans="1:2" x14ac:dyDescent="0.25">
      <c r="A17232">
        <v>1722.9</v>
      </c>
      <c r="B17232">
        <v>130.34333969116221</v>
      </c>
    </row>
    <row r="17233" spans="1:2" x14ac:dyDescent="0.25">
      <c r="A17233">
        <v>1723</v>
      </c>
      <c r="B17233">
        <v>130.39005584716799</v>
      </c>
    </row>
    <row r="17234" spans="1:2" x14ac:dyDescent="0.25">
      <c r="A17234">
        <v>1723.1</v>
      </c>
      <c r="B17234">
        <v>130.43548187255871</v>
      </c>
    </row>
    <row r="17235" spans="1:2" x14ac:dyDescent="0.25">
      <c r="A17235">
        <v>1723.2</v>
      </c>
      <c r="B17235">
        <v>130.48090789794929</v>
      </c>
    </row>
    <row r="17236" spans="1:2" x14ac:dyDescent="0.25">
      <c r="A17236">
        <v>1723.3</v>
      </c>
      <c r="B17236">
        <v>130.52633392333991</v>
      </c>
    </row>
    <row r="17237" spans="1:2" x14ac:dyDescent="0.25">
      <c r="A17237">
        <v>1723.4</v>
      </c>
      <c r="B17237">
        <v>130.57175994873049</v>
      </c>
    </row>
    <row r="17238" spans="1:2" x14ac:dyDescent="0.25">
      <c r="A17238">
        <v>1723.5</v>
      </c>
      <c r="B17238">
        <v>130.6171859741211</v>
      </c>
    </row>
    <row r="17239" spans="1:2" x14ac:dyDescent="0.25">
      <c r="A17239">
        <v>1723.6</v>
      </c>
      <c r="B17239">
        <v>130.6626119995118</v>
      </c>
    </row>
    <row r="17240" spans="1:2" x14ac:dyDescent="0.25">
      <c r="A17240">
        <v>1723.7</v>
      </c>
      <c r="B17240">
        <v>130.70803802490241</v>
      </c>
    </row>
    <row r="17241" spans="1:2" x14ac:dyDescent="0.25">
      <c r="A17241">
        <v>1723.8</v>
      </c>
      <c r="B17241">
        <v>130.75346405029299</v>
      </c>
    </row>
    <row r="17242" spans="1:2" x14ac:dyDescent="0.25">
      <c r="A17242">
        <v>1723.9</v>
      </c>
      <c r="B17242">
        <v>130.7988900756836</v>
      </c>
    </row>
    <row r="17243" spans="1:2" x14ac:dyDescent="0.25">
      <c r="A17243">
        <v>1724</v>
      </c>
      <c r="B17243">
        <v>130.84431610107421</v>
      </c>
    </row>
    <row r="17244" spans="1:2" x14ac:dyDescent="0.25">
      <c r="A17244">
        <v>1724.1</v>
      </c>
      <c r="B17244">
        <v>130.87155242919931</v>
      </c>
    </row>
    <row r="17245" spans="1:2" x14ac:dyDescent="0.25">
      <c r="A17245">
        <v>1724.2</v>
      </c>
      <c r="B17245">
        <v>130.89878875732421</v>
      </c>
    </row>
    <row r="17246" spans="1:2" x14ac:dyDescent="0.25">
      <c r="A17246">
        <v>1724.3</v>
      </c>
      <c r="B17246">
        <v>130.92602508544931</v>
      </c>
    </row>
    <row r="17247" spans="1:2" x14ac:dyDescent="0.25">
      <c r="A17247">
        <v>1724.4</v>
      </c>
      <c r="B17247">
        <v>130.95326141357421</v>
      </c>
    </row>
    <row r="17248" spans="1:2" x14ac:dyDescent="0.25">
      <c r="A17248">
        <v>1724.5</v>
      </c>
      <c r="B17248">
        <v>130.9804977416992</v>
      </c>
    </row>
    <row r="17249" spans="1:2" x14ac:dyDescent="0.25">
      <c r="A17249">
        <v>1724.6</v>
      </c>
      <c r="B17249">
        <v>131.00773406982421</v>
      </c>
    </row>
    <row r="17250" spans="1:2" x14ac:dyDescent="0.25">
      <c r="A17250">
        <v>1724.7</v>
      </c>
      <c r="B17250">
        <v>131.03497039794919</v>
      </c>
    </row>
    <row r="17251" spans="1:2" x14ac:dyDescent="0.25">
      <c r="A17251">
        <v>1724.8</v>
      </c>
      <c r="B17251">
        <v>131.06220672607429</v>
      </c>
    </row>
    <row r="17252" spans="1:2" x14ac:dyDescent="0.25">
      <c r="A17252">
        <v>1724.9</v>
      </c>
      <c r="B17252">
        <v>131.08944305419919</v>
      </c>
    </row>
    <row r="17253" spans="1:2" x14ac:dyDescent="0.25">
      <c r="A17253">
        <v>1725</v>
      </c>
      <c r="B17253">
        <v>131.11667938232421</v>
      </c>
    </row>
    <row r="17254" spans="1:2" x14ac:dyDescent="0.25">
      <c r="A17254">
        <v>1725.1</v>
      </c>
      <c r="B17254">
        <v>131.118508605957</v>
      </c>
    </row>
    <row r="17255" spans="1:2" x14ac:dyDescent="0.25">
      <c r="A17255">
        <v>1725.2</v>
      </c>
      <c r="B17255">
        <v>131.1203378295898</v>
      </c>
    </row>
    <row r="17256" spans="1:2" x14ac:dyDescent="0.25">
      <c r="A17256">
        <v>1725.3</v>
      </c>
      <c r="B17256">
        <v>131.1221670532226</v>
      </c>
    </row>
    <row r="17257" spans="1:2" x14ac:dyDescent="0.25">
      <c r="A17257">
        <v>1725.4</v>
      </c>
      <c r="B17257">
        <v>131.12399627685551</v>
      </c>
    </row>
    <row r="17258" spans="1:2" x14ac:dyDescent="0.25">
      <c r="A17258">
        <v>1725.5</v>
      </c>
      <c r="B17258">
        <v>131.12582550048819</v>
      </c>
    </row>
    <row r="17259" spans="1:2" x14ac:dyDescent="0.25">
      <c r="A17259">
        <v>1725.6</v>
      </c>
      <c r="B17259">
        <v>131.12765472412099</v>
      </c>
    </row>
    <row r="17260" spans="1:2" x14ac:dyDescent="0.25">
      <c r="A17260">
        <v>1725.7</v>
      </c>
      <c r="B17260">
        <v>131.1294839477539</v>
      </c>
    </row>
    <row r="17261" spans="1:2" x14ac:dyDescent="0.25">
      <c r="A17261">
        <v>1725.8</v>
      </c>
      <c r="B17261">
        <v>131.13131317138669</v>
      </c>
    </row>
    <row r="17262" spans="1:2" x14ac:dyDescent="0.25">
      <c r="A17262">
        <v>1725.9</v>
      </c>
      <c r="B17262">
        <v>131.13314239501949</v>
      </c>
    </row>
    <row r="17263" spans="1:2" x14ac:dyDescent="0.25">
      <c r="A17263">
        <v>1726</v>
      </c>
      <c r="B17263">
        <v>131.13497161865229</v>
      </c>
    </row>
    <row r="17264" spans="1:2" x14ac:dyDescent="0.25">
      <c r="A17264">
        <v>1726.1</v>
      </c>
      <c r="B17264">
        <v>131.1322311401367</v>
      </c>
    </row>
    <row r="17265" spans="1:2" x14ac:dyDescent="0.25">
      <c r="A17265">
        <v>1726.2</v>
      </c>
      <c r="B17265">
        <v>131.12949066162099</v>
      </c>
    </row>
    <row r="17266" spans="1:2" x14ac:dyDescent="0.25">
      <c r="A17266">
        <v>1726.3</v>
      </c>
      <c r="B17266">
        <v>131.1267501831054</v>
      </c>
    </row>
    <row r="17267" spans="1:2" x14ac:dyDescent="0.25">
      <c r="A17267">
        <v>1726.4</v>
      </c>
      <c r="B17267">
        <v>131.12400970458981</v>
      </c>
    </row>
    <row r="17268" spans="1:2" x14ac:dyDescent="0.25">
      <c r="A17268">
        <v>1726.5</v>
      </c>
      <c r="B17268">
        <v>131.12126922607419</v>
      </c>
    </row>
    <row r="17269" spans="1:2" x14ac:dyDescent="0.25">
      <c r="A17269">
        <v>1726.6</v>
      </c>
      <c r="B17269">
        <v>131.1185287475586</v>
      </c>
    </row>
    <row r="17270" spans="1:2" x14ac:dyDescent="0.25">
      <c r="A17270">
        <v>1726.7</v>
      </c>
      <c r="B17270">
        <v>131.11578826904301</v>
      </c>
    </row>
    <row r="17271" spans="1:2" x14ac:dyDescent="0.25">
      <c r="A17271">
        <v>1726.8</v>
      </c>
      <c r="B17271">
        <v>131.1130477905273</v>
      </c>
    </row>
    <row r="17272" spans="1:2" x14ac:dyDescent="0.25">
      <c r="A17272">
        <v>1726.9</v>
      </c>
      <c r="B17272">
        <v>131.11030731201171</v>
      </c>
    </row>
    <row r="17273" spans="1:2" x14ac:dyDescent="0.25">
      <c r="A17273">
        <v>1727</v>
      </c>
      <c r="B17273">
        <v>131.10756683349609</v>
      </c>
    </row>
    <row r="17274" spans="1:2" x14ac:dyDescent="0.25">
      <c r="A17274">
        <v>1727.1</v>
      </c>
      <c r="B17274">
        <v>131.060305480957</v>
      </c>
    </row>
    <row r="17275" spans="1:2" x14ac:dyDescent="0.25">
      <c r="A17275">
        <v>1727.2</v>
      </c>
      <c r="B17275">
        <v>131.01304412841799</v>
      </c>
    </row>
    <row r="17276" spans="1:2" x14ac:dyDescent="0.25">
      <c r="A17276">
        <v>1727.3</v>
      </c>
      <c r="B17276">
        <v>130.96578277587881</v>
      </c>
    </row>
    <row r="17277" spans="1:2" x14ac:dyDescent="0.25">
      <c r="A17277">
        <v>1727.4</v>
      </c>
      <c r="B17277">
        <v>130.9185214233398</v>
      </c>
    </row>
    <row r="17278" spans="1:2" x14ac:dyDescent="0.25">
      <c r="A17278">
        <v>1727.5</v>
      </c>
      <c r="B17278">
        <v>130.87126007080079</v>
      </c>
    </row>
    <row r="17279" spans="1:2" x14ac:dyDescent="0.25">
      <c r="A17279">
        <v>1727.6</v>
      </c>
      <c r="B17279">
        <v>130.82399871826169</v>
      </c>
    </row>
    <row r="17280" spans="1:2" x14ac:dyDescent="0.25">
      <c r="A17280">
        <v>1727.7</v>
      </c>
      <c r="B17280">
        <v>130.77673736572271</v>
      </c>
    </row>
    <row r="17281" spans="1:2" x14ac:dyDescent="0.25">
      <c r="A17281">
        <v>1727.8</v>
      </c>
      <c r="B17281">
        <v>130.7294760131835</v>
      </c>
    </row>
    <row r="17282" spans="1:2" x14ac:dyDescent="0.25">
      <c r="A17282">
        <v>1727.9</v>
      </c>
      <c r="B17282">
        <v>130.68221466064449</v>
      </c>
    </row>
    <row r="17283" spans="1:2" x14ac:dyDescent="0.25">
      <c r="A17283">
        <v>1728</v>
      </c>
      <c r="B17283">
        <v>130.63495330810551</v>
      </c>
    </row>
    <row r="17284" spans="1:2" x14ac:dyDescent="0.25">
      <c r="A17284">
        <v>1728.1</v>
      </c>
      <c r="B17284">
        <v>130.5196208190917</v>
      </c>
    </row>
    <row r="17285" spans="1:2" x14ac:dyDescent="0.25">
      <c r="A17285">
        <v>1728.2</v>
      </c>
      <c r="B17285">
        <v>130.40428833007809</v>
      </c>
    </row>
    <row r="17286" spans="1:2" x14ac:dyDescent="0.25">
      <c r="A17286">
        <v>1728.3</v>
      </c>
      <c r="B17286">
        <v>130.28895584106431</v>
      </c>
    </row>
    <row r="17287" spans="1:2" x14ac:dyDescent="0.25">
      <c r="A17287">
        <v>1728.4</v>
      </c>
      <c r="B17287">
        <v>130.1736233520507</v>
      </c>
    </row>
    <row r="17288" spans="1:2" x14ac:dyDescent="0.25">
      <c r="A17288">
        <v>1728.5</v>
      </c>
      <c r="B17288">
        <v>130.05829086303709</v>
      </c>
    </row>
    <row r="17289" spans="1:2" x14ac:dyDescent="0.25">
      <c r="A17289">
        <v>1728.6</v>
      </c>
      <c r="B17289">
        <v>129.94295837402331</v>
      </c>
    </row>
    <row r="17290" spans="1:2" x14ac:dyDescent="0.25">
      <c r="A17290">
        <v>1728.7</v>
      </c>
      <c r="B17290">
        <v>129.82762588500981</v>
      </c>
    </row>
    <row r="17291" spans="1:2" x14ac:dyDescent="0.25">
      <c r="A17291">
        <v>1728.8</v>
      </c>
      <c r="B17291">
        <v>129.71229339599591</v>
      </c>
    </row>
    <row r="17292" spans="1:2" x14ac:dyDescent="0.25">
      <c r="A17292">
        <v>1728.9</v>
      </c>
      <c r="B17292">
        <v>129.59696090698239</v>
      </c>
    </row>
    <row r="17293" spans="1:2" x14ac:dyDescent="0.25">
      <c r="A17293">
        <v>1729</v>
      </c>
      <c r="B17293">
        <v>129.48162841796881</v>
      </c>
    </row>
    <row r="17294" spans="1:2" x14ac:dyDescent="0.25">
      <c r="A17294">
        <v>1729.1</v>
      </c>
      <c r="B17294">
        <v>129.34190498352041</v>
      </c>
    </row>
    <row r="17295" spans="1:2" x14ac:dyDescent="0.25">
      <c r="A17295">
        <v>1729.2</v>
      </c>
      <c r="B17295">
        <v>129.20218154907221</v>
      </c>
    </row>
    <row r="17296" spans="1:2" x14ac:dyDescent="0.25">
      <c r="A17296">
        <v>1729.3</v>
      </c>
      <c r="B17296">
        <v>129.06245811462381</v>
      </c>
    </row>
    <row r="17297" spans="1:2" x14ac:dyDescent="0.25">
      <c r="A17297">
        <v>1729.4</v>
      </c>
      <c r="B17297">
        <v>128.92273468017569</v>
      </c>
    </row>
    <row r="17298" spans="1:2" x14ac:dyDescent="0.25">
      <c r="A17298">
        <v>1729.5</v>
      </c>
      <c r="B17298">
        <v>128.78301124572761</v>
      </c>
    </row>
    <row r="17299" spans="1:2" x14ac:dyDescent="0.25">
      <c r="A17299">
        <v>1729.6</v>
      </c>
      <c r="B17299">
        <v>128.64328781127909</v>
      </c>
    </row>
    <row r="17300" spans="1:2" x14ac:dyDescent="0.25">
      <c r="A17300">
        <v>1729.7</v>
      </c>
      <c r="B17300">
        <v>128.50356437683101</v>
      </c>
    </row>
    <row r="17301" spans="1:2" x14ac:dyDescent="0.25">
      <c r="A17301">
        <v>1729.8</v>
      </c>
      <c r="B17301">
        <v>128.36384094238261</v>
      </c>
    </row>
    <row r="17302" spans="1:2" x14ac:dyDescent="0.25">
      <c r="A17302">
        <v>1729.9</v>
      </c>
      <c r="B17302">
        <v>128.22411750793441</v>
      </c>
    </row>
    <row r="17303" spans="1:2" x14ac:dyDescent="0.25">
      <c r="A17303">
        <v>1730</v>
      </c>
      <c r="B17303">
        <v>128.08439407348629</v>
      </c>
    </row>
    <row r="17304" spans="1:2" x14ac:dyDescent="0.25">
      <c r="A17304">
        <v>1730.1</v>
      </c>
      <c r="B17304">
        <v>127.87894073486299</v>
      </c>
    </row>
    <row r="17305" spans="1:2" x14ac:dyDescent="0.25">
      <c r="A17305">
        <v>1730.2</v>
      </c>
      <c r="B17305">
        <v>127.67348739624011</v>
      </c>
    </row>
    <row r="17306" spans="1:2" x14ac:dyDescent="0.25">
      <c r="A17306">
        <v>1730.3</v>
      </c>
      <c r="B17306">
        <v>127.4680340576168</v>
      </c>
    </row>
    <row r="17307" spans="1:2" x14ac:dyDescent="0.25">
      <c r="A17307">
        <v>1730.4</v>
      </c>
      <c r="B17307">
        <v>127.2625807189939</v>
      </c>
    </row>
    <row r="17308" spans="1:2" x14ac:dyDescent="0.25">
      <c r="A17308">
        <v>1730.5</v>
      </c>
      <c r="B17308">
        <v>127.0571273803711</v>
      </c>
    </row>
    <row r="17309" spans="1:2" x14ac:dyDescent="0.25">
      <c r="A17309">
        <v>1730.6</v>
      </c>
      <c r="B17309">
        <v>126.8516740417478</v>
      </c>
    </row>
    <row r="17310" spans="1:2" x14ac:dyDescent="0.25">
      <c r="A17310">
        <v>1730.7</v>
      </c>
      <c r="B17310">
        <v>126.6462207031249</v>
      </c>
    </row>
    <row r="17311" spans="1:2" x14ac:dyDescent="0.25">
      <c r="A17311">
        <v>1730.8</v>
      </c>
      <c r="B17311">
        <v>126.4407673645016</v>
      </c>
    </row>
    <row r="17312" spans="1:2" x14ac:dyDescent="0.25">
      <c r="A17312">
        <v>1730.9</v>
      </c>
      <c r="B17312">
        <v>126.23531402587879</v>
      </c>
    </row>
    <row r="17313" spans="1:2" x14ac:dyDescent="0.25">
      <c r="A17313">
        <v>1731</v>
      </c>
      <c r="B17313">
        <v>126.0298606872559</v>
      </c>
    </row>
    <row r="17314" spans="1:2" x14ac:dyDescent="0.25">
      <c r="A17314">
        <v>1731.1</v>
      </c>
      <c r="B17314">
        <v>125.8375756072996</v>
      </c>
    </row>
    <row r="17315" spans="1:2" x14ac:dyDescent="0.25">
      <c r="A17315">
        <v>1731.2</v>
      </c>
      <c r="B17315">
        <v>125.6452905273437</v>
      </c>
    </row>
    <row r="17316" spans="1:2" x14ac:dyDescent="0.25">
      <c r="A17316">
        <v>1731.3</v>
      </c>
      <c r="B17316">
        <v>125.4530054473874</v>
      </c>
    </row>
    <row r="17317" spans="1:2" x14ac:dyDescent="0.25">
      <c r="A17317">
        <v>1731.4</v>
      </c>
      <c r="B17317">
        <v>125.2607203674315</v>
      </c>
    </row>
    <row r="17318" spans="1:2" x14ac:dyDescent="0.25">
      <c r="A17318">
        <v>1731.5</v>
      </c>
      <c r="B17318">
        <v>125.06843528747559</v>
      </c>
    </row>
    <row r="17319" spans="1:2" x14ac:dyDescent="0.25">
      <c r="A17319">
        <v>1731.6</v>
      </c>
      <c r="B17319">
        <v>124.8761502075193</v>
      </c>
    </row>
    <row r="17320" spans="1:2" x14ac:dyDescent="0.25">
      <c r="A17320">
        <v>1731.7</v>
      </c>
      <c r="B17320">
        <v>124.68386512756339</v>
      </c>
    </row>
    <row r="17321" spans="1:2" x14ac:dyDescent="0.25">
      <c r="A17321">
        <v>1731.8</v>
      </c>
      <c r="B17321">
        <v>124.4915800476071</v>
      </c>
    </row>
    <row r="17322" spans="1:2" x14ac:dyDescent="0.25">
      <c r="A17322">
        <v>1731.9</v>
      </c>
      <c r="B17322">
        <v>124.29929496765121</v>
      </c>
    </row>
    <row r="17323" spans="1:2" x14ac:dyDescent="0.25">
      <c r="A17323">
        <v>1732</v>
      </c>
      <c r="B17323">
        <v>124.1070098876953</v>
      </c>
    </row>
    <row r="17324" spans="1:2" x14ac:dyDescent="0.25">
      <c r="A17324">
        <v>1732.1</v>
      </c>
      <c r="B17324">
        <v>123.90380935668919</v>
      </c>
    </row>
    <row r="17325" spans="1:2" x14ac:dyDescent="0.25">
      <c r="A17325">
        <v>1732.2</v>
      </c>
      <c r="B17325">
        <v>123.7006088256835</v>
      </c>
    </row>
    <row r="17326" spans="1:2" x14ac:dyDescent="0.25">
      <c r="A17326">
        <v>1732.3</v>
      </c>
      <c r="B17326">
        <v>123.4974082946774</v>
      </c>
    </row>
    <row r="17327" spans="1:2" x14ac:dyDescent="0.25">
      <c r="A17327">
        <v>1732.4</v>
      </c>
      <c r="B17327">
        <v>123.29420776367169</v>
      </c>
    </row>
    <row r="17328" spans="1:2" x14ac:dyDescent="0.25">
      <c r="A17328">
        <v>1732.5</v>
      </c>
      <c r="B17328">
        <v>123.091007232666</v>
      </c>
    </row>
    <row r="17329" spans="1:2" x14ac:dyDescent="0.25">
      <c r="A17329">
        <v>1732.6</v>
      </c>
      <c r="B17329">
        <v>122.8878067016599</v>
      </c>
    </row>
    <row r="17330" spans="1:2" x14ac:dyDescent="0.25">
      <c r="A17330">
        <v>1732.7</v>
      </c>
      <c r="B17330">
        <v>122.68460617065421</v>
      </c>
    </row>
    <row r="17331" spans="1:2" x14ac:dyDescent="0.25">
      <c r="A17331">
        <v>1732.8</v>
      </c>
      <c r="B17331">
        <v>122.4814056396481</v>
      </c>
    </row>
    <row r="17332" spans="1:2" x14ac:dyDescent="0.25">
      <c r="A17332">
        <v>1732.9</v>
      </c>
      <c r="B17332">
        <v>122.2782051086424</v>
      </c>
    </row>
    <row r="17333" spans="1:2" x14ac:dyDescent="0.25">
      <c r="A17333">
        <v>1733</v>
      </c>
      <c r="B17333">
        <v>122.0750045776367</v>
      </c>
    </row>
    <row r="17334" spans="1:2" x14ac:dyDescent="0.25">
      <c r="A17334">
        <v>1733.1</v>
      </c>
      <c r="B17334">
        <v>121.8503209686276</v>
      </c>
    </row>
    <row r="17335" spans="1:2" x14ac:dyDescent="0.25">
      <c r="A17335">
        <v>1733.2</v>
      </c>
      <c r="B17335">
        <v>121.62563735961901</v>
      </c>
    </row>
    <row r="17336" spans="1:2" x14ac:dyDescent="0.25">
      <c r="A17336">
        <v>1733.3</v>
      </c>
      <c r="B17336">
        <v>121.4009537506099</v>
      </c>
    </row>
    <row r="17337" spans="1:2" x14ac:dyDescent="0.25">
      <c r="A17337">
        <v>1733.4</v>
      </c>
      <c r="B17337">
        <v>121.17627014160129</v>
      </c>
    </row>
    <row r="17338" spans="1:2" x14ac:dyDescent="0.25">
      <c r="A17338">
        <v>1733.5</v>
      </c>
      <c r="B17338">
        <v>120.9515865325928</v>
      </c>
    </row>
    <row r="17339" spans="1:2" x14ac:dyDescent="0.25">
      <c r="A17339">
        <v>1733.6</v>
      </c>
      <c r="B17339">
        <v>120.72690292358369</v>
      </c>
    </row>
    <row r="17340" spans="1:2" x14ac:dyDescent="0.25">
      <c r="A17340">
        <v>1733.7</v>
      </c>
      <c r="B17340">
        <v>120.5022193145751</v>
      </c>
    </row>
    <row r="17341" spans="1:2" x14ac:dyDescent="0.25">
      <c r="A17341">
        <v>1733.8</v>
      </c>
      <c r="B17341">
        <v>120.277535705566</v>
      </c>
    </row>
    <row r="17342" spans="1:2" x14ac:dyDescent="0.25">
      <c r="A17342">
        <v>1733.9</v>
      </c>
      <c r="B17342">
        <v>120.0528520965574</v>
      </c>
    </row>
    <row r="17343" spans="1:2" x14ac:dyDescent="0.25">
      <c r="A17343">
        <v>1734</v>
      </c>
      <c r="B17343">
        <v>119.82816848754879</v>
      </c>
    </row>
    <row r="17344" spans="1:2" x14ac:dyDescent="0.25">
      <c r="A17344">
        <v>1734.1</v>
      </c>
      <c r="B17344">
        <v>119.57344696044881</v>
      </c>
    </row>
    <row r="17345" spans="1:2" x14ac:dyDescent="0.25">
      <c r="A17345">
        <v>1734.2</v>
      </c>
      <c r="B17345">
        <v>119.3187254333495</v>
      </c>
    </row>
    <row r="17346" spans="1:2" x14ac:dyDescent="0.25">
      <c r="A17346">
        <v>1734.3</v>
      </c>
      <c r="B17346">
        <v>119.0640039062495</v>
      </c>
    </row>
    <row r="17347" spans="1:2" x14ac:dyDescent="0.25">
      <c r="A17347">
        <v>1734.4</v>
      </c>
      <c r="B17347">
        <v>118.8092823791501</v>
      </c>
    </row>
    <row r="17348" spans="1:2" x14ac:dyDescent="0.25">
      <c r="A17348">
        <v>1734.5</v>
      </c>
      <c r="B17348">
        <v>118.5545608520507</v>
      </c>
    </row>
    <row r="17349" spans="1:2" x14ac:dyDescent="0.25">
      <c r="A17349">
        <v>1734.6</v>
      </c>
      <c r="B17349">
        <v>118.2998393249508</v>
      </c>
    </row>
    <row r="17350" spans="1:2" x14ac:dyDescent="0.25">
      <c r="A17350">
        <v>1734.7</v>
      </c>
      <c r="B17350">
        <v>118.0451177978514</v>
      </c>
    </row>
    <row r="17351" spans="1:2" x14ac:dyDescent="0.25">
      <c r="A17351">
        <v>1734.8</v>
      </c>
      <c r="B17351">
        <v>117.7903962707515</v>
      </c>
    </row>
    <row r="17352" spans="1:2" x14ac:dyDescent="0.25">
      <c r="A17352">
        <v>1734.9</v>
      </c>
      <c r="B17352">
        <v>117.53567474365209</v>
      </c>
    </row>
    <row r="17353" spans="1:2" x14ac:dyDescent="0.25">
      <c r="A17353">
        <v>1735</v>
      </c>
      <c r="B17353">
        <v>117.2809532165527</v>
      </c>
    </row>
    <row r="17354" spans="1:2" x14ac:dyDescent="0.25">
      <c r="A17354">
        <v>1735.1</v>
      </c>
      <c r="B17354">
        <v>116.985660629272</v>
      </c>
    </row>
    <row r="17355" spans="1:2" x14ac:dyDescent="0.25">
      <c r="A17355">
        <v>1735.2</v>
      </c>
      <c r="B17355">
        <v>116.690368041992</v>
      </c>
    </row>
    <row r="17356" spans="1:2" x14ac:dyDescent="0.25">
      <c r="A17356">
        <v>1735.3</v>
      </c>
      <c r="B17356">
        <v>116.3950754547114</v>
      </c>
    </row>
    <row r="17357" spans="1:2" x14ac:dyDescent="0.25">
      <c r="A17357">
        <v>1735.4</v>
      </c>
      <c r="B17357">
        <v>116.0997828674313</v>
      </c>
    </row>
    <row r="17358" spans="1:2" x14ac:dyDescent="0.25">
      <c r="A17358">
        <v>1735.5</v>
      </c>
      <c r="B17358">
        <v>115.8044902801514</v>
      </c>
    </row>
    <row r="17359" spans="1:2" x14ac:dyDescent="0.25">
      <c r="A17359">
        <v>1735.6</v>
      </c>
      <c r="B17359">
        <v>115.5091976928707</v>
      </c>
    </row>
    <row r="17360" spans="1:2" x14ac:dyDescent="0.25">
      <c r="A17360">
        <v>1735.7</v>
      </c>
      <c r="B17360">
        <v>115.2139051055907</v>
      </c>
    </row>
    <row r="17361" spans="1:2" x14ac:dyDescent="0.25">
      <c r="A17361">
        <v>1735.8</v>
      </c>
      <c r="B17361">
        <v>114.91861251831</v>
      </c>
    </row>
    <row r="17362" spans="1:2" x14ac:dyDescent="0.25">
      <c r="A17362">
        <v>1735.9</v>
      </c>
      <c r="B17362">
        <v>114.62331993103</v>
      </c>
    </row>
    <row r="17363" spans="1:2" x14ac:dyDescent="0.25">
      <c r="A17363">
        <v>1736</v>
      </c>
      <c r="B17363">
        <v>114.32802734374999</v>
      </c>
    </row>
    <row r="17364" spans="1:2" x14ac:dyDescent="0.25">
      <c r="A17364">
        <v>1736.1</v>
      </c>
      <c r="B17364">
        <v>114.1070053100583</v>
      </c>
    </row>
    <row r="17365" spans="1:2" x14ac:dyDescent="0.25">
      <c r="A17365">
        <v>1736.2</v>
      </c>
      <c r="B17365">
        <v>113.8859832763671</v>
      </c>
    </row>
    <row r="17366" spans="1:2" x14ac:dyDescent="0.25">
      <c r="A17366">
        <v>1736.3</v>
      </c>
      <c r="B17366">
        <v>113.6649612426754</v>
      </c>
    </row>
    <row r="17367" spans="1:2" x14ac:dyDescent="0.25">
      <c r="A17367">
        <v>1736.4</v>
      </c>
      <c r="B17367">
        <v>113.4439392089842</v>
      </c>
    </row>
    <row r="17368" spans="1:2" x14ac:dyDescent="0.25">
      <c r="A17368">
        <v>1736.5</v>
      </c>
      <c r="B17368">
        <v>113.22291717529291</v>
      </c>
    </row>
    <row r="17369" spans="1:2" x14ac:dyDescent="0.25">
      <c r="A17369">
        <v>1736.6</v>
      </c>
      <c r="B17369">
        <v>113.0018951416012</v>
      </c>
    </row>
    <row r="17370" spans="1:2" x14ac:dyDescent="0.25">
      <c r="A17370">
        <v>1736.7</v>
      </c>
      <c r="B17370">
        <v>112.78087310791</v>
      </c>
    </row>
    <row r="17371" spans="1:2" x14ac:dyDescent="0.25">
      <c r="A17371">
        <v>1736.8</v>
      </c>
      <c r="B17371">
        <v>112.5598510742183</v>
      </c>
    </row>
    <row r="17372" spans="1:2" x14ac:dyDescent="0.25">
      <c r="A17372">
        <v>1736.9</v>
      </c>
      <c r="B17372">
        <v>112.3388290405271</v>
      </c>
    </row>
    <row r="17373" spans="1:2" x14ac:dyDescent="0.25">
      <c r="A17373">
        <v>1737</v>
      </c>
      <c r="B17373">
        <v>112.1178070068359</v>
      </c>
    </row>
    <row r="17374" spans="1:2" x14ac:dyDescent="0.25">
      <c r="A17374">
        <v>1737.1</v>
      </c>
      <c r="B17374">
        <v>111.919427566528</v>
      </c>
    </row>
    <row r="17375" spans="1:2" x14ac:dyDescent="0.25">
      <c r="A17375">
        <v>1737.2</v>
      </c>
      <c r="B17375">
        <v>111.72104812622059</v>
      </c>
    </row>
    <row r="17376" spans="1:2" x14ac:dyDescent="0.25">
      <c r="A17376">
        <v>1737.3</v>
      </c>
      <c r="B17376">
        <v>111.52266868591271</v>
      </c>
    </row>
    <row r="17377" spans="1:2" x14ac:dyDescent="0.25">
      <c r="A17377">
        <v>1737.4</v>
      </c>
      <c r="B17377">
        <v>111.3242892456053</v>
      </c>
    </row>
    <row r="17378" spans="1:2" x14ac:dyDescent="0.25">
      <c r="A17378">
        <v>1737.5</v>
      </c>
      <c r="B17378">
        <v>111.12590980529789</v>
      </c>
    </row>
    <row r="17379" spans="1:2" x14ac:dyDescent="0.25">
      <c r="A17379">
        <v>1737.6</v>
      </c>
      <c r="B17379">
        <v>110.92753036499001</v>
      </c>
    </row>
    <row r="17380" spans="1:2" x14ac:dyDescent="0.25">
      <c r="A17380">
        <v>1737.7</v>
      </c>
      <c r="B17380">
        <v>110.7291509246825</v>
      </c>
    </row>
    <row r="17381" spans="1:2" x14ac:dyDescent="0.25">
      <c r="A17381">
        <v>1737.8</v>
      </c>
      <c r="B17381">
        <v>110.5307714843747</v>
      </c>
    </row>
    <row r="17382" spans="1:2" x14ac:dyDescent="0.25">
      <c r="A17382">
        <v>1737.9</v>
      </c>
      <c r="B17382">
        <v>110.33239204406721</v>
      </c>
    </row>
    <row r="17383" spans="1:2" x14ac:dyDescent="0.25">
      <c r="A17383">
        <v>1738</v>
      </c>
      <c r="B17383">
        <v>110.1340126037598</v>
      </c>
    </row>
    <row r="17384" spans="1:2" x14ac:dyDescent="0.25">
      <c r="A17384">
        <v>1738.1</v>
      </c>
      <c r="B17384">
        <v>109.9198042297361</v>
      </c>
    </row>
    <row r="17385" spans="1:2" x14ac:dyDescent="0.25">
      <c r="A17385">
        <v>1738.2</v>
      </c>
      <c r="B17385">
        <v>109.7055958557128</v>
      </c>
    </row>
    <row r="17386" spans="1:2" x14ac:dyDescent="0.25">
      <c r="A17386">
        <v>1738.3</v>
      </c>
      <c r="B17386">
        <v>109.4913874816891</v>
      </c>
    </row>
    <row r="17387" spans="1:2" x14ac:dyDescent="0.25">
      <c r="A17387">
        <v>1738.4</v>
      </c>
      <c r="B17387">
        <v>109.2771791076658</v>
      </c>
    </row>
    <row r="17388" spans="1:2" x14ac:dyDescent="0.25">
      <c r="A17388">
        <v>1738.5</v>
      </c>
      <c r="B17388">
        <v>109.0629707336426</v>
      </c>
    </row>
    <row r="17389" spans="1:2" x14ac:dyDescent="0.25">
      <c r="A17389">
        <v>1738.6</v>
      </c>
      <c r="B17389">
        <v>108.8487623596189</v>
      </c>
    </row>
    <row r="17390" spans="1:2" x14ac:dyDescent="0.25">
      <c r="A17390">
        <v>1738.7</v>
      </c>
      <c r="B17390">
        <v>108.6345539855956</v>
      </c>
    </row>
    <row r="17391" spans="1:2" x14ac:dyDescent="0.25">
      <c r="A17391">
        <v>1738.8</v>
      </c>
      <c r="B17391">
        <v>108.4203456115719</v>
      </c>
    </row>
    <row r="17392" spans="1:2" x14ac:dyDescent="0.25">
      <c r="A17392">
        <v>1738.9</v>
      </c>
      <c r="B17392">
        <v>108.2061372375486</v>
      </c>
    </row>
    <row r="17393" spans="1:2" x14ac:dyDescent="0.25">
      <c r="A17393">
        <v>1739</v>
      </c>
      <c r="B17393">
        <v>107.9919288635254</v>
      </c>
    </row>
    <row r="17394" spans="1:2" x14ac:dyDescent="0.25">
      <c r="A17394">
        <v>1739.1</v>
      </c>
      <c r="B17394">
        <v>107.70629051208461</v>
      </c>
    </row>
    <row r="17395" spans="1:2" x14ac:dyDescent="0.25">
      <c r="A17395">
        <v>1739.2</v>
      </c>
      <c r="B17395">
        <v>107.42065216064439</v>
      </c>
    </row>
    <row r="17396" spans="1:2" x14ac:dyDescent="0.25">
      <c r="A17396">
        <v>1739.3</v>
      </c>
      <c r="B17396">
        <v>107.1350138092036</v>
      </c>
    </row>
    <row r="17397" spans="1:2" x14ac:dyDescent="0.25">
      <c r="A17397">
        <v>1739.4</v>
      </c>
      <c r="B17397">
        <v>106.8493754577634</v>
      </c>
    </row>
    <row r="17398" spans="1:2" x14ac:dyDescent="0.25">
      <c r="A17398">
        <v>1739.5</v>
      </c>
      <c r="B17398">
        <v>106.5637371063233</v>
      </c>
    </row>
    <row r="17399" spans="1:2" x14ac:dyDescent="0.25">
      <c r="A17399">
        <v>1739.6</v>
      </c>
      <c r="B17399">
        <v>106.27809875488239</v>
      </c>
    </row>
    <row r="17400" spans="1:2" x14ac:dyDescent="0.25">
      <c r="A17400">
        <v>1739.7</v>
      </c>
      <c r="B17400">
        <v>105.99246040344229</v>
      </c>
    </row>
    <row r="17401" spans="1:2" x14ac:dyDescent="0.25">
      <c r="A17401">
        <v>1739.8</v>
      </c>
      <c r="B17401">
        <v>105.7068220520014</v>
      </c>
    </row>
    <row r="17402" spans="1:2" x14ac:dyDescent="0.25">
      <c r="A17402">
        <v>1739.9</v>
      </c>
      <c r="B17402">
        <v>105.4211837005613</v>
      </c>
    </row>
    <row r="17403" spans="1:2" x14ac:dyDescent="0.25">
      <c r="A17403">
        <v>1740</v>
      </c>
      <c r="B17403">
        <v>105.1355453491211</v>
      </c>
    </row>
    <row r="17404" spans="1:2" x14ac:dyDescent="0.25">
      <c r="A17404">
        <v>1740.1</v>
      </c>
      <c r="B17404">
        <v>104.9137329864499</v>
      </c>
    </row>
    <row r="17405" spans="1:2" x14ac:dyDescent="0.25">
      <c r="A17405">
        <v>1740.2</v>
      </c>
      <c r="B17405">
        <v>104.6919206237792</v>
      </c>
    </row>
    <row r="17406" spans="1:2" x14ac:dyDescent="0.25">
      <c r="A17406">
        <v>1740.3</v>
      </c>
      <c r="B17406">
        <v>104.470108261108</v>
      </c>
    </row>
    <row r="17407" spans="1:2" x14ac:dyDescent="0.25">
      <c r="A17407">
        <v>1740.4</v>
      </c>
      <c r="B17407">
        <v>104.24829589843731</v>
      </c>
    </row>
    <row r="17408" spans="1:2" x14ac:dyDescent="0.25">
      <c r="A17408">
        <v>1740.5</v>
      </c>
      <c r="B17408">
        <v>104.0264835357666</v>
      </c>
    </row>
    <row r="17409" spans="1:2" x14ac:dyDescent="0.25">
      <c r="A17409">
        <v>1740.6</v>
      </c>
      <c r="B17409">
        <v>103.8046711730954</v>
      </c>
    </row>
    <row r="17410" spans="1:2" x14ac:dyDescent="0.25">
      <c r="A17410">
        <v>1740.7</v>
      </c>
      <c r="B17410">
        <v>103.5828588104247</v>
      </c>
    </row>
    <row r="17411" spans="1:2" x14ac:dyDescent="0.25">
      <c r="A17411">
        <v>1740.8</v>
      </c>
      <c r="B17411">
        <v>103.36104644775349</v>
      </c>
    </row>
    <row r="17412" spans="1:2" x14ac:dyDescent="0.25">
      <c r="A17412">
        <v>1740.9</v>
      </c>
      <c r="B17412">
        <v>103.1392340850828</v>
      </c>
    </row>
    <row r="17413" spans="1:2" x14ac:dyDescent="0.25">
      <c r="A17413">
        <v>1741</v>
      </c>
      <c r="B17413">
        <v>102.9174217224121</v>
      </c>
    </row>
    <row r="17414" spans="1:2" x14ac:dyDescent="0.25">
      <c r="A17414">
        <v>1741.1</v>
      </c>
      <c r="B17414">
        <v>102.73659622192361</v>
      </c>
    </row>
    <row r="17415" spans="1:2" x14ac:dyDescent="0.25">
      <c r="A17415">
        <v>1741.2</v>
      </c>
      <c r="B17415">
        <v>102.55577072143549</v>
      </c>
    </row>
    <row r="17416" spans="1:2" x14ac:dyDescent="0.25">
      <c r="A17416">
        <v>1741.3</v>
      </c>
      <c r="B17416">
        <v>102.3749452209469</v>
      </c>
    </row>
    <row r="17417" spans="1:2" x14ac:dyDescent="0.25">
      <c r="A17417">
        <v>1741.4</v>
      </c>
      <c r="B17417">
        <v>102.1941197204588</v>
      </c>
    </row>
    <row r="17418" spans="1:2" x14ac:dyDescent="0.25">
      <c r="A17418">
        <v>1741.5</v>
      </c>
      <c r="B17418">
        <v>102.0132942199707</v>
      </c>
    </row>
    <row r="17419" spans="1:2" x14ac:dyDescent="0.25">
      <c r="A17419">
        <v>1741.6</v>
      </c>
      <c r="B17419">
        <v>101.83246871948219</v>
      </c>
    </row>
    <row r="17420" spans="1:2" x14ac:dyDescent="0.25">
      <c r="A17420">
        <v>1741.7</v>
      </c>
      <c r="B17420">
        <v>101.6516432189941</v>
      </c>
    </row>
    <row r="17421" spans="1:2" x14ac:dyDescent="0.25">
      <c r="A17421">
        <v>1741.8</v>
      </c>
      <c r="B17421">
        <v>101.4708177185055</v>
      </c>
    </row>
    <row r="17422" spans="1:2" x14ac:dyDescent="0.25">
      <c r="A17422">
        <v>1741.9</v>
      </c>
      <c r="B17422">
        <v>101.2899922180174</v>
      </c>
    </row>
    <row r="17423" spans="1:2" x14ac:dyDescent="0.25">
      <c r="A17423">
        <v>1742</v>
      </c>
      <c r="B17423">
        <v>101.10916671752931</v>
      </c>
    </row>
    <row r="17424" spans="1:2" x14ac:dyDescent="0.25">
      <c r="A17424">
        <v>1742.1</v>
      </c>
      <c r="B17424">
        <v>100.9307826232908</v>
      </c>
    </row>
    <row r="17425" spans="1:2" x14ac:dyDescent="0.25">
      <c r="A17425">
        <v>1742.2</v>
      </c>
      <c r="B17425">
        <v>100.7523985290527</v>
      </c>
    </row>
    <row r="17426" spans="1:2" x14ac:dyDescent="0.25">
      <c r="A17426">
        <v>1742.3</v>
      </c>
      <c r="B17426">
        <v>100.5740144348141</v>
      </c>
    </row>
    <row r="17427" spans="1:2" x14ac:dyDescent="0.25">
      <c r="A17427">
        <v>1742.4</v>
      </c>
      <c r="B17427">
        <v>100.39563034057601</v>
      </c>
    </row>
    <row r="17428" spans="1:2" x14ac:dyDescent="0.25">
      <c r="A17428">
        <v>1742.5</v>
      </c>
      <c r="B17428">
        <v>100.21724624633789</v>
      </c>
    </row>
    <row r="17429" spans="1:2" x14ac:dyDescent="0.25">
      <c r="A17429">
        <v>1742.6</v>
      </c>
      <c r="B17429">
        <v>100.0388621520994</v>
      </c>
    </row>
    <row r="17430" spans="1:2" x14ac:dyDescent="0.25">
      <c r="A17430">
        <v>1742.7</v>
      </c>
      <c r="B17430">
        <v>99.860478057861243</v>
      </c>
    </row>
    <row r="17431" spans="1:2" x14ac:dyDescent="0.25">
      <c r="A17431">
        <v>1742.8</v>
      </c>
      <c r="B17431">
        <v>99.682093963622719</v>
      </c>
    </row>
    <row r="17432" spans="1:2" x14ac:dyDescent="0.25">
      <c r="A17432">
        <v>1742.9</v>
      </c>
      <c r="B17432">
        <v>99.503709869384608</v>
      </c>
    </row>
    <row r="17433" spans="1:2" x14ac:dyDescent="0.25">
      <c r="A17433">
        <v>1743</v>
      </c>
      <c r="B17433">
        <v>99.325325775146482</v>
      </c>
    </row>
    <row r="17434" spans="1:2" x14ac:dyDescent="0.25">
      <c r="A17434">
        <v>1743.1</v>
      </c>
      <c r="B17434">
        <v>99.164635238647236</v>
      </c>
    </row>
    <row r="17435" spans="1:2" x14ac:dyDescent="0.25">
      <c r="A17435">
        <v>1743.2</v>
      </c>
      <c r="B17435">
        <v>99.00394470214836</v>
      </c>
    </row>
    <row r="17436" spans="1:2" x14ac:dyDescent="0.25">
      <c r="A17436">
        <v>1743.3</v>
      </c>
      <c r="B17436">
        <v>98.843254165649128</v>
      </c>
    </row>
    <row r="17437" spans="1:2" x14ac:dyDescent="0.25">
      <c r="A17437">
        <v>1743.4</v>
      </c>
      <c r="B17437">
        <v>98.682563629150252</v>
      </c>
    </row>
    <row r="17438" spans="1:2" x14ac:dyDescent="0.25">
      <c r="A17438">
        <v>1743.5</v>
      </c>
      <c r="B17438">
        <v>98.521873092651362</v>
      </c>
    </row>
    <row r="17439" spans="1:2" x14ac:dyDescent="0.25">
      <c r="A17439">
        <v>1743.6</v>
      </c>
      <c r="B17439">
        <v>98.36118255615213</v>
      </c>
    </row>
    <row r="17440" spans="1:2" x14ac:dyDescent="0.25">
      <c r="A17440">
        <v>1743.7</v>
      </c>
      <c r="B17440">
        <v>98.200492019653254</v>
      </c>
    </row>
    <row r="17441" spans="1:2" x14ac:dyDescent="0.25">
      <c r="A17441">
        <v>1743.8</v>
      </c>
      <c r="B17441">
        <v>98.039801483154008</v>
      </c>
    </row>
    <row r="17442" spans="1:2" x14ac:dyDescent="0.25">
      <c r="A17442">
        <v>1743.9</v>
      </c>
      <c r="B17442">
        <v>97.879110946655132</v>
      </c>
    </row>
    <row r="17443" spans="1:2" x14ac:dyDescent="0.25">
      <c r="A17443">
        <v>1744</v>
      </c>
      <c r="B17443">
        <v>97.718420410156256</v>
      </c>
    </row>
    <row r="17444" spans="1:2" x14ac:dyDescent="0.25">
      <c r="A17444">
        <v>1744.1</v>
      </c>
      <c r="B17444">
        <v>97.569837799072062</v>
      </c>
    </row>
    <row r="17445" spans="1:2" x14ac:dyDescent="0.25">
      <c r="A17445">
        <v>1744.2</v>
      </c>
      <c r="B17445">
        <v>97.421255187988223</v>
      </c>
    </row>
    <row r="17446" spans="1:2" x14ac:dyDescent="0.25">
      <c r="A17446">
        <v>1744.3</v>
      </c>
      <c r="B17446">
        <v>97.272672576904029</v>
      </c>
    </row>
    <row r="17447" spans="1:2" x14ac:dyDescent="0.25">
      <c r="A17447">
        <v>1744.4</v>
      </c>
      <c r="B17447">
        <v>97.124089965820176</v>
      </c>
    </row>
    <row r="17448" spans="1:2" x14ac:dyDescent="0.25">
      <c r="A17448">
        <v>1744.5</v>
      </c>
      <c r="B17448">
        <v>96.975507354736322</v>
      </c>
    </row>
    <row r="17449" spans="1:2" x14ac:dyDescent="0.25">
      <c r="A17449">
        <v>1744.6</v>
      </c>
      <c r="B17449">
        <v>96.826924743652143</v>
      </c>
    </row>
    <row r="17450" spans="1:2" x14ac:dyDescent="0.25">
      <c r="A17450">
        <v>1744.7</v>
      </c>
      <c r="B17450">
        <v>96.678342132568289</v>
      </c>
    </row>
    <row r="17451" spans="1:2" x14ac:dyDescent="0.25">
      <c r="A17451">
        <v>1744.8</v>
      </c>
      <c r="B17451">
        <v>96.52975952148411</v>
      </c>
    </row>
    <row r="17452" spans="1:2" x14ac:dyDescent="0.25">
      <c r="A17452">
        <v>1744.9</v>
      </c>
      <c r="B17452">
        <v>96.381176910400256</v>
      </c>
    </row>
    <row r="17453" spans="1:2" x14ac:dyDescent="0.25">
      <c r="A17453">
        <v>1745</v>
      </c>
      <c r="B17453">
        <v>96.232594299316403</v>
      </c>
    </row>
    <row r="17454" spans="1:2" x14ac:dyDescent="0.25">
      <c r="A17454">
        <v>1745.1</v>
      </c>
      <c r="B17454">
        <v>96.091584930419728</v>
      </c>
    </row>
    <row r="17455" spans="1:2" x14ac:dyDescent="0.25">
      <c r="A17455">
        <v>1745.2</v>
      </c>
      <c r="B17455">
        <v>95.950575561523365</v>
      </c>
    </row>
    <row r="17456" spans="1:2" x14ac:dyDescent="0.25">
      <c r="A17456">
        <v>1745.3</v>
      </c>
      <c r="B17456">
        <v>95.80956619262669</v>
      </c>
    </row>
    <row r="17457" spans="1:2" x14ac:dyDescent="0.25">
      <c r="A17457">
        <v>1745.4</v>
      </c>
      <c r="B17457">
        <v>95.668556823730341</v>
      </c>
    </row>
    <row r="17458" spans="1:2" x14ac:dyDescent="0.25">
      <c r="A17458">
        <v>1745.5</v>
      </c>
      <c r="B17458">
        <v>95.527547454833979</v>
      </c>
    </row>
    <row r="17459" spans="1:2" x14ac:dyDescent="0.25">
      <c r="A17459">
        <v>1745.6</v>
      </c>
      <c r="B17459">
        <v>95.386538085937303</v>
      </c>
    </row>
    <row r="17460" spans="1:2" x14ac:dyDescent="0.25">
      <c r="A17460">
        <v>1745.7</v>
      </c>
      <c r="B17460">
        <v>95.245528717040955</v>
      </c>
    </row>
    <row r="17461" spans="1:2" x14ac:dyDescent="0.25">
      <c r="A17461">
        <v>1745.8</v>
      </c>
      <c r="B17461">
        <v>95.104519348144279</v>
      </c>
    </row>
    <row r="17462" spans="1:2" x14ac:dyDescent="0.25">
      <c r="A17462">
        <v>1745.9</v>
      </c>
      <c r="B17462">
        <v>94.963509979247917</v>
      </c>
    </row>
    <row r="17463" spans="1:2" x14ac:dyDescent="0.25">
      <c r="A17463">
        <v>1746</v>
      </c>
      <c r="B17463">
        <v>94.822500610351568</v>
      </c>
    </row>
    <row r="17464" spans="1:2" x14ac:dyDescent="0.25">
      <c r="A17464">
        <v>1746.1</v>
      </c>
      <c r="B17464">
        <v>94.711353454589698</v>
      </c>
    </row>
    <row r="17465" spans="1:2" x14ac:dyDescent="0.25">
      <c r="A17465">
        <v>1746.2</v>
      </c>
      <c r="B17465">
        <v>94.600206298828084</v>
      </c>
    </row>
    <row r="17466" spans="1:2" x14ac:dyDescent="0.25">
      <c r="A17466">
        <v>1746.3</v>
      </c>
      <c r="B17466">
        <v>94.489059143066214</v>
      </c>
    </row>
    <row r="17467" spans="1:2" x14ac:dyDescent="0.25">
      <c r="A17467">
        <v>1746.4</v>
      </c>
      <c r="B17467">
        <v>94.377911987304586</v>
      </c>
    </row>
    <row r="17468" spans="1:2" x14ac:dyDescent="0.25">
      <c r="A17468">
        <v>1746.5</v>
      </c>
      <c r="B17468">
        <v>94.266764831542972</v>
      </c>
    </row>
    <row r="17469" spans="1:2" x14ac:dyDescent="0.25">
      <c r="A17469">
        <v>1746.6</v>
      </c>
      <c r="B17469">
        <v>94.155617675781102</v>
      </c>
    </row>
    <row r="17470" spans="1:2" x14ac:dyDescent="0.25">
      <c r="A17470">
        <v>1746.7</v>
      </c>
      <c r="B17470">
        <v>94.044470520019487</v>
      </c>
    </row>
    <row r="17471" spans="1:2" x14ac:dyDescent="0.25">
      <c r="A17471">
        <v>1746.8</v>
      </c>
      <c r="B17471">
        <v>93.933323364257618</v>
      </c>
    </row>
    <row r="17472" spans="1:2" x14ac:dyDescent="0.25">
      <c r="A17472">
        <v>1746.9</v>
      </c>
      <c r="B17472">
        <v>93.822176208495989</v>
      </c>
    </row>
    <row r="17473" spans="1:2" x14ac:dyDescent="0.25">
      <c r="A17473">
        <v>1747</v>
      </c>
      <c r="B17473">
        <v>93.711029052734375</v>
      </c>
    </row>
    <row r="17474" spans="1:2" x14ac:dyDescent="0.25">
      <c r="A17474">
        <v>1747.1</v>
      </c>
      <c r="B17474">
        <v>93.603880462646345</v>
      </c>
    </row>
    <row r="17475" spans="1:2" x14ac:dyDescent="0.25">
      <c r="A17475">
        <v>1747.2</v>
      </c>
      <c r="B17475">
        <v>93.496731872558541</v>
      </c>
    </row>
    <row r="17476" spans="1:2" x14ac:dyDescent="0.25">
      <c r="A17476">
        <v>1747.3</v>
      </c>
      <c r="B17476">
        <v>93.389583282470511</v>
      </c>
    </row>
    <row r="17477" spans="1:2" x14ac:dyDescent="0.25">
      <c r="A17477">
        <v>1747.4</v>
      </c>
      <c r="B17477">
        <v>93.282434692382708</v>
      </c>
    </row>
    <row r="17478" spans="1:2" x14ac:dyDescent="0.25">
      <c r="A17478">
        <v>1747.5</v>
      </c>
      <c r="B17478">
        <v>93.175286102294919</v>
      </c>
    </row>
    <row r="17479" spans="1:2" x14ac:dyDescent="0.25">
      <c r="A17479">
        <v>1747.6</v>
      </c>
      <c r="B17479">
        <v>93.068137512206889</v>
      </c>
    </row>
    <row r="17480" spans="1:2" x14ac:dyDescent="0.25">
      <c r="A17480">
        <v>1747.7</v>
      </c>
      <c r="B17480">
        <v>92.960988922119085</v>
      </c>
    </row>
    <row r="17481" spans="1:2" x14ac:dyDescent="0.25">
      <c r="A17481">
        <v>1747.8</v>
      </c>
      <c r="B17481">
        <v>92.853840332031055</v>
      </c>
    </row>
    <row r="17482" spans="1:2" x14ac:dyDescent="0.25">
      <c r="A17482">
        <v>1747.9</v>
      </c>
      <c r="B17482">
        <v>92.746691741943252</v>
      </c>
    </row>
    <row r="17483" spans="1:2" x14ac:dyDescent="0.25">
      <c r="A17483">
        <v>1748</v>
      </c>
      <c r="B17483">
        <v>92.639543151855463</v>
      </c>
    </row>
    <row r="17484" spans="1:2" x14ac:dyDescent="0.25">
      <c r="A17484">
        <v>1748.1</v>
      </c>
      <c r="B17484">
        <v>92.537159652709818</v>
      </c>
    </row>
    <row r="17485" spans="1:2" x14ac:dyDescent="0.25">
      <c r="A17485">
        <v>1748.2</v>
      </c>
      <c r="B17485">
        <v>92.4347761535644</v>
      </c>
    </row>
    <row r="17486" spans="1:2" x14ac:dyDescent="0.25">
      <c r="A17486">
        <v>1748.3</v>
      </c>
      <c r="B17486">
        <v>92.332392654418754</v>
      </c>
    </row>
    <row r="17487" spans="1:2" x14ac:dyDescent="0.25">
      <c r="A17487">
        <v>1748.4</v>
      </c>
      <c r="B17487">
        <v>92.230009155273336</v>
      </c>
    </row>
    <row r="17488" spans="1:2" x14ac:dyDescent="0.25">
      <c r="A17488">
        <v>1748.5</v>
      </c>
      <c r="B17488">
        <v>92.127625656127918</v>
      </c>
    </row>
    <row r="17489" spans="1:2" x14ac:dyDescent="0.25">
      <c r="A17489">
        <v>1748.6</v>
      </c>
      <c r="B17489">
        <v>92.025242156982273</v>
      </c>
    </row>
    <row r="17490" spans="1:2" x14ac:dyDescent="0.25">
      <c r="A17490">
        <v>1748.7</v>
      </c>
      <c r="B17490">
        <v>91.922858657836869</v>
      </c>
    </row>
    <row r="17491" spans="1:2" x14ac:dyDescent="0.25">
      <c r="A17491">
        <v>1748.8</v>
      </c>
      <c r="B17491">
        <v>91.82047515869121</v>
      </c>
    </row>
    <row r="17492" spans="1:2" x14ac:dyDescent="0.25">
      <c r="A17492">
        <v>1748.9</v>
      </c>
      <c r="B17492">
        <v>91.718091659545806</v>
      </c>
    </row>
    <row r="17493" spans="1:2" x14ac:dyDescent="0.25">
      <c r="A17493">
        <v>1749</v>
      </c>
      <c r="B17493">
        <v>91.615708160400388</v>
      </c>
    </row>
    <row r="17494" spans="1:2" x14ac:dyDescent="0.25">
      <c r="A17494">
        <v>1749.1</v>
      </c>
      <c r="B17494">
        <v>91.519493484496934</v>
      </c>
    </row>
    <row r="17495" spans="1:2" x14ac:dyDescent="0.25">
      <c r="A17495">
        <v>1749.2</v>
      </c>
      <c r="B17495">
        <v>91.423278808593707</v>
      </c>
    </row>
    <row r="17496" spans="1:2" x14ac:dyDescent="0.25">
      <c r="A17496">
        <v>1749.3</v>
      </c>
      <c r="B17496">
        <v>91.327064132690253</v>
      </c>
    </row>
    <row r="17497" spans="1:2" x14ac:dyDescent="0.25">
      <c r="A17497">
        <v>1749.4</v>
      </c>
      <c r="B17497">
        <v>91.230849456787013</v>
      </c>
    </row>
    <row r="17498" spans="1:2" x14ac:dyDescent="0.25">
      <c r="A17498">
        <v>1749.5</v>
      </c>
      <c r="B17498">
        <v>91.134634780883786</v>
      </c>
    </row>
    <row r="17499" spans="1:2" x14ac:dyDescent="0.25">
      <c r="A17499">
        <v>1749.6</v>
      </c>
      <c r="B17499">
        <v>91.038420104980332</v>
      </c>
    </row>
    <row r="17500" spans="1:2" x14ac:dyDescent="0.25">
      <c r="A17500">
        <v>1749.7</v>
      </c>
      <c r="B17500">
        <v>90.942205429077106</v>
      </c>
    </row>
    <row r="17501" spans="1:2" x14ac:dyDescent="0.25">
      <c r="A17501">
        <v>1749.8</v>
      </c>
      <c r="B17501">
        <v>90.845990753173652</v>
      </c>
    </row>
    <row r="17502" spans="1:2" x14ac:dyDescent="0.25">
      <c r="A17502">
        <v>1749.9</v>
      </c>
      <c r="B17502">
        <v>90.749776077270411</v>
      </c>
    </row>
    <row r="17503" spans="1:2" x14ac:dyDescent="0.25">
      <c r="A17503">
        <v>1750</v>
      </c>
      <c r="B17503">
        <v>90.653561401367185</v>
      </c>
    </row>
    <row r="17504" spans="1:2" x14ac:dyDescent="0.25">
      <c r="A17504">
        <v>1750.1</v>
      </c>
      <c r="B17504">
        <v>90.592040863037028</v>
      </c>
    </row>
    <row r="17505" spans="1:2" x14ac:dyDescent="0.25">
      <c r="A17505">
        <v>1750.2</v>
      </c>
      <c r="B17505">
        <v>90.530520324706998</v>
      </c>
    </row>
    <row r="17506" spans="1:2" x14ac:dyDescent="0.25">
      <c r="A17506">
        <v>1750.3</v>
      </c>
      <c r="B17506">
        <v>90.468999786376841</v>
      </c>
    </row>
    <row r="17507" spans="1:2" x14ac:dyDescent="0.25">
      <c r="A17507">
        <v>1750.4</v>
      </c>
      <c r="B17507">
        <v>90.407479248046812</v>
      </c>
    </row>
    <row r="17508" spans="1:2" x14ac:dyDescent="0.25">
      <c r="A17508">
        <v>1750.5</v>
      </c>
      <c r="B17508">
        <v>90.345958709716797</v>
      </c>
    </row>
    <row r="17509" spans="1:2" x14ac:dyDescent="0.25">
      <c r="A17509">
        <v>1750.6</v>
      </c>
      <c r="B17509">
        <v>90.28443817138664</v>
      </c>
    </row>
    <row r="17510" spans="1:2" x14ac:dyDescent="0.25">
      <c r="A17510">
        <v>1750.7</v>
      </c>
      <c r="B17510">
        <v>90.22291763305661</v>
      </c>
    </row>
    <row r="17511" spans="1:2" x14ac:dyDescent="0.25">
      <c r="A17511">
        <v>1750.8</v>
      </c>
      <c r="B17511">
        <v>90.161397094726453</v>
      </c>
    </row>
    <row r="17512" spans="1:2" x14ac:dyDescent="0.25">
      <c r="A17512">
        <v>1750.9</v>
      </c>
      <c r="B17512">
        <v>90.099876556396424</v>
      </c>
    </row>
    <row r="17513" spans="1:2" x14ac:dyDescent="0.25">
      <c r="A17513">
        <v>1751</v>
      </c>
      <c r="B17513">
        <v>90.038356018066409</v>
      </c>
    </row>
    <row r="17514" spans="1:2" x14ac:dyDescent="0.25">
      <c r="A17514">
        <v>1751.1</v>
      </c>
      <c r="B17514">
        <v>89.998196563720654</v>
      </c>
    </row>
    <row r="17515" spans="1:2" x14ac:dyDescent="0.25">
      <c r="A17515">
        <v>1751.2</v>
      </c>
      <c r="B17515">
        <v>89.958037109374985</v>
      </c>
    </row>
    <row r="17516" spans="1:2" x14ac:dyDescent="0.25">
      <c r="A17516">
        <v>1751.3</v>
      </c>
      <c r="B17516">
        <v>89.91787765502923</v>
      </c>
    </row>
    <row r="17517" spans="1:2" x14ac:dyDescent="0.25">
      <c r="A17517">
        <v>1751.4</v>
      </c>
      <c r="B17517">
        <v>89.87771820068356</v>
      </c>
    </row>
    <row r="17518" spans="1:2" x14ac:dyDescent="0.25">
      <c r="A17518">
        <v>1751.5</v>
      </c>
      <c r="B17518">
        <v>89.837558746337891</v>
      </c>
    </row>
    <row r="17519" spans="1:2" x14ac:dyDescent="0.25">
      <c r="A17519">
        <v>1751.6</v>
      </c>
      <c r="B17519">
        <v>89.797399291992136</v>
      </c>
    </row>
    <row r="17520" spans="1:2" x14ac:dyDescent="0.25">
      <c r="A17520">
        <v>1751.7</v>
      </c>
      <c r="B17520">
        <v>89.757239837646466</v>
      </c>
    </row>
    <row r="17521" spans="1:2" x14ac:dyDescent="0.25">
      <c r="A17521">
        <v>1751.8</v>
      </c>
      <c r="B17521">
        <v>89.717080383300711</v>
      </c>
    </row>
    <row r="17522" spans="1:2" x14ac:dyDescent="0.25">
      <c r="A17522">
        <v>1751.9</v>
      </c>
      <c r="B17522">
        <v>89.676920928955042</v>
      </c>
    </row>
    <row r="17523" spans="1:2" x14ac:dyDescent="0.25">
      <c r="A17523">
        <v>1752</v>
      </c>
      <c r="B17523">
        <v>89.636761474609372</v>
      </c>
    </row>
    <row r="17524" spans="1:2" x14ac:dyDescent="0.25">
      <c r="A17524">
        <v>1752.1</v>
      </c>
      <c r="B17524">
        <v>89.596357498168885</v>
      </c>
    </row>
    <row r="17525" spans="1:2" x14ac:dyDescent="0.25">
      <c r="A17525">
        <v>1752.2</v>
      </c>
      <c r="B17525">
        <v>89.555953521728497</v>
      </c>
    </row>
    <row r="17526" spans="1:2" x14ac:dyDescent="0.25">
      <c r="A17526">
        <v>1752.3</v>
      </c>
      <c r="B17526">
        <v>89.51554954528801</v>
      </c>
    </row>
    <row r="17527" spans="1:2" x14ac:dyDescent="0.25">
      <c r="A17527">
        <v>1752.4</v>
      </c>
      <c r="B17527">
        <v>89.475145568847623</v>
      </c>
    </row>
    <row r="17528" spans="1:2" x14ac:dyDescent="0.25">
      <c r="A17528">
        <v>1752.5</v>
      </c>
      <c r="B17528">
        <v>89.434741592407221</v>
      </c>
    </row>
    <row r="17529" spans="1:2" x14ac:dyDescent="0.25">
      <c r="A17529">
        <v>1752.6</v>
      </c>
      <c r="B17529">
        <v>89.394337615966748</v>
      </c>
    </row>
    <row r="17530" spans="1:2" x14ac:dyDescent="0.25">
      <c r="A17530">
        <v>1752.7</v>
      </c>
      <c r="B17530">
        <v>89.353933639526346</v>
      </c>
    </row>
    <row r="17531" spans="1:2" x14ac:dyDescent="0.25">
      <c r="A17531">
        <v>1752.8</v>
      </c>
      <c r="B17531">
        <v>89.313529663085873</v>
      </c>
    </row>
    <row r="17532" spans="1:2" x14ac:dyDescent="0.25">
      <c r="A17532">
        <v>1752.9</v>
      </c>
      <c r="B17532">
        <v>89.273125686645471</v>
      </c>
    </row>
    <row r="17533" spans="1:2" x14ac:dyDescent="0.25">
      <c r="A17533">
        <v>1753</v>
      </c>
      <c r="B17533">
        <v>89.232721710205084</v>
      </c>
    </row>
    <row r="17534" spans="1:2" x14ac:dyDescent="0.25">
      <c r="A17534">
        <v>1753.1</v>
      </c>
      <c r="B17534">
        <v>89.180587539672786</v>
      </c>
    </row>
    <row r="17535" spans="1:2" x14ac:dyDescent="0.25">
      <c r="A17535">
        <v>1753.2</v>
      </c>
      <c r="B17535">
        <v>89.128453369140601</v>
      </c>
    </row>
    <row r="17536" spans="1:2" x14ac:dyDescent="0.25">
      <c r="A17536">
        <v>1753.3</v>
      </c>
      <c r="B17536">
        <v>89.076319198608303</v>
      </c>
    </row>
    <row r="17537" spans="1:2" x14ac:dyDescent="0.25">
      <c r="A17537">
        <v>1753.4</v>
      </c>
      <c r="B17537">
        <v>89.024185028076133</v>
      </c>
    </row>
    <row r="17538" spans="1:2" x14ac:dyDescent="0.25">
      <c r="A17538">
        <v>1753.5</v>
      </c>
      <c r="B17538">
        <v>88.972050857543948</v>
      </c>
    </row>
    <row r="17539" spans="1:2" x14ac:dyDescent="0.25">
      <c r="A17539">
        <v>1753.6</v>
      </c>
      <c r="B17539">
        <v>88.91991668701165</v>
      </c>
    </row>
    <row r="17540" spans="1:2" x14ac:dyDescent="0.25">
      <c r="A17540">
        <v>1753.7</v>
      </c>
      <c r="B17540">
        <v>88.867782516479465</v>
      </c>
    </row>
    <row r="17541" spans="1:2" x14ac:dyDescent="0.25">
      <c r="A17541">
        <v>1753.8</v>
      </c>
      <c r="B17541">
        <v>88.815648345947167</v>
      </c>
    </row>
    <row r="17542" spans="1:2" x14ac:dyDescent="0.25">
      <c r="A17542">
        <v>1753.9</v>
      </c>
      <c r="B17542">
        <v>88.763514175414997</v>
      </c>
    </row>
    <row r="17543" spans="1:2" x14ac:dyDescent="0.25">
      <c r="A17543">
        <v>1754</v>
      </c>
      <c r="B17543">
        <v>88.711380004882813</v>
      </c>
    </row>
    <row r="17544" spans="1:2" x14ac:dyDescent="0.25">
      <c r="A17544">
        <v>1754.1</v>
      </c>
      <c r="B17544">
        <v>88.655875091552659</v>
      </c>
    </row>
    <row r="17545" spans="1:2" x14ac:dyDescent="0.25">
      <c r="A17545">
        <v>1754.2</v>
      </c>
      <c r="B17545">
        <v>88.600370178222633</v>
      </c>
    </row>
    <row r="17546" spans="1:2" x14ac:dyDescent="0.25">
      <c r="A17546">
        <v>1754.3</v>
      </c>
      <c r="B17546">
        <v>88.544865264892479</v>
      </c>
    </row>
    <row r="17547" spans="1:2" x14ac:dyDescent="0.25">
      <c r="A17547">
        <v>1754.4</v>
      </c>
      <c r="B17547">
        <v>88.489360351562453</v>
      </c>
    </row>
    <row r="17548" spans="1:2" x14ac:dyDescent="0.25">
      <c r="A17548">
        <v>1754.5</v>
      </c>
      <c r="B17548">
        <v>88.433855438232428</v>
      </c>
    </row>
    <row r="17549" spans="1:2" x14ac:dyDescent="0.25">
      <c r="A17549">
        <v>1754.6</v>
      </c>
      <c r="B17549">
        <v>88.37835052490226</v>
      </c>
    </row>
    <row r="17550" spans="1:2" x14ac:dyDescent="0.25">
      <c r="A17550">
        <v>1754.7</v>
      </c>
      <c r="B17550">
        <v>88.322845611572234</v>
      </c>
    </row>
    <row r="17551" spans="1:2" x14ac:dyDescent="0.25">
      <c r="A17551">
        <v>1754.8</v>
      </c>
      <c r="B17551">
        <v>88.26734069824208</v>
      </c>
    </row>
    <row r="17552" spans="1:2" x14ac:dyDescent="0.25">
      <c r="A17552">
        <v>1754.9</v>
      </c>
      <c r="B17552">
        <v>88.211835784912054</v>
      </c>
    </row>
    <row r="17553" spans="1:2" x14ac:dyDescent="0.25">
      <c r="A17553">
        <v>1755</v>
      </c>
      <c r="B17553">
        <v>88.156330871582028</v>
      </c>
    </row>
    <row r="17554" spans="1:2" x14ac:dyDescent="0.25">
      <c r="A17554">
        <v>1755.1</v>
      </c>
      <c r="B17554">
        <v>88.10908615112298</v>
      </c>
    </row>
    <row r="17555" spans="1:2" x14ac:dyDescent="0.25">
      <c r="A17555">
        <v>1755.2</v>
      </c>
      <c r="B17555">
        <v>88.061841430664032</v>
      </c>
    </row>
    <row r="17556" spans="1:2" x14ac:dyDescent="0.25">
      <c r="A17556">
        <v>1755.3</v>
      </c>
      <c r="B17556">
        <v>88.014596710204984</v>
      </c>
    </row>
    <row r="17557" spans="1:2" x14ac:dyDescent="0.25">
      <c r="A17557">
        <v>1755.4</v>
      </c>
      <c r="B17557">
        <v>87.967351989746049</v>
      </c>
    </row>
    <row r="17558" spans="1:2" x14ac:dyDescent="0.25">
      <c r="A17558">
        <v>1755.5</v>
      </c>
      <c r="B17558">
        <v>87.920107269287115</v>
      </c>
    </row>
    <row r="17559" spans="1:2" x14ac:dyDescent="0.25">
      <c r="A17559">
        <v>1755.6</v>
      </c>
      <c r="B17559">
        <v>87.872862548828053</v>
      </c>
    </row>
    <row r="17560" spans="1:2" x14ac:dyDescent="0.25">
      <c r="A17560">
        <v>1755.7</v>
      </c>
      <c r="B17560">
        <v>87.825617828369118</v>
      </c>
    </row>
    <row r="17561" spans="1:2" x14ac:dyDescent="0.25">
      <c r="A17561">
        <v>1755.8</v>
      </c>
      <c r="B17561">
        <v>87.77837310791007</v>
      </c>
    </row>
    <row r="17562" spans="1:2" x14ac:dyDescent="0.25">
      <c r="A17562">
        <v>1755.9</v>
      </c>
      <c r="B17562">
        <v>87.731128387451122</v>
      </c>
    </row>
    <row r="17563" spans="1:2" x14ac:dyDescent="0.25">
      <c r="A17563">
        <v>1756</v>
      </c>
      <c r="B17563">
        <v>87.683883666992188</v>
      </c>
    </row>
    <row r="17564" spans="1:2" x14ac:dyDescent="0.25">
      <c r="A17564">
        <v>1756.1</v>
      </c>
      <c r="B17564">
        <v>87.639275207519475</v>
      </c>
    </row>
    <row r="17565" spans="1:2" x14ac:dyDescent="0.25">
      <c r="A17565">
        <v>1756.2</v>
      </c>
      <c r="B17565">
        <v>87.594666748046862</v>
      </c>
    </row>
    <row r="17566" spans="1:2" x14ac:dyDescent="0.25">
      <c r="A17566">
        <v>1756.3</v>
      </c>
      <c r="B17566">
        <v>87.550058288574135</v>
      </c>
    </row>
    <row r="17567" spans="1:2" x14ac:dyDescent="0.25">
      <c r="A17567">
        <v>1756.4</v>
      </c>
      <c r="B17567">
        <v>87.505449829101522</v>
      </c>
    </row>
    <row r="17568" spans="1:2" x14ac:dyDescent="0.25">
      <c r="A17568">
        <v>1756.5</v>
      </c>
      <c r="B17568">
        <v>87.460841369628909</v>
      </c>
    </row>
    <row r="17569" spans="1:2" x14ac:dyDescent="0.25">
      <c r="A17569">
        <v>1756.6</v>
      </c>
      <c r="B17569">
        <v>87.416232910156197</v>
      </c>
    </row>
    <row r="17570" spans="1:2" x14ac:dyDescent="0.25">
      <c r="A17570">
        <v>1756.7</v>
      </c>
      <c r="B17570">
        <v>87.371624450683584</v>
      </c>
    </row>
    <row r="17571" spans="1:2" x14ac:dyDescent="0.25">
      <c r="A17571">
        <v>1756.8</v>
      </c>
      <c r="B17571">
        <v>87.327015991210857</v>
      </c>
    </row>
    <row r="17572" spans="1:2" x14ac:dyDescent="0.25">
      <c r="A17572">
        <v>1756.9</v>
      </c>
      <c r="B17572">
        <v>87.282407531738244</v>
      </c>
    </row>
    <row r="17573" spans="1:2" x14ac:dyDescent="0.25">
      <c r="A17573">
        <v>1757</v>
      </c>
      <c r="B17573">
        <v>87.237799072265631</v>
      </c>
    </row>
    <row r="17574" spans="1:2" x14ac:dyDescent="0.25">
      <c r="A17574">
        <v>1757.1</v>
      </c>
      <c r="B17574">
        <v>87.198721084594681</v>
      </c>
    </row>
    <row r="17575" spans="1:2" x14ac:dyDescent="0.25">
      <c r="A17575">
        <v>1757.2</v>
      </c>
      <c r="B17575">
        <v>87.159643096923816</v>
      </c>
    </row>
    <row r="17576" spans="1:2" x14ac:dyDescent="0.25">
      <c r="A17576">
        <v>1757.3</v>
      </c>
      <c r="B17576">
        <v>87.120565109252865</v>
      </c>
    </row>
    <row r="17577" spans="1:2" x14ac:dyDescent="0.25">
      <c r="A17577">
        <v>1757.4</v>
      </c>
      <c r="B17577">
        <v>87.081487121582001</v>
      </c>
    </row>
    <row r="17578" spans="1:2" x14ac:dyDescent="0.25">
      <c r="A17578">
        <v>1757.5</v>
      </c>
      <c r="B17578">
        <v>87.042409133911136</v>
      </c>
    </row>
    <row r="17579" spans="1:2" x14ac:dyDescent="0.25">
      <c r="A17579">
        <v>1757.6</v>
      </c>
      <c r="B17579">
        <v>87.003331146240185</v>
      </c>
    </row>
    <row r="17580" spans="1:2" x14ac:dyDescent="0.25">
      <c r="A17580">
        <v>1757.7</v>
      </c>
      <c r="B17580">
        <v>86.964253158569321</v>
      </c>
    </row>
    <row r="17581" spans="1:2" x14ac:dyDescent="0.25">
      <c r="A17581">
        <v>1757.8</v>
      </c>
      <c r="B17581">
        <v>86.92517517089837</v>
      </c>
    </row>
    <row r="17582" spans="1:2" x14ac:dyDescent="0.25">
      <c r="A17582">
        <v>1757.9</v>
      </c>
      <c r="B17582">
        <v>86.886097183227506</v>
      </c>
    </row>
    <row r="17583" spans="1:2" x14ac:dyDescent="0.25">
      <c r="A17583">
        <v>1758</v>
      </c>
      <c r="B17583">
        <v>86.847019195556641</v>
      </c>
    </row>
    <row r="17584" spans="1:2" x14ac:dyDescent="0.25">
      <c r="A17584">
        <v>1758.1</v>
      </c>
      <c r="B17584">
        <v>86.801268997192324</v>
      </c>
    </row>
    <row r="17585" spans="1:2" x14ac:dyDescent="0.25">
      <c r="A17585">
        <v>1758.2</v>
      </c>
      <c r="B17585">
        <v>86.755518798828106</v>
      </c>
    </row>
    <row r="17586" spans="1:2" x14ac:dyDescent="0.25">
      <c r="A17586">
        <v>1758.3</v>
      </c>
      <c r="B17586">
        <v>86.709768600463789</v>
      </c>
    </row>
    <row r="17587" spans="1:2" x14ac:dyDescent="0.25">
      <c r="A17587">
        <v>1758.4</v>
      </c>
      <c r="B17587">
        <v>86.664018402099572</v>
      </c>
    </row>
    <row r="17588" spans="1:2" x14ac:dyDescent="0.25">
      <c r="A17588">
        <v>1758.5</v>
      </c>
      <c r="B17588">
        <v>86.618268203735354</v>
      </c>
    </row>
    <row r="17589" spans="1:2" x14ac:dyDescent="0.25">
      <c r="A17589">
        <v>1758.6</v>
      </c>
      <c r="B17589">
        <v>86.572518005371037</v>
      </c>
    </row>
    <row r="17590" spans="1:2" x14ac:dyDescent="0.25">
      <c r="A17590">
        <v>1758.7</v>
      </c>
      <c r="B17590">
        <v>86.52676780700682</v>
      </c>
    </row>
    <row r="17591" spans="1:2" x14ac:dyDescent="0.25">
      <c r="A17591">
        <v>1758.8</v>
      </c>
      <c r="B17591">
        <v>86.481017608642503</v>
      </c>
    </row>
    <row r="17592" spans="1:2" x14ac:dyDescent="0.25">
      <c r="A17592">
        <v>1758.9</v>
      </c>
      <c r="B17592">
        <v>86.435267410278286</v>
      </c>
    </row>
    <row r="17593" spans="1:2" x14ac:dyDescent="0.25">
      <c r="A17593">
        <v>1759</v>
      </c>
      <c r="B17593">
        <v>86.389517211914068</v>
      </c>
    </row>
    <row r="17594" spans="1:2" x14ac:dyDescent="0.25">
      <c r="A17594">
        <v>1759.1</v>
      </c>
      <c r="B17594">
        <v>86.331154632568285</v>
      </c>
    </row>
    <row r="17595" spans="1:2" x14ac:dyDescent="0.25">
      <c r="A17595">
        <v>1759.2</v>
      </c>
      <c r="B17595">
        <v>86.272792053222631</v>
      </c>
    </row>
    <row r="17596" spans="1:2" x14ac:dyDescent="0.25">
      <c r="A17596">
        <v>1759.3</v>
      </c>
      <c r="B17596">
        <v>86.214429473876848</v>
      </c>
    </row>
    <row r="17597" spans="1:2" x14ac:dyDescent="0.25">
      <c r="A17597">
        <v>1759.4</v>
      </c>
      <c r="B17597">
        <v>86.156066894531207</v>
      </c>
    </row>
    <row r="17598" spans="1:2" x14ac:dyDescent="0.25">
      <c r="A17598">
        <v>1759.5</v>
      </c>
      <c r="B17598">
        <v>86.097704315185553</v>
      </c>
    </row>
    <row r="17599" spans="1:2" x14ac:dyDescent="0.25">
      <c r="A17599">
        <v>1759.6</v>
      </c>
      <c r="B17599">
        <v>86.03934173583977</v>
      </c>
    </row>
    <row r="17600" spans="1:2" x14ac:dyDescent="0.25">
      <c r="A17600">
        <v>1759.7</v>
      </c>
      <c r="B17600">
        <v>85.980979156494115</v>
      </c>
    </row>
    <row r="17601" spans="1:2" x14ac:dyDescent="0.25">
      <c r="A17601">
        <v>1759.8</v>
      </c>
      <c r="B17601">
        <v>85.922616577148332</v>
      </c>
    </row>
    <row r="17602" spans="1:2" x14ac:dyDescent="0.25">
      <c r="A17602">
        <v>1759.9</v>
      </c>
      <c r="B17602">
        <v>85.864253997802692</v>
      </c>
    </row>
    <row r="17603" spans="1:2" x14ac:dyDescent="0.25">
      <c r="A17603">
        <v>1760</v>
      </c>
      <c r="B17603">
        <v>85.805891418457037</v>
      </c>
    </row>
    <row r="17604" spans="1:2" x14ac:dyDescent="0.25">
      <c r="A17604">
        <v>1760.1</v>
      </c>
      <c r="B17604">
        <v>85.742013015746991</v>
      </c>
    </row>
    <row r="17605" spans="1:2" x14ac:dyDescent="0.25">
      <c r="A17605">
        <v>1760.2</v>
      </c>
      <c r="B17605">
        <v>85.678134613037088</v>
      </c>
    </row>
    <row r="17606" spans="1:2" x14ac:dyDescent="0.25">
      <c r="A17606">
        <v>1760.3</v>
      </c>
      <c r="B17606">
        <v>85.614256210327042</v>
      </c>
    </row>
    <row r="17607" spans="1:2" x14ac:dyDescent="0.25">
      <c r="A17607">
        <v>1760.4</v>
      </c>
      <c r="B17607">
        <v>85.550377807617139</v>
      </c>
    </row>
    <row r="17608" spans="1:2" x14ac:dyDescent="0.25">
      <c r="A17608">
        <v>1760.5</v>
      </c>
      <c r="B17608">
        <v>85.486499404907221</v>
      </c>
    </row>
    <row r="17609" spans="1:2" x14ac:dyDescent="0.25">
      <c r="A17609">
        <v>1760.6</v>
      </c>
      <c r="B17609">
        <v>85.422621002197175</v>
      </c>
    </row>
    <row r="17610" spans="1:2" x14ac:dyDescent="0.25">
      <c r="A17610">
        <v>1760.7</v>
      </c>
      <c r="B17610">
        <v>85.358742599487272</v>
      </c>
    </row>
    <row r="17611" spans="1:2" x14ac:dyDescent="0.25">
      <c r="A17611">
        <v>1760.8</v>
      </c>
      <c r="B17611">
        <v>85.294864196777226</v>
      </c>
    </row>
    <row r="17612" spans="1:2" x14ac:dyDescent="0.25">
      <c r="A17612">
        <v>1760.9</v>
      </c>
      <c r="B17612">
        <v>85.230985794067323</v>
      </c>
    </row>
    <row r="17613" spans="1:2" x14ac:dyDescent="0.25">
      <c r="A17613">
        <v>1761</v>
      </c>
      <c r="B17613">
        <v>85.167107391357419</v>
      </c>
    </row>
    <row r="17614" spans="1:2" x14ac:dyDescent="0.25">
      <c r="A17614">
        <v>1761.1</v>
      </c>
      <c r="B17614">
        <v>85.115284423828058</v>
      </c>
    </row>
    <row r="17615" spans="1:2" x14ac:dyDescent="0.25">
      <c r="A17615">
        <v>1761.2</v>
      </c>
      <c r="B17615">
        <v>85.063461456298796</v>
      </c>
    </row>
    <row r="17616" spans="1:2" x14ac:dyDescent="0.25">
      <c r="A17616">
        <v>1761.3</v>
      </c>
      <c r="B17616">
        <v>85.011638488769435</v>
      </c>
    </row>
    <row r="17617" spans="1:2" x14ac:dyDescent="0.25">
      <c r="A17617">
        <v>1761.4</v>
      </c>
      <c r="B17617">
        <v>84.959815521240188</v>
      </c>
    </row>
    <row r="17618" spans="1:2" x14ac:dyDescent="0.25">
      <c r="A17618">
        <v>1761.5</v>
      </c>
      <c r="B17618">
        <v>84.907992553710926</v>
      </c>
    </row>
    <row r="17619" spans="1:2" x14ac:dyDescent="0.25">
      <c r="A17619">
        <v>1761.6</v>
      </c>
      <c r="B17619">
        <v>84.856169586181565</v>
      </c>
    </row>
    <row r="17620" spans="1:2" x14ac:dyDescent="0.25">
      <c r="A17620">
        <v>1761.7</v>
      </c>
      <c r="B17620">
        <v>84.804346618652318</v>
      </c>
    </row>
    <row r="17621" spans="1:2" x14ac:dyDescent="0.25">
      <c r="A17621">
        <v>1761.8</v>
      </c>
      <c r="B17621">
        <v>84.752523651122942</v>
      </c>
    </row>
    <row r="17622" spans="1:2" x14ac:dyDescent="0.25">
      <c r="A17622">
        <v>1761.9</v>
      </c>
      <c r="B17622">
        <v>84.700700683593695</v>
      </c>
    </row>
    <row r="17623" spans="1:2" x14ac:dyDescent="0.25">
      <c r="A17623">
        <v>1762</v>
      </c>
      <c r="B17623">
        <v>84.648877716064447</v>
      </c>
    </row>
    <row r="17624" spans="1:2" x14ac:dyDescent="0.25">
      <c r="A17624">
        <v>1762.1</v>
      </c>
      <c r="B17624">
        <v>84.596599807739182</v>
      </c>
    </row>
    <row r="17625" spans="1:2" x14ac:dyDescent="0.25">
      <c r="A17625">
        <v>1762.2</v>
      </c>
      <c r="B17625">
        <v>84.54432189941403</v>
      </c>
    </row>
    <row r="17626" spans="1:2" x14ac:dyDescent="0.25">
      <c r="A17626">
        <v>1762.3</v>
      </c>
      <c r="B17626">
        <v>84.492043991088764</v>
      </c>
    </row>
    <row r="17627" spans="1:2" x14ac:dyDescent="0.25">
      <c r="A17627">
        <v>1762.4</v>
      </c>
      <c r="B17627">
        <v>84.439766082763626</v>
      </c>
    </row>
    <row r="17628" spans="1:2" x14ac:dyDescent="0.25">
      <c r="A17628">
        <v>1762.5</v>
      </c>
      <c r="B17628">
        <v>84.387488174438474</v>
      </c>
    </row>
    <row r="17629" spans="1:2" x14ac:dyDescent="0.25">
      <c r="A17629">
        <v>1762.6</v>
      </c>
      <c r="B17629">
        <v>84.335210266113208</v>
      </c>
    </row>
    <row r="17630" spans="1:2" x14ac:dyDescent="0.25">
      <c r="A17630">
        <v>1762.7</v>
      </c>
      <c r="B17630">
        <v>84.282932357788056</v>
      </c>
    </row>
    <row r="17631" spans="1:2" x14ac:dyDescent="0.25">
      <c r="A17631">
        <v>1762.8</v>
      </c>
      <c r="B17631">
        <v>84.23065444946279</v>
      </c>
    </row>
    <row r="17632" spans="1:2" x14ac:dyDescent="0.25">
      <c r="A17632">
        <v>1762.9</v>
      </c>
      <c r="B17632">
        <v>84.178376541137652</v>
      </c>
    </row>
    <row r="17633" spans="1:2" x14ac:dyDescent="0.25">
      <c r="A17633">
        <v>1763</v>
      </c>
      <c r="B17633">
        <v>84.1260986328125</v>
      </c>
    </row>
    <row r="17634" spans="1:2" x14ac:dyDescent="0.25">
      <c r="A17634">
        <v>1763.1</v>
      </c>
      <c r="B17634">
        <v>84.056817092895415</v>
      </c>
    </row>
    <row r="17635" spans="1:2" x14ac:dyDescent="0.25">
      <c r="A17635">
        <v>1763.2</v>
      </c>
      <c r="B17635">
        <v>83.987535552978485</v>
      </c>
    </row>
    <row r="17636" spans="1:2" x14ac:dyDescent="0.25">
      <c r="A17636">
        <v>1763.3</v>
      </c>
      <c r="B17636">
        <v>83.9182540130614</v>
      </c>
    </row>
    <row r="17637" spans="1:2" x14ac:dyDescent="0.25">
      <c r="A17637">
        <v>1763.4</v>
      </c>
      <c r="B17637">
        <v>83.848972473144471</v>
      </c>
    </row>
    <row r="17638" spans="1:2" x14ac:dyDescent="0.25">
      <c r="A17638">
        <v>1763.5</v>
      </c>
      <c r="B17638">
        <v>83.779690933227542</v>
      </c>
    </row>
    <row r="17639" spans="1:2" x14ac:dyDescent="0.25">
      <c r="A17639">
        <v>1763.6</v>
      </c>
      <c r="B17639">
        <v>83.710409393310456</v>
      </c>
    </row>
    <row r="17640" spans="1:2" x14ac:dyDescent="0.25">
      <c r="A17640">
        <v>1763.7</v>
      </c>
      <c r="B17640">
        <v>83.641127853393527</v>
      </c>
    </row>
    <row r="17641" spans="1:2" x14ac:dyDescent="0.25">
      <c r="A17641">
        <v>1763.8</v>
      </c>
      <c r="B17641">
        <v>83.571846313476442</v>
      </c>
    </row>
    <row r="17642" spans="1:2" x14ac:dyDescent="0.25">
      <c r="A17642">
        <v>1763.9</v>
      </c>
      <c r="B17642">
        <v>83.502564773559513</v>
      </c>
    </row>
    <row r="17643" spans="1:2" x14ac:dyDescent="0.25">
      <c r="A17643">
        <v>1764</v>
      </c>
      <c r="B17643">
        <v>83.433283233642584</v>
      </c>
    </row>
    <row r="17644" spans="1:2" x14ac:dyDescent="0.25">
      <c r="A17644">
        <v>1764.1</v>
      </c>
      <c r="B17644">
        <v>83.373332595825119</v>
      </c>
    </row>
    <row r="17645" spans="1:2" x14ac:dyDescent="0.25">
      <c r="A17645">
        <v>1764.2</v>
      </c>
      <c r="B17645">
        <v>83.313381958007795</v>
      </c>
    </row>
    <row r="17646" spans="1:2" x14ac:dyDescent="0.25">
      <c r="A17646">
        <v>1764.3</v>
      </c>
      <c r="B17646">
        <v>83.25343132019033</v>
      </c>
    </row>
    <row r="17647" spans="1:2" x14ac:dyDescent="0.25">
      <c r="A17647">
        <v>1764.4</v>
      </c>
      <c r="B17647">
        <v>83.193480682372993</v>
      </c>
    </row>
    <row r="17648" spans="1:2" x14ac:dyDescent="0.25">
      <c r="A17648">
        <v>1764.5</v>
      </c>
      <c r="B17648">
        <v>83.13353004455567</v>
      </c>
    </row>
    <row r="17649" spans="1:2" x14ac:dyDescent="0.25">
      <c r="A17649">
        <v>1764.6</v>
      </c>
      <c r="B17649">
        <v>83.073579406738205</v>
      </c>
    </row>
    <row r="17650" spans="1:2" x14ac:dyDescent="0.25">
      <c r="A17650">
        <v>1764.7</v>
      </c>
      <c r="B17650">
        <v>83.013628768920881</v>
      </c>
    </row>
    <row r="17651" spans="1:2" x14ac:dyDescent="0.25">
      <c r="A17651">
        <v>1764.8</v>
      </c>
      <c r="B17651">
        <v>82.953678131103416</v>
      </c>
    </row>
    <row r="17652" spans="1:2" x14ac:dyDescent="0.25">
      <c r="A17652">
        <v>1764.9</v>
      </c>
      <c r="B17652">
        <v>82.893727493286079</v>
      </c>
    </row>
    <row r="17653" spans="1:2" x14ac:dyDescent="0.25">
      <c r="A17653">
        <v>1765</v>
      </c>
      <c r="B17653">
        <v>82.833776855468756</v>
      </c>
    </row>
    <row r="17654" spans="1:2" x14ac:dyDescent="0.25">
      <c r="A17654">
        <v>1765.1</v>
      </c>
      <c r="B17654">
        <v>82.775155029296798</v>
      </c>
    </row>
    <row r="17655" spans="1:2" x14ac:dyDescent="0.25">
      <c r="A17655">
        <v>1765.2</v>
      </c>
      <c r="B17655">
        <v>82.716533203124982</v>
      </c>
    </row>
    <row r="17656" spans="1:2" x14ac:dyDescent="0.25">
      <c r="A17656">
        <v>1765.3</v>
      </c>
      <c r="B17656">
        <v>82.657911376953024</v>
      </c>
    </row>
    <row r="17657" spans="1:2" x14ac:dyDescent="0.25">
      <c r="A17657">
        <v>1765.4</v>
      </c>
      <c r="B17657">
        <v>82.599289550781194</v>
      </c>
    </row>
    <row r="17658" spans="1:2" x14ac:dyDescent="0.25">
      <c r="A17658">
        <v>1765.5</v>
      </c>
      <c r="B17658">
        <v>82.540667724609378</v>
      </c>
    </row>
    <row r="17659" spans="1:2" x14ac:dyDescent="0.25">
      <c r="A17659">
        <v>1765.6</v>
      </c>
      <c r="B17659">
        <v>82.48204589843742</v>
      </c>
    </row>
    <row r="17660" spans="1:2" x14ac:dyDescent="0.25">
      <c r="A17660">
        <v>1765.7</v>
      </c>
      <c r="B17660">
        <v>82.423424072265604</v>
      </c>
    </row>
    <row r="17661" spans="1:2" x14ac:dyDescent="0.25">
      <c r="A17661">
        <v>1765.8</v>
      </c>
      <c r="B17661">
        <v>82.364802246093646</v>
      </c>
    </row>
    <row r="17662" spans="1:2" x14ac:dyDescent="0.25">
      <c r="A17662">
        <v>1765.9</v>
      </c>
      <c r="B17662">
        <v>82.306180419921816</v>
      </c>
    </row>
    <row r="17663" spans="1:2" x14ac:dyDescent="0.25">
      <c r="A17663">
        <v>1766</v>
      </c>
      <c r="B17663">
        <v>82.24755859375</v>
      </c>
    </row>
    <row r="17664" spans="1:2" x14ac:dyDescent="0.25">
      <c r="A17664">
        <v>1766.1</v>
      </c>
      <c r="B17664">
        <v>82.171450424194234</v>
      </c>
    </row>
    <row r="17665" spans="1:2" x14ac:dyDescent="0.25">
      <c r="A17665">
        <v>1766.2</v>
      </c>
      <c r="B17665">
        <v>82.095342254638638</v>
      </c>
    </row>
    <row r="17666" spans="1:2" x14ac:dyDescent="0.25">
      <c r="A17666">
        <v>1766.3</v>
      </c>
      <c r="B17666">
        <v>82.019234085082871</v>
      </c>
    </row>
    <row r="17667" spans="1:2" x14ac:dyDescent="0.25">
      <c r="A17667">
        <v>1766.4</v>
      </c>
      <c r="B17667">
        <v>81.943125915527276</v>
      </c>
    </row>
    <row r="17668" spans="1:2" x14ac:dyDescent="0.25">
      <c r="A17668">
        <v>1766.5</v>
      </c>
      <c r="B17668">
        <v>81.86701774597168</v>
      </c>
    </row>
    <row r="17669" spans="1:2" x14ac:dyDescent="0.25">
      <c r="A17669">
        <v>1766.6</v>
      </c>
      <c r="B17669">
        <v>81.790909576415913</v>
      </c>
    </row>
    <row r="17670" spans="1:2" x14ac:dyDescent="0.25">
      <c r="A17670">
        <v>1766.7</v>
      </c>
      <c r="B17670">
        <v>81.714801406860317</v>
      </c>
    </row>
    <row r="17671" spans="1:2" x14ac:dyDescent="0.25">
      <c r="A17671">
        <v>1766.8</v>
      </c>
      <c r="B17671">
        <v>81.638693237304551</v>
      </c>
    </row>
    <row r="17672" spans="1:2" x14ac:dyDescent="0.25">
      <c r="A17672">
        <v>1766.9</v>
      </c>
      <c r="B17672">
        <v>81.562585067748955</v>
      </c>
    </row>
    <row r="17673" spans="1:2" x14ac:dyDescent="0.25">
      <c r="A17673">
        <v>1767</v>
      </c>
      <c r="B17673">
        <v>81.486476898193359</v>
      </c>
    </row>
    <row r="17674" spans="1:2" x14ac:dyDescent="0.25">
      <c r="A17674">
        <v>1767.1</v>
      </c>
      <c r="B17674">
        <v>81.398770675659065</v>
      </c>
    </row>
    <row r="17675" spans="1:2" x14ac:dyDescent="0.25">
      <c r="A17675">
        <v>1767.2</v>
      </c>
      <c r="B17675">
        <v>81.311064453124956</v>
      </c>
    </row>
    <row r="17676" spans="1:2" x14ac:dyDescent="0.25">
      <c r="A17676">
        <v>1767.3</v>
      </c>
      <c r="B17676">
        <v>81.223358230590662</v>
      </c>
    </row>
    <row r="17677" spans="1:2" x14ac:dyDescent="0.25">
      <c r="A17677">
        <v>1767.4</v>
      </c>
      <c r="B17677">
        <v>81.135652008056553</v>
      </c>
    </row>
    <row r="17678" spans="1:2" x14ac:dyDescent="0.25">
      <c r="A17678">
        <v>1767.5</v>
      </c>
      <c r="B17678">
        <v>81.047945785522458</v>
      </c>
    </row>
    <row r="17679" spans="1:2" x14ac:dyDescent="0.25">
      <c r="A17679">
        <v>1767.6</v>
      </c>
      <c r="B17679">
        <v>80.960239562988164</v>
      </c>
    </row>
    <row r="17680" spans="1:2" x14ac:dyDescent="0.25">
      <c r="A17680">
        <v>1767.7</v>
      </c>
      <c r="B17680">
        <v>80.872533340454055</v>
      </c>
    </row>
    <row r="17681" spans="1:2" x14ac:dyDescent="0.25">
      <c r="A17681">
        <v>1767.8</v>
      </c>
      <c r="B17681">
        <v>80.784827117919761</v>
      </c>
    </row>
    <row r="17682" spans="1:2" x14ac:dyDescent="0.25">
      <c r="A17682">
        <v>1767.9</v>
      </c>
      <c r="B17682">
        <v>80.697120895385652</v>
      </c>
    </row>
    <row r="17683" spans="1:2" x14ac:dyDescent="0.25">
      <c r="A17683">
        <v>1768</v>
      </c>
      <c r="B17683">
        <v>80.609414672851557</v>
      </c>
    </row>
    <row r="17684" spans="1:2" x14ac:dyDescent="0.25">
      <c r="A17684">
        <v>1768.1</v>
      </c>
      <c r="B17684">
        <v>80.508746566772317</v>
      </c>
    </row>
    <row r="17685" spans="1:2" x14ac:dyDescent="0.25">
      <c r="A17685">
        <v>1768.2</v>
      </c>
      <c r="B17685">
        <v>80.408078460693304</v>
      </c>
    </row>
    <row r="17686" spans="1:2" x14ac:dyDescent="0.25">
      <c r="A17686">
        <v>1768.3</v>
      </c>
      <c r="B17686">
        <v>80.307410354614078</v>
      </c>
    </row>
    <row r="17687" spans="1:2" x14ac:dyDescent="0.25">
      <c r="A17687">
        <v>1768.4</v>
      </c>
      <c r="B17687">
        <v>80.206742248535065</v>
      </c>
    </row>
    <row r="17688" spans="1:2" x14ac:dyDescent="0.25">
      <c r="A17688">
        <v>1768.5</v>
      </c>
      <c r="B17688">
        <v>80.106074142456052</v>
      </c>
    </row>
    <row r="17689" spans="1:2" x14ac:dyDescent="0.25">
      <c r="A17689">
        <v>1768.6</v>
      </c>
      <c r="B17689">
        <v>80.005406036376812</v>
      </c>
    </row>
    <row r="17690" spans="1:2" x14ac:dyDescent="0.25">
      <c r="A17690">
        <v>1768.7</v>
      </c>
      <c r="B17690">
        <v>79.904737930297799</v>
      </c>
    </row>
    <row r="17691" spans="1:2" x14ac:dyDescent="0.25">
      <c r="A17691">
        <v>1768.8</v>
      </c>
      <c r="B17691">
        <v>79.804069824218573</v>
      </c>
    </row>
    <row r="17692" spans="1:2" x14ac:dyDescent="0.25">
      <c r="A17692">
        <v>1768.9</v>
      </c>
      <c r="B17692">
        <v>79.70340171813956</v>
      </c>
    </row>
    <row r="17693" spans="1:2" x14ac:dyDescent="0.25">
      <c r="A17693">
        <v>1769</v>
      </c>
      <c r="B17693">
        <v>79.602733612060547</v>
      </c>
    </row>
    <row r="17694" spans="1:2" x14ac:dyDescent="0.25">
      <c r="A17694">
        <v>1769.1</v>
      </c>
      <c r="B17694">
        <v>79.478874816894361</v>
      </c>
    </row>
    <row r="17695" spans="1:2" x14ac:dyDescent="0.25">
      <c r="A17695">
        <v>1769.2</v>
      </c>
      <c r="B17695">
        <v>79.35501602172846</v>
      </c>
    </row>
    <row r="17696" spans="1:2" x14ac:dyDescent="0.25">
      <c r="A17696">
        <v>1769.3</v>
      </c>
      <c r="B17696">
        <v>79.231157226562274</v>
      </c>
    </row>
    <row r="17697" spans="1:2" x14ac:dyDescent="0.25">
      <c r="A17697">
        <v>1769.4</v>
      </c>
      <c r="B17697">
        <v>79.107298431396373</v>
      </c>
    </row>
    <row r="17698" spans="1:2" x14ac:dyDescent="0.25">
      <c r="A17698">
        <v>1769.5</v>
      </c>
      <c r="B17698">
        <v>78.983439636230472</v>
      </c>
    </row>
    <row r="17699" spans="1:2" x14ac:dyDescent="0.25">
      <c r="A17699">
        <v>1769.6</v>
      </c>
      <c r="B17699">
        <v>78.859580841064286</v>
      </c>
    </row>
    <row r="17700" spans="1:2" x14ac:dyDescent="0.25">
      <c r="A17700">
        <v>1769.7</v>
      </c>
      <c r="B17700">
        <v>78.735722045898385</v>
      </c>
    </row>
    <row r="17701" spans="1:2" x14ac:dyDescent="0.25">
      <c r="A17701">
        <v>1769.8</v>
      </c>
      <c r="B17701">
        <v>78.611863250732199</v>
      </c>
    </row>
    <row r="17702" spans="1:2" x14ac:dyDescent="0.25">
      <c r="A17702">
        <v>1769.9</v>
      </c>
      <c r="B17702">
        <v>78.488004455566298</v>
      </c>
    </row>
    <row r="17703" spans="1:2" x14ac:dyDescent="0.25">
      <c r="A17703">
        <v>1770</v>
      </c>
      <c r="B17703">
        <v>78.364145660400396</v>
      </c>
    </row>
    <row r="17704" spans="1:2" x14ac:dyDescent="0.25">
      <c r="A17704">
        <v>1770.1</v>
      </c>
      <c r="B17704">
        <v>78.192272872924576</v>
      </c>
    </row>
    <row r="17705" spans="1:2" x14ac:dyDescent="0.25">
      <c r="A17705">
        <v>1770.2</v>
      </c>
      <c r="B17705">
        <v>78.02040008544914</v>
      </c>
    </row>
    <row r="17706" spans="1:2" x14ac:dyDescent="0.25">
      <c r="A17706">
        <v>1770.3</v>
      </c>
      <c r="B17706">
        <v>77.84852729797332</v>
      </c>
    </row>
    <row r="17707" spans="1:2" x14ac:dyDescent="0.25">
      <c r="A17707">
        <v>1770.4</v>
      </c>
      <c r="B17707">
        <v>77.676654510497897</v>
      </c>
    </row>
    <row r="17708" spans="1:2" x14ac:dyDescent="0.25">
      <c r="A17708">
        <v>1770.5</v>
      </c>
      <c r="B17708">
        <v>77.504781723022461</v>
      </c>
    </row>
    <row r="17709" spans="1:2" x14ac:dyDescent="0.25">
      <c r="A17709">
        <v>1770.6</v>
      </c>
      <c r="B17709">
        <v>77.332908935546641</v>
      </c>
    </row>
    <row r="17710" spans="1:2" x14ac:dyDescent="0.25">
      <c r="A17710">
        <v>1770.7</v>
      </c>
      <c r="B17710">
        <v>77.161036148071204</v>
      </c>
    </row>
    <row r="17711" spans="1:2" x14ac:dyDescent="0.25">
      <c r="A17711">
        <v>1770.8</v>
      </c>
      <c r="B17711">
        <v>76.989163360595384</v>
      </c>
    </row>
    <row r="17712" spans="1:2" x14ac:dyDescent="0.25">
      <c r="A17712">
        <v>1770.9</v>
      </c>
      <c r="B17712">
        <v>76.817290573119962</v>
      </c>
    </row>
    <row r="17713" spans="1:2" x14ac:dyDescent="0.25">
      <c r="A17713">
        <v>1771</v>
      </c>
      <c r="B17713">
        <v>76.645417785644526</v>
      </c>
    </row>
    <row r="17714" spans="1:2" x14ac:dyDescent="0.25">
      <c r="A17714">
        <v>1771.1</v>
      </c>
      <c r="B17714">
        <v>76.320750350951698</v>
      </c>
    </row>
    <row r="17715" spans="1:2" x14ac:dyDescent="0.25">
      <c r="A17715">
        <v>1771.2</v>
      </c>
      <c r="B17715">
        <v>75.99608291625961</v>
      </c>
    </row>
    <row r="17716" spans="1:2" x14ac:dyDescent="0.25">
      <c r="A17716">
        <v>1771.3</v>
      </c>
      <c r="B17716">
        <v>75.671415481566783</v>
      </c>
    </row>
    <row r="17717" spans="1:2" x14ac:dyDescent="0.25">
      <c r="A17717">
        <v>1771.4</v>
      </c>
      <c r="B17717">
        <v>75.346748046874694</v>
      </c>
    </row>
    <row r="17718" spans="1:2" x14ac:dyDescent="0.25">
      <c r="A17718">
        <v>1771.5</v>
      </c>
      <c r="B17718">
        <v>75.022080612182606</v>
      </c>
    </row>
    <row r="17719" spans="1:2" x14ac:dyDescent="0.25">
      <c r="A17719">
        <v>1771.6</v>
      </c>
      <c r="B17719">
        <v>74.697413177489793</v>
      </c>
    </row>
    <row r="17720" spans="1:2" x14ac:dyDescent="0.25">
      <c r="A17720">
        <v>1771.7</v>
      </c>
      <c r="B17720">
        <v>74.372745742797704</v>
      </c>
    </row>
    <row r="17721" spans="1:2" x14ac:dyDescent="0.25">
      <c r="A17721">
        <v>1771.8</v>
      </c>
      <c r="B17721">
        <v>74.048078308104877</v>
      </c>
    </row>
    <row r="17722" spans="1:2" x14ac:dyDescent="0.25">
      <c r="A17722">
        <v>1771.9</v>
      </c>
      <c r="B17722">
        <v>73.723410873412789</v>
      </c>
    </row>
    <row r="17723" spans="1:2" x14ac:dyDescent="0.25">
      <c r="A17723">
        <v>1772</v>
      </c>
      <c r="B17723">
        <v>73.3987434387207</v>
      </c>
    </row>
    <row r="17724" spans="1:2" x14ac:dyDescent="0.25">
      <c r="A17724">
        <v>1772.1</v>
      </c>
      <c r="B17724">
        <v>73.03511077880809</v>
      </c>
    </row>
    <row r="17725" spans="1:2" x14ac:dyDescent="0.25">
      <c r="A17725">
        <v>1772.2</v>
      </c>
      <c r="B17725">
        <v>72.671478118896317</v>
      </c>
    </row>
    <row r="17726" spans="1:2" x14ac:dyDescent="0.25">
      <c r="A17726">
        <v>1772.3</v>
      </c>
      <c r="B17726">
        <v>72.307845458983707</v>
      </c>
    </row>
    <row r="17727" spans="1:2" x14ac:dyDescent="0.25">
      <c r="A17727">
        <v>1772.4</v>
      </c>
      <c r="B17727">
        <v>71.944212799071934</v>
      </c>
    </row>
    <row r="17728" spans="1:2" x14ac:dyDescent="0.25">
      <c r="A17728">
        <v>1772.5</v>
      </c>
      <c r="B17728">
        <v>71.580580139160162</v>
      </c>
    </row>
    <row r="17729" spans="1:2" x14ac:dyDescent="0.25">
      <c r="A17729">
        <v>1772.6</v>
      </c>
      <c r="B17729">
        <v>71.216947479247551</v>
      </c>
    </row>
    <row r="17730" spans="1:2" x14ac:dyDescent="0.25">
      <c r="A17730">
        <v>1772.7</v>
      </c>
      <c r="B17730">
        <v>70.853314819335765</v>
      </c>
    </row>
    <row r="17731" spans="1:2" x14ac:dyDescent="0.25">
      <c r="A17731">
        <v>1772.8</v>
      </c>
      <c r="B17731">
        <v>70.489682159423168</v>
      </c>
    </row>
    <row r="17732" spans="1:2" x14ac:dyDescent="0.25">
      <c r="A17732">
        <v>1772.9</v>
      </c>
      <c r="B17732">
        <v>70.126049499511382</v>
      </c>
    </row>
    <row r="17733" spans="1:2" x14ac:dyDescent="0.25">
      <c r="A17733">
        <v>1773</v>
      </c>
      <c r="B17733">
        <v>69.762416839599609</v>
      </c>
    </row>
    <row r="17734" spans="1:2" x14ac:dyDescent="0.25">
      <c r="A17734">
        <v>1773.1</v>
      </c>
      <c r="B17734">
        <v>69.458265609740792</v>
      </c>
    </row>
    <row r="17735" spans="1:2" x14ac:dyDescent="0.25">
      <c r="A17735">
        <v>1773.2</v>
      </c>
      <c r="B17735">
        <v>69.154114379882671</v>
      </c>
    </row>
    <row r="17736" spans="1:2" x14ac:dyDescent="0.25">
      <c r="A17736">
        <v>1773.3</v>
      </c>
      <c r="B17736">
        <v>68.849963150023868</v>
      </c>
    </row>
    <row r="17737" spans="1:2" x14ac:dyDescent="0.25">
      <c r="A17737">
        <v>1773.4</v>
      </c>
      <c r="B17737">
        <v>68.545811920165747</v>
      </c>
    </row>
    <row r="17738" spans="1:2" x14ac:dyDescent="0.25">
      <c r="A17738">
        <v>1773.5</v>
      </c>
      <c r="B17738">
        <v>68.241660690307612</v>
      </c>
    </row>
    <row r="17739" spans="1:2" x14ac:dyDescent="0.25">
      <c r="A17739">
        <v>1773.6</v>
      </c>
      <c r="B17739">
        <v>67.937509460448808</v>
      </c>
    </row>
    <row r="17740" spans="1:2" x14ac:dyDescent="0.25">
      <c r="A17740">
        <v>1773.7</v>
      </c>
      <c r="B17740">
        <v>67.633358230590687</v>
      </c>
    </row>
    <row r="17741" spans="1:2" x14ac:dyDescent="0.25">
      <c r="A17741">
        <v>1773.8</v>
      </c>
      <c r="B17741">
        <v>67.32920700073187</v>
      </c>
    </row>
    <row r="17742" spans="1:2" x14ac:dyDescent="0.25">
      <c r="A17742">
        <v>1773.9</v>
      </c>
      <c r="B17742">
        <v>67.025055770873749</v>
      </c>
    </row>
    <row r="17743" spans="1:2" x14ac:dyDescent="0.25">
      <c r="A17743">
        <v>1774</v>
      </c>
      <c r="B17743">
        <v>66.720904541015628</v>
      </c>
    </row>
    <row r="17744" spans="1:2" x14ac:dyDescent="0.25">
      <c r="A17744">
        <v>1774.1</v>
      </c>
      <c r="B17744">
        <v>66.4091375350948</v>
      </c>
    </row>
    <row r="17745" spans="1:2" x14ac:dyDescent="0.25">
      <c r="A17745">
        <v>1774.2</v>
      </c>
      <c r="B17745">
        <v>66.097370529174668</v>
      </c>
    </row>
    <row r="17746" spans="1:2" x14ac:dyDescent="0.25">
      <c r="A17746">
        <v>1774.3</v>
      </c>
      <c r="B17746">
        <v>65.785603523253826</v>
      </c>
    </row>
    <row r="17747" spans="1:2" x14ac:dyDescent="0.25">
      <c r="A17747">
        <v>1774.4</v>
      </c>
      <c r="B17747">
        <v>65.473836517333709</v>
      </c>
    </row>
    <row r="17748" spans="1:2" x14ac:dyDescent="0.25">
      <c r="A17748">
        <v>1774.5</v>
      </c>
      <c r="B17748">
        <v>65.162069511413577</v>
      </c>
    </row>
    <row r="17749" spans="1:2" x14ac:dyDescent="0.25">
      <c r="A17749">
        <v>1774.6</v>
      </c>
      <c r="B17749">
        <v>64.850302505492749</v>
      </c>
    </row>
    <row r="17750" spans="1:2" x14ac:dyDescent="0.25">
      <c r="A17750">
        <v>1774.7</v>
      </c>
      <c r="B17750">
        <v>64.538535499572617</v>
      </c>
    </row>
    <row r="17751" spans="1:2" x14ac:dyDescent="0.25">
      <c r="A17751">
        <v>1774.8</v>
      </c>
      <c r="B17751">
        <v>64.22676849365179</v>
      </c>
    </row>
    <row r="17752" spans="1:2" x14ac:dyDescent="0.25">
      <c r="A17752">
        <v>1774.9</v>
      </c>
      <c r="B17752">
        <v>63.915001487731658</v>
      </c>
    </row>
    <row r="17753" spans="1:2" x14ac:dyDescent="0.25">
      <c r="A17753">
        <v>1775</v>
      </c>
      <c r="B17753">
        <v>63.603234481811533</v>
      </c>
    </row>
    <row r="17754" spans="1:2" x14ac:dyDescent="0.25">
      <c r="A17754">
        <v>1775.1</v>
      </c>
      <c r="B17754">
        <v>63.292738265990799</v>
      </c>
    </row>
    <row r="17755" spans="1:2" x14ac:dyDescent="0.25">
      <c r="A17755">
        <v>1775.2</v>
      </c>
      <c r="B17755">
        <v>62.982242050170768</v>
      </c>
    </row>
    <row r="17756" spans="1:2" x14ac:dyDescent="0.25">
      <c r="A17756">
        <v>1775.3</v>
      </c>
      <c r="B17756">
        <v>62.671745834350027</v>
      </c>
    </row>
    <row r="17757" spans="1:2" x14ac:dyDescent="0.25">
      <c r="A17757">
        <v>1775.4</v>
      </c>
      <c r="B17757">
        <v>62.361249618530003</v>
      </c>
    </row>
    <row r="17758" spans="1:2" x14ac:dyDescent="0.25">
      <c r="A17758">
        <v>1775.5</v>
      </c>
      <c r="B17758">
        <v>62.050753402709972</v>
      </c>
    </row>
    <row r="17759" spans="1:2" x14ac:dyDescent="0.25">
      <c r="A17759">
        <v>1775.6</v>
      </c>
      <c r="B17759">
        <v>61.740257186889231</v>
      </c>
    </row>
    <row r="17760" spans="1:2" x14ac:dyDescent="0.25">
      <c r="A17760">
        <v>1775.7</v>
      </c>
      <c r="B17760">
        <v>61.4297609710692</v>
      </c>
    </row>
    <row r="17761" spans="1:2" x14ac:dyDescent="0.25">
      <c r="A17761">
        <v>1775.8</v>
      </c>
      <c r="B17761">
        <v>61.119264755248459</v>
      </c>
    </row>
    <row r="17762" spans="1:2" x14ac:dyDescent="0.25">
      <c r="A17762">
        <v>1775.9</v>
      </c>
      <c r="B17762">
        <v>60.808768539428428</v>
      </c>
    </row>
    <row r="17763" spans="1:2" x14ac:dyDescent="0.25">
      <c r="A17763">
        <v>1776</v>
      </c>
      <c r="B17763">
        <v>60.498272323608397</v>
      </c>
    </row>
    <row r="17764" spans="1:2" x14ac:dyDescent="0.25">
      <c r="A17764">
        <v>1776.1</v>
      </c>
      <c r="B17764">
        <v>60.235878562926892</v>
      </c>
    </row>
    <row r="17765" spans="1:2" x14ac:dyDescent="0.25">
      <c r="A17765">
        <v>1776.2</v>
      </c>
      <c r="B17765">
        <v>59.97348480224597</v>
      </c>
    </row>
    <row r="17766" spans="1:2" x14ac:dyDescent="0.25">
      <c r="A17766">
        <v>1776.3</v>
      </c>
      <c r="B17766">
        <v>59.711091041564458</v>
      </c>
    </row>
    <row r="17767" spans="1:2" x14ac:dyDescent="0.25">
      <c r="A17767">
        <v>1776.4</v>
      </c>
      <c r="B17767">
        <v>59.448697280883543</v>
      </c>
    </row>
    <row r="17768" spans="1:2" x14ac:dyDescent="0.25">
      <c r="A17768">
        <v>1776.5</v>
      </c>
      <c r="B17768">
        <v>59.186303520202628</v>
      </c>
    </row>
    <row r="17769" spans="1:2" x14ac:dyDescent="0.25">
      <c r="A17769">
        <v>1776.6</v>
      </c>
      <c r="B17769">
        <v>58.923909759521123</v>
      </c>
    </row>
    <row r="17770" spans="1:2" x14ac:dyDescent="0.25">
      <c r="A17770">
        <v>1776.7</v>
      </c>
      <c r="B17770">
        <v>58.661515998840208</v>
      </c>
    </row>
    <row r="17771" spans="1:2" x14ac:dyDescent="0.25">
      <c r="A17771">
        <v>1776.8</v>
      </c>
      <c r="B17771">
        <v>58.399122238158697</v>
      </c>
    </row>
    <row r="17772" spans="1:2" x14ac:dyDescent="0.25">
      <c r="A17772">
        <v>1776.9</v>
      </c>
      <c r="B17772">
        <v>58.136728477477781</v>
      </c>
    </row>
    <row r="17773" spans="1:2" x14ac:dyDescent="0.25">
      <c r="A17773">
        <v>1777</v>
      </c>
      <c r="B17773">
        <v>57.874334716796866</v>
      </c>
    </row>
    <row r="17774" spans="1:2" x14ac:dyDescent="0.25">
      <c r="A17774">
        <v>1777.1</v>
      </c>
      <c r="B17774">
        <v>57.635959663390778</v>
      </c>
    </row>
    <row r="17775" spans="1:2" x14ac:dyDescent="0.25">
      <c r="A17775">
        <v>1777.2</v>
      </c>
      <c r="B17775">
        <v>57.397584609985238</v>
      </c>
    </row>
    <row r="17776" spans="1:2" x14ac:dyDescent="0.25">
      <c r="A17776">
        <v>1777.3</v>
      </c>
      <c r="B17776">
        <v>57.15920955657915</v>
      </c>
    </row>
    <row r="17777" spans="1:2" x14ac:dyDescent="0.25">
      <c r="A17777">
        <v>1777.4</v>
      </c>
      <c r="B17777">
        <v>56.920834503173602</v>
      </c>
    </row>
    <row r="17778" spans="1:2" x14ac:dyDescent="0.25">
      <c r="A17778">
        <v>1777.5</v>
      </c>
      <c r="B17778">
        <v>56.682459449768061</v>
      </c>
    </row>
    <row r="17779" spans="1:2" x14ac:dyDescent="0.25">
      <c r="A17779">
        <v>1777.6</v>
      </c>
      <c r="B17779">
        <v>56.444084396361973</v>
      </c>
    </row>
    <row r="17780" spans="1:2" x14ac:dyDescent="0.25">
      <c r="A17780">
        <v>1777.7</v>
      </c>
      <c r="B17780">
        <v>56.205709342956418</v>
      </c>
    </row>
    <row r="17781" spans="1:2" x14ac:dyDescent="0.25">
      <c r="A17781">
        <v>1777.8</v>
      </c>
      <c r="B17781">
        <v>55.967334289550337</v>
      </c>
    </row>
    <row r="17782" spans="1:2" x14ac:dyDescent="0.25">
      <c r="A17782">
        <v>1777.9</v>
      </c>
      <c r="B17782">
        <v>55.728959236144803</v>
      </c>
    </row>
    <row r="17783" spans="1:2" x14ac:dyDescent="0.25">
      <c r="A17783">
        <v>1778</v>
      </c>
      <c r="B17783">
        <v>55.490584182739248</v>
      </c>
    </row>
    <row r="17784" spans="1:2" x14ac:dyDescent="0.25">
      <c r="A17784">
        <v>1778.1</v>
      </c>
      <c r="B17784">
        <v>55.255782852172523</v>
      </c>
    </row>
    <row r="17785" spans="1:2" x14ac:dyDescent="0.25">
      <c r="A17785">
        <v>1778.2</v>
      </c>
      <c r="B17785">
        <v>55.02098152160633</v>
      </c>
    </row>
    <row r="17786" spans="1:2" x14ac:dyDescent="0.25">
      <c r="A17786">
        <v>1778.3</v>
      </c>
      <c r="B17786">
        <v>54.786180191039612</v>
      </c>
    </row>
    <row r="17787" spans="1:2" x14ac:dyDescent="0.25">
      <c r="A17787">
        <v>1778.4</v>
      </c>
      <c r="B17787">
        <v>54.551378860473413</v>
      </c>
    </row>
    <row r="17788" spans="1:2" x14ac:dyDescent="0.25">
      <c r="A17788">
        <v>1778.5</v>
      </c>
      <c r="B17788">
        <v>54.316577529907221</v>
      </c>
    </row>
    <row r="17789" spans="1:2" x14ac:dyDescent="0.25">
      <c r="A17789">
        <v>1778.6</v>
      </c>
      <c r="B17789">
        <v>54.081776199340489</v>
      </c>
    </row>
    <row r="17790" spans="1:2" x14ac:dyDescent="0.25">
      <c r="A17790">
        <v>1778.7</v>
      </c>
      <c r="B17790">
        <v>53.846974868774304</v>
      </c>
    </row>
    <row r="17791" spans="1:2" x14ac:dyDescent="0.25">
      <c r="A17791">
        <v>1778.8</v>
      </c>
      <c r="B17791">
        <v>53.612173538207571</v>
      </c>
    </row>
    <row r="17792" spans="1:2" x14ac:dyDescent="0.25">
      <c r="A17792">
        <v>1778.9</v>
      </c>
      <c r="B17792">
        <v>53.377372207641379</v>
      </c>
    </row>
    <row r="17793" spans="1:2" x14ac:dyDescent="0.25">
      <c r="A17793">
        <v>1779</v>
      </c>
      <c r="B17793">
        <v>53.142570877075187</v>
      </c>
    </row>
    <row r="17794" spans="1:2" x14ac:dyDescent="0.25">
      <c r="A17794">
        <v>1779.1</v>
      </c>
      <c r="B17794">
        <v>52.873587722777948</v>
      </c>
    </row>
    <row r="17795" spans="1:2" x14ac:dyDescent="0.25">
      <c r="A17795">
        <v>1779.2</v>
      </c>
      <c r="B17795">
        <v>52.604604568481307</v>
      </c>
    </row>
    <row r="17796" spans="1:2" x14ac:dyDescent="0.25">
      <c r="A17796">
        <v>1779.3</v>
      </c>
      <c r="B17796">
        <v>52.335621414184082</v>
      </c>
    </row>
    <row r="17797" spans="1:2" x14ac:dyDescent="0.25">
      <c r="A17797">
        <v>1779.4</v>
      </c>
      <c r="B17797">
        <v>52.066638259887448</v>
      </c>
    </row>
    <row r="17798" spans="1:2" x14ac:dyDescent="0.25">
      <c r="A17798">
        <v>1779.5</v>
      </c>
      <c r="B17798">
        <v>51.79765510559082</v>
      </c>
    </row>
    <row r="17799" spans="1:2" x14ac:dyDescent="0.25">
      <c r="A17799">
        <v>1779.6</v>
      </c>
      <c r="B17799">
        <v>51.528671951293568</v>
      </c>
    </row>
    <row r="17800" spans="1:2" x14ac:dyDescent="0.25">
      <c r="A17800">
        <v>1779.7</v>
      </c>
      <c r="B17800">
        <v>51.259688796996947</v>
      </c>
    </row>
    <row r="17801" spans="1:2" x14ac:dyDescent="0.25">
      <c r="A17801">
        <v>1779.8</v>
      </c>
      <c r="B17801">
        <v>50.990705642699709</v>
      </c>
    </row>
    <row r="17802" spans="1:2" x14ac:dyDescent="0.25">
      <c r="A17802">
        <v>1779.9</v>
      </c>
      <c r="B17802">
        <v>50.721722488403067</v>
      </c>
    </row>
    <row r="17803" spans="1:2" x14ac:dyDescent="0.25">
      <c r="A17803">
        <v>1780</v>
      </c>
      <c r="B17803">
        <v>50.452739334106447</v>
      </c>
    </row>
    <row r="17804" spans="1:2" x14ac:dyDescent="0.25">
      <c r="A17804">
        <v>1780.1</v>
      </c>
      <c r="B17804">
        <v>50.085894393920398</v>
      </c>
    </row>
    <row r="17805" spans="1:2" x14ac:dyDescent="0.25">
      <c r="A17805">
        <v>1780.2</v>
      </c>
      <c r="B17805">
        <v>49.719049453735188</v>
      </c>
    </row>
    <row r="17806" spans="1:2" x14ac:dyDescent="0.25">
      <c r="A17806">
        <v>1780.3</v>
      </c>
      <c r="B17806">
        <v>49.35220451354914</v>
      </c>
    </row>
    <row r="17807" spans="1:2" x14ac:dyDescent="0.25">
      <c r="A17807">
        <v>1780.4</v>
      </c>
      <c r="B17807">
        <v>48.985359573363922</v>
      </c>
    </row>
    <row r="17808" spans="1:2" x14ac:dyDescent="0.25">
      <c r="A17808">
        <v>1780.5</v>
      </c>
      <c r="B17808">
        <v>48.618514633178712</v>
      </c>
    </row>
    <row r="17809" spans="1:2" x14ac:dyDescent="0.25">
      <c r="A17809">
        <v>1780.6</v>
      </c>
      <c r="B17809">
        <v>48.251669692992657</v>
      </c>
    </row>
    <row r="17810" spans="1:2" x14ac:dyDescent="0.25">
      <c r="A17810">
        <v>1780.7</v>
      </c>
      <c r="B17810">
        <v>47.884824752807447</v>
      </c>
    </row>
    <row r="17811" spans="1:2" x14ac:dyDescent="0.25">
      <c r="A17811">
        <v>1780.8</v>
      </c>
      <c r="B17811">
        <v>47.517979812621412</v>
      </c>
    </row>
    <row r="17812" spans="1:2" x14ac:dyDescent="0.25">
      <c r="A17812">
        <v>1780.9</v>
      </c>
      <c r="B17812">
        <v>47.151134872436188</v>
      </c>
    </row>
    <row r="17813" spans="1:2" x14ac:dyDescent="0.25">
      <c r="A17813">
        <v>1781</v>
      </c>
      <c r="B17813">
        <v>46.784289932250978</v>
      </c>
    </row>
    <row r="17814" spans="1:2" x14ac:dyDescent="0.25">
      <c r="A17814">
        <v>1781.1</v>
      </c>
      <c r="B17814">
        <v>46.486741600036218</v>
      </c>
    </row>
    <row r="17815" spans="1:2" x14ac:dyDescent="0.25">
      <c r="A17815">
        <v>1781.2</v>
      </c>
      <c r="B17815">
        <v>46.189193267822127</v>
      </c>
    </row>
    <row r="17816" spans="1:2" x14ac:dyDescent="0.25">
      <c r="A17816">
        <v>1781.3</v>
      </c>
      <c r="B17816">
        <v>45.891644935607367</v>
      </c>
    </row>
    <row r="17817" spans="1:2" x14ac:dyDescent="0.25">
      <c r="A17817">
        <v>1781.4</v>
      </c>
      <c r="B17817">
        <v>45.594096603393282</v>
      </c>
    </row>
    <row r="17818" spans="1:2" x14ac:dyDescent="0.25">
      <c r="A17818">
        <v>1781.5</v>
      </c>
      <c r="B17818">
        <v>45.296548271179198</v>
      </c>
    </row>
    <row r="17819" spans="1:2" x14ac:dyDescent="0.25">
      <c r="A17819">
        <v>1781.6</v>
      </c>
      <c r="B17819">
        <v>44.998999938964438</v>
      </c>
    </row>
    <row r="17820" spans="1:2" x14ac:dyDescent="0.25">
      <c r="A17820">
        <v>1781.7</v>
      </c>
      <c r="B17820">
        <v>44.701451606750346</v>
      </c>
    </row>
    <row r="17821" spans="1:2" x14ac:dyDescent="0.25">
      <c r="A17821">
        <v>1781.8</v>
      </c>
      <c r="B17821">
        <v>44.403903274535587</v>
      </c>
    </row>
    <row r="17822" spans="1:2" x14ac:dyDescent="0.25">
      <c r="A17822">
        <v>1781.9</v>
      </c>
      <c r="B17822">
        <v>44.106354942321502</v>
      </c>
    </row>
    <row r="17823" spans="1:2" x14ac:dyDescent="0.25">
      <c r="A17823">
        <v>1782</v>
      </c>
      <c r="B17823">
        <v>43.808806610107418</v>
      </c>
    </row>
    <row r="17824" spans="1:2" x14ac:dyDescent="0.25">
      <c r="A17824">
        <v>1782.1</v>
      </c>
      <c r="B17824">
        <v>43.52520912170371</v>
      </c>
    </row>
    <row r="17825" spans="1:2" x14ac:dyDescent="0.25">
      <c r="A17825">
        <v>1782.2</v>
      </c>
      <c r="B17825">
        <v>43.24161163330065</v>
      </c>
    </row>
    <row r="17826" spans="1:2" x14ac:dyDescent="0.25">
      <c r="A17826">
        <v>1782.3</v>
      </c>
      <c r="B17826">
        <v>42.958014144896943</v>
      </c>
    </row>
    <row r="17827" spans="1:2" x14ac:dyDescent="0.25">
      <c r="A17827">
        <v>1782.4</v>
      </c>
      <c r="B17827">
        <v>42.674416656493882</v>
      </c>
    </row>
    <row r="17828" spans="1:2" x14ac:dyDescent="0.25">
      <c r="A17828">
        <v>1782.5</v>
      </c>
      <c r="B17828">
        <v>42.390819168090808</v>
      </c>
    </row>
    <row r="17829" spans="1:2" x14ac:dyDescent="0.25">
      <c r="A17829">
        <v>1782.6</v>
      </c>
      <c r="B17829">
        <v>42.107221679687107</v>
      </c>
    </row>
    <row r="17830" spans="1:2" x14ac:dyDescent="0.25">
      <c r="A17830">
        <v>1782.7</v>
      </c>
      <c r="B17830">
        <v>41.823624191284047</v>
      </c>
    </row>
    <row r="17831" spans="1:2" x14ac:dyDescent="0.25">
      <c r="A17831">
        <v>1782.8</v>
      </c>
      <c r="B17831">
        <v>41.54002670288034</v>
      </c>
    </row>
    <row r="17832" spans="1:2" x14ac:dyDescent="0.25">
      <c r="A17832">
        <v>1782.9</v>
      </c>
      <c r="B17832">
        <v>41.256429214477279</v>
      </c>
    </row>
    <row r="17833" spans="1:2" x14ac:dyDescent="0.25">
      <c r="A17833">
        <v>1783</v>
      </c>
      <c r="B17833">
        <v>40.972831726074219</v>
      </c>
    </row>
    <row r="17834" spans="1:2" x14ac:dyDescent="0.25">
      <c r="A17834">
        <v>1783.1</v>
      </c>
      <c r="B17834">
        <v>40.680422439574798</v>
      </c>
    </row>
    <row r="17835" spans="1:2" x14ac:dyDescent="0.25">
      <c r="A17835">
        <v>1783.2</v>
      </c>
      <c r="B17835">
        <v>40.388013153076038</v>
      </c>
    </row>
    <row r="17836" spans="1:2" x14ac:dyDescent="0.25">
      <c r="A17836">
        <v>1783.3</v>
      </c>
      <c r="B17836">
        <v>40.095603866576617</v>
      </c>
    </row>
    <row r="17837" spans="1:2" x14ac:dyDescent="0.25">
      <c r="A17837">
        <v>1783.4</v>
      </c>
      <c r="B17837">
        <v>39.803194580077857</v>
      </c>
    </row>
    <row r="17838" spans="1:2" x14ac:dyDescent="0.25">
      <c r="A17838">
        <v>1783.5</v>
      </c>
      <c r="B17838">
        <v>39.510785293579097</v>
      </c>
    </row>
    <row r="17839" spans="1:2" x14ac:dyDescent="0.25">
      <c r="A17839">
        <v>1783.6</v>
      </c>
      <c r="B17839">
        <v>39.218376007079677</v>
      </c>
    </row>
    <row r="17840" spans="1:2" x14ac:dyDescent="0.25">
      <c r="A17840">
        <v>1783.7</v>
      </c>
      <c r="B17840">
        <v>38.925966720580917</v>
      </c>
    </row>
    <row r="17841" spans="1:2" x14ac:dyDescent="0.25">
      <c r="A17841">
        <v>1783.8</v>
      </c>
      <c r="B17841">
        <v>38.633557434081503</v>
      </c>
    </row>
    <row r="17842" spans="1:2" x14ac:dyDescent="0.25">
      <c r="A17842">
        <v>1783.9</v>
      </c>
      <c r="B17842">
        <v>38.341148147582743</v>
      </c>
    </row>
    <row r="17843" spans="1:2" x14ac:dyDescent="0.25">
      <c r="A17843">
        <v>1784</v>
      </c>
      <c r="B17843">
        <v>38.048738861083983</v>
      </c>
    </row>
    <row r="17844" spans="1:2" x14ac:dyDescent="0.25">
      <c r="A17844">
        <v>1784.1</v>
      </c>
      <c r="B17844">
        <v>37.654621810912538</v>
      </c>
    </row>
    <row r="17845" spans="1:2" x14ac:dyDescent="0.25">
      <c r="A17845">
        <v>1784.2</v>
      </c>
      <c r="B17845">
        <v>37.260504760742009</v>
      </c>
    </row>
    <row r="17846" spans="1:2" x14ac:dyDescent="0.25">
      <c r="A17846">
        <v>1784.3</v>
      </c>
      <c r="B17846">
        <v>36.866387710570571</v>
      </c>
    </row>
    <row r="17847" spans="1:2" x14ac:dyDescent="0.25">
      <c r="A17847">
        <v>1784.4</v>
      </c>
      <c r="B17847">
        <v>36.472270660400042</v>
      </c>
    </row>
    <row r="17848" spans="1:2" x14ac:dyDescent="0.25">
      <c r="A17848">
        <v>1784.5</v>
      </c>
      <c r="B17848">
        <v>36.078153610229492</v>
      </c>
    </row>
    <row r="17849" spans="1:2" x14ac:dyDescent="0.25">
      <c r="A17849">
        <v>1784.6</v>
      </c>
      <c r="B17849">
        <v>35.684036560058047</v>
      </c>
    </row>
    <row r="17850" spans="1:2" x14ac:dyDescent="0.25">
      <c r="A17850">
        <v>1784.7</v>
      </c>
      <c r="B17850">
        <v>35.289919509887518</v>
      </c>
    </row>
    <row r="17851" spans="1:2" x14ac:dyDescent="0.25">
      <c r="A17851">
        <v>1784.8</v>
      </c>
      <c r="B17851">
        <v>34.89580245971608</v>
      </c>
    </row>
    <row r="17852" spans="1:2" x14ac:dyDescent="0.25">
      <c r="A17852">
        <v>1784.9</v>
      </c>
      <c r="B17852">
        <v>34.501685409545537</v>
      </c>
    </row>
    <row r="17853" spans="1:2" x14ac:dyDescent="0.25">
      <c r="A17853">
        <v>1785</v>
      </c>
      <c r="B17853">
        <v>34.107568359375001</v>
      </c>
    </row>
    <row r="17854" spans="1:2" x14ac:dyDescent="0.25">
      <c r="A17854">
        <v>1785.1</v>
      </c>
      <c r="B17854">
        <v>33.82381853103599</v>
      </c>
    </row>
    <row r="17855" spans="1:2" x14ac:dyDescent="0.25">
      <c r="A17855">
        <v>1785.2</v>
      </c>
      <c r="B17855">
        <v>33.540068702697617</v>
      </c>
    </row>
    <row r="17856" spans="1:2" x14ac:dyDescent="0.25">
      <c r="A17856">
        <v>1785.3</v>
      </c>
      <c r="B17856">
        <v>33.256318874358612</v>
      </c>
    </row>
    <row r="17857" spans="1:2" x14ac:dyDescent="0.25">
      <c r="A17857">
        <v>1785.4</v>
      </c>
      <c r="B17857">
        <v>32.972569046020247</v>
      </c>
    </row>
    <row r="17858" spans="1:2" x14ac:dyDescent="0.25">
      <c r="A17858">
        <v>1785.5</v>
      </c>
      <c r="B17858">
        <v>32.688819217681882</v>
      </c>
    </row>
    <row r="17859" spans="1:2" x14ac:dyDescent="0.25">
      <c r="A17859">
        <v>1785.6</v>
      </c>
      <c r="B17859">
        <v>32.405069389342877</v>
      </c>
    </row>
    <row r="17860" spans="1:2" x14ac:dyDescent="0.25">
      <c r="A17860">
        <v>1785.7</v>
      </c>
      <c r="B17860">
        <v>32.121319561004512</v>
      </c>
    </row>
    <row r="17861" spans="1:2" x14ac:dyDescent="0.25">
      <c r="A17861">
        <v>1785.8</v>
      </c>
      <c r="B17861">
        <v>31.8375697326655</v>
      </c>
    </row>
    <row r="17862" spans="1:2" x14ac:dyDescent="0.25">
      <c r="A17862">
        <v>1785.9</v>
      </c>
      <c r="B17862">
        <v>31.553819904327131</v>
      </c>
    </row>
    <row r="17863" spans="1:2" x14ac:dyDescent="0.25">
      <c r="A17863">
        <v>1786</v>
      </c>
      <c r="B17863">
        <v>31.27007007598877</v>
      </c>
    </row>
    <row r="17864" spans="1:2" x14ac:dyDescent="0.25">
      <c r="A17864">
        <v>1786.1</v>
      </c>
      <c r="B17864">
        <v>31.030826568603189</v>
      </c>
    </row>
    <row r="17865" spans="1:2" x14ac:dyDescent="0.25">
      <c r="A17865">
        <v>1786.2</v>
      </c>
      <c r="B17865">
        <v>30.791583061218152</v>
      </c>
    </row>
    <row r="17866" spans="1:2" x14ac:dyDescent="0.25">
      <c r="A17866">
        <v>1786.3</v>
      </c>
      <c r="B17866">
        <v>30.552339553832571</v>
      </c>
    </row>
    <row r="17867" spans="1:2" x14ac:dyDescent="0.25">
      <c r="A17867">
        <v>1786.4</v>
      </c>
      <c r="B17867">
        <v>30.313096046447541</v>
      </c>
    </row>
    <row r="17868" spans="1:2" x14ac:dyDescent="0.25">
      <c r="A17868">
        <v>1786.5</v>
      </c>
      <c r="B17868">
        <v>30.0738525390625</v>
      </c>
    </row>
    <row r="17869" spans="1:2" x14ac:dyDescent="0.25">
      <c r="A17869">
        <v>1786.6</v>
      </c>
      <c r="B17869">
        <v>29.834609031676919</v>
      </c>
    </row>
    <row r="17870" spans="1:2" x14ac:dyDescent="0.25">
      <c r="A17870">
        <v>1786.7</v>
      </c>
      <c r="B17870">
        <v>29.595365524291879</v>
      </c>
    </row>
    <row r="17871" spans="1:2" x14ac:dyDescent="0.25">
      <c r="A17871">
        <v>1786.8</v>
      </c>
      <c r="B17871">
        <v>29.356122016906301</v>
      </c>
    </row>
    <row r="17872" spans="1:2" x14ac:dyDescent="0.25">
      <c r="A17872">
        <v>1786.9</v>
      </c>
      <c r="B17872">
        <v>29.116878509521271</v>
      </c>
    </row>
    <row r="17873" spans="1:2" x14ac:dyDescent="0.25">
      <c r="A17873">
        <v>1787</v>
      </c>
      <c r="B17873">
        <v>28.87763500213623</v>
      </c>
    </row>
    <row r="17874" spans="1:2" x14ac:dyDescent="0.25">
      <c r="A17874">
        <v>1787.1</v>
      </c>
      <c r="B17874">
        <v>28.717708454131859</v>
      </c>
    </row>
    <row r="17875" spans="1:2" x14ac:dyDescent="0.25">
      <c r="A17875">
        <v>1787.2</v>
      </c>
      <c r="B17875">
        <v>28.557781906127861</v>
      </c>
    </row>
    <row r="17876" spans="1:2" x14ac:dyDescent="0.25">
      <c r="A17876">
        <v>1787.3</v>
      </c>
      <c r="B17876">
        <v>28.39785535812349</v>
      </c>
    </row>
    <row r="17877" spans="1:2" x14ac:dyDescent="0.25">
      <c r="A17877">
        <v>1787.4</v>
      </c>
      <c r="B17877">
        <v>28.237928810119481</v>
      </c>
    </row>
    <row r="17878" spans="1:2" x14ac:dyDescent="0.25">
      <c r="A17878">
        <v>1787.5</v>
      </c>
      <c r="B17878">
        <v>28.078002262115479</v>
      </c>
    </row>
    <row r="17879" spans="1:2" x14ac:dyDescent="0.25">
      <c r="A17879">
        <v>1787.6</v>
      </c>
      <c r="B17879">
        <v>27.918075714111112</v>
      </c>
    </row>
    <row r="17880" spans="1:2" x14ac:dyDescent="0.25">
      <c r="A17880">
        <v>1787.7</v>
      </c>
      <c r="B17880">
        <v>27.75814916610711</v>
      </c>
    </row>
    <row r="17881" spans="1:2" x14ac:dyDescent="0.25">
      <c r="A17881">
        <v>1787.8</v>
      </c>
      <c r="B17881">
        <v>27.598222618102739</v>
      </c>
    </row>
    <row r="17882" spans="1:2" x14ac:dyDescent="0.25">
      <c r="A17882">
        <v>1787.9</v>
      </c>
      <c r="B17882">
        <v>27.43829607009874</v>
      </c>
    </row>
    <row r="17883" spans="1:2" x14ac:dyDescent="0.25">
      <c r="A17883">
        <v>1788</v>
      </c>
      <c r="B17883">
        <v>27.278369522094732</v>
      </c>
    </row>
    <row r="17884" spans="1:2" x14ac:dyDescent="0.25">
      <c r="A17884">
        <v>1788.1</v>
      </c>
      <c r="B17884">
        <v>27.084630775451402</v>
      </c>
    </row>
    <row r="17885" spans="1:2" x14ac:dyDescent="0.25">
      <c r="A17885">
        <v>1788.2</v>
      </c>
      <c r="B17885">
        <v>26.890892028808508</v>
      </c>
    </row>
    <row r="17886" spans="1:2" x14ac:dyDescent="0.25">
      <c r="A17886">
        <v>1788.3</v>
      </c>
      <c r="B17886">
        <v>26.697153282165178</v>
      </c>
    </row>
    <row r="17887" spans="1:2" x14ac:dyDescent="0.25">
      <c r="A17887">
        <v>1788.4</v>
      </c>
      <c r="B17887">
        <v>26.503414535522289</v>
      </c>
    </row>
    <row r="17888" spans="1:2" x14ac:dyDescent="0.25">
      <c r="A17888">
        <v>1788.5</v>
      </c>
      <c r="B17888">
        <v>26.3096757888794</v>
      </c>
    </row>
    <row r="17889" spans="1:2" x14ac:dyDescent="0.25">
      <c r="A17889">
        <v>1788.6</v>
      </c>
      <c r="B17889">
        <v>26.115937042236069</v>
      </c>
    </row>
    <row r="17890" spans="1:2" x14ac:dyDescent="0.25">
      <c r="A17890">
        <v>1788.7</v>
      </c>
      <c r="B17890">
        <v>25.922198295593169</v>
      </c>
    </row>
    <row r="17891" spans="1:2" x14ac:dyDescent="0.25">
      <c r="A17891">
        <v>1788.8</v>
      </c>
      <c r="B17891">
        <v>25.728459548949839</v>
      </c>
    </row>
    <row r="17892" spans="1:2" x14ac:dyDescent="0.25">
      <c r="A17892">
        <v>1788.9</v>
      </c>
      <c r="B17892">
        <v>25.53472080230695</v>
      </c>
    </row>
    <row r="17893" spans="1:2" x14ac:dyDescent="0.25">
      <c r="A17893">
        <v>1789</v>
      </c>
      <c r="B17893">
        <v>25.34098205566406</v>
      </c>
    </row>
    <row r="17894" spans="1:2" x14ac:dyDescent="0.25">
      <c r="A17894">
        <v>1789.1</v>
      </c>
      <c r="B17894">
        <v>25.142842540740691</v>
      </c>
    </row>
    <row r="17895" spans="1:2" x14ac:dyDescent="0.25">
      <c r="A17895">
        <v>1789.2</v>
      </c>
      <c r="B17895">
        <v>24.94470302581778</v>
      </c>
    </row>
    <row r="17896" spans="1:2" x14ac:dyDescent="0.25">
      <c r="A17896">
        <v>1789.3</v>
      </c>
      <c r="B17896">
        <v>24.746563510894411</v>
      </c>
    </row>
    <row r="17897" spans="1:2" x14ac:dyDescent="0.25">
      <c r="A17897">
        <v>1789.4</v>
      </c>
      <c r="B17897">
        <v>24.5484239959715</v>
      </c>
    </row>
    <row r="17898" spans="1:2" x14ac:dyDescent="0.25">
      <c r="A17898">
        <v>1789.5</v>
      </c>
      <c r="B17898">
        <v>24.350284481048579</v>
      </c>
    </row>
    <row r="17899" spans="1:2" x14ac:dyDescent="0.25">
      <c r="A17899">
        <v>1789.6</v>
      </c>
      <c r="B17899">
        <v>24.15214496612521</v>
      </c>
    </row>
    <row r="17900" spans="1:2" x14ac:dyDescent="0.25">
      <c r="A17900">
        <v>1789.7</v>
      </c>
      <c r="B17900">
        <v>23.954005451202299</v>
      </c>
    </row>
    <row r="17901" spans="1:2" x14ac:dyDescent="0.25">
      <c r="A17901">
        <v>1789.8</v>
      </c>
      <c r="B17901">
        <v>23.75586593627893</v>
      </c>
    </row>
    <row r="17902" spans="1:2" x14ac:dyDescent="0.25">
      <c r="A17902">
        <v>1789.9</v>
      </c>
      <c r="B17902">
        <v>23.557726421356019</v>
      </c>
    </row>
    <row r="17903" spans="1:2" x14ac:dyDescent="0.25">
      <c r="A17903">
        <v>1790</v>
      </c>
      <c r="B17903">
        <v>23.359586906433101</v>
      </c>
    </row>
    <row r="17904" spans="1:2" x14ac:dyDescent="0.25">
      <c r="A17904">
        <v>1790.1</v>
      </c>
      <c r="B17904">
        <v>23.146445693969429</v>
      </c>
    </row>
    <row r="17905" spans="1:2" x14ac:dyDescent="0.25">
      <c r="A17905">
        <v>1790.2</v>
      </c>
      <c r="B17905">
        <v>22.933304481506251</v>
      </c>
    </row>
    <row r="17906" spans="1:2" x14ac:dyDescent="0.25">
      <c r="A17906">
        <v>1790.3</v>
      </c>
      <c r="B17906">
        <v>22.72016326904258</v>
      </c>
    </row>
    <row r="17907" spans="1:2" x14ac:dyDescent="0.25">
      <c r="A17907">
        <v>1790.4</v>
      </c>
      <c r="B17907">
        <v>22.507022056579391</v>
      </c>
    </row>
    <row r="17908" spans="1:2" x14ac:dyDescent="0.25">
      <c r="A17908">
        <v>1790.5</v>
      </c>
      <c r="B17908">
        <v>22.29388084411621</v>
      </c>
    </row>
    <row r="17909" spans="1:2" x14ac:dyDescent="0.25">
      <c r="A17909">
        <v>1790.6</v>
      </c>
      <c r="B17909">
        <v>22.080739631652541</v>
      </c>
    </row>
    <row r="17910" spans="1:2" x14ac:dyDescent="0.25">
      <c r="A17910">
        <v>1790.7</v>
      </c>
      <c r="B17910">
        <v>21.86759841918936</v>
      </c>
    </row>
    <row r="17911" spans="1:2" x14ac:dyDescent="0.25">
      <c r="A17911">
        <v>1790.8</v>
      </c>
      <c r="B17911">
        <v>21.654457206725692</v>
      </c>
    </row>
    <row r="17912" spans="1:2" x14ac:dyDescent="0.25">
      <c r="A17912">
        <v>1790.9</v>
      </c>
      <c r="B17912">
        <v>21.44131599426251</v>
      </c>
    </row>
    <row r="17913" spans="1:2" x14ac:dyDescent="0.25">
      <c r="A17913">
        <v>1791</v>
      </c>
      <c r="B17913">
        <v>21.228174781799321</v>
      </c>
    </row>
    <row r="17914" spans="1:2" x14ac:dyDescent="0.25">
      <c r="A17914">
        <v>1791.1</v>
      </c>
      <c r="B17914">
        <v>20.983149337768221</v>
      </c>
    </row>
    <row r="17915" spans="1:2" x14ac:dyDescent="0.25">
      <c r="A17915">
        <v>1791.2</v>
      </c>
      <c r="B17915">
        <v>20.73812389373769</v>
      </c>
    </row>
    <row r="17916" spans="1:2" x14ac:dyDescent="0.25">
      <c r="A17916">
        <v>1791.3</v>
      </c>
      <c r="B17916">
        <v>20.49309844970659</v>
      </c>
    </row>
    <row r="17917" spans="1:2" x14ac:dyDescent="0.25">
      <c r="A17917">
        <v>1791.4</v>
      </c>
      <c r="B17917">
        <v>20.248073005676051</v>
      </c>
    </row>
    <row r="17918" spans="1:2" x14ac:dyDescent="0.25">
      <c r="A17918">
        <v>1791.5</v>
      </c>
      <c r="B17918">
        <v>20.003047561645509</v>
      </c>
    </row>
    <row r="17919" spans="1:2" x14ac:dyDescent="0.25">
      <c r="A17919">
        <v>1791.6</v>
      </c>
      <c r="B17919">
        <v>19.75802211761442</v>
      </c>
    </row>
    <row r="17920" spans="1:2" x14ac:dyDescent="0.25">
      <c r="A17920">
        <v>1791.7</v>
      </c>
      <c r="B17920">
        <v>19.512996673583871</v>
      </c>
    </row>
    <row r="17921" spans="1:2" x14ac:dyDescent="0.25">
      <c r="A17921">
        <v>1791.8</v>
      </c>
      <c r="B17921">
        <v>19.267971229552781</v>
      </c>
    </row>
    <row r="17922" spans="1:2" x14ac:dyDescent="0.25">
      <c r="A17922">
        <v>1791.9</v>
      </c>
      <c r="B17922">
        <v>19.022945785522239</v>
      </c>
    </row>
    <row r="17923" spans="1:2" x14ac:dyDescent="0.25">
      <c r="A17923">
        <v>1792</v>
      </c>
      <c r="B17923">
        <v>18.777920341491701</v>
      </c>
    </row>
    <row r="17924" spans="1:2" x14ac:dyDescent="0.25">
      <c r="A17924">
        <v>1792.1</v>
      </c>
      <c r="B17924">
        <v>18.49534082412681</v>
      </c>
    </row>
    <row r="17925" spans="1:2" x14ac:dyDescent="0.25">
      <c r="A17925">
        <v>1792.2</v>
      </c>
      <c r="B17925">
        <v>18.21276130676257</v>
      </c>
    </row>
    <row r="17926" spans="1:2" x14ac:dyDescent="0.25">
      <c r="A17926">
        <v>1792.3</v>
      </c>
      <c r="B17926">
        <v>17.930181789397679</v>
      </c>
    </row>
    <row r="17927" spans="1:2" x14ac:dyDescent="0.25">
      <c r="A17927">
        <v>1792.4</v>
      </c>
      <c r="B17927">
        <v>17.647602272033431</v>
      </c>
    </row>
    <row r="17928" spans="1:2" x14ac:dyDescent="0.25">
      <c r="A17928">
        <v>1792.5</v>
      </c>
      <c r="B17928">
        <v>17.365022754669191</v>
      </c>
    </row>
    <row r="17929" spans="1:2" x14ac:dyDescent="0.25">
      <c r="A17929">
        <v>1792.6</v>
      </c>
      <c r="B17929">
        <v>17.0824432373043</v>
      </c>
    </row>
    <row r="17930" spans="1:2" x14ac:dyDescent="0.25">
      <c r="A17930">
        <v>1792.7</v>
      </c>
      <c r="B17930">
        <v>16.79986371994006</v>
      </c>
    </row>
    <row r="17931" spans="1:2" x14ac:dyDescent="0.25">
      <c r="A17931">
        <v>1792.8</v>
      </c>
      <c r="B17931">
        <v>16.517284202575169</v>
      </c>
    </row>
    <row r="17932" spans="1:2" x14ac:dyDescent="0.25">
      <c r="A17932">
        <v>1792.9</v>
      </c>
      <c r="B17932">
        <v>16.234704685210929</v>
      </c>
    </row>
    <row r="17933" spans="1:2" x14ac:dyDescent="0.25">
      <c r="A17933">
        <v>1793</v>
      </c>
      <c r="B17933">
        <v>15.952125167846679</v>
      </c>
    </row>
    <row r="17934" spans="1:2" x14ac:dyDescent="0.25">
      <c r="A17934">
        <v>1793.1</v>
      </c>
      <c r="B17934">
        <v>15.68407717704736</v>
      </c>
    </row>
    <row r="17935" spans="1:2" x14ac:dyDescent="0.25">
      <c r="A17935">
        <v>1793.2</v>
      </c>
      <c r="B17935">
        <v>15.416029186248659</v>
      </c>
    </row>
    <row r="17936" spans="1:2" x14ac:dyDescent="0.25">
      <c r="A17936">
        <v>1793.3</v>
      </c>
      <c r="B17936">
        <v>15.14798119544934</v>
      </c>
    </row>
    <row r="17937" spans="1:2" x14ac:dyDescent="0.25">
      <c r="A17937">
        <v>1793.4</v>
      </c>
      <c r="B17937">
        <v>14.879933204650641</v>
      </c>
    </row>
    <row r="17938" spans="1:2" x14ac:dyDescent="0.25">
      <c r="A17938">
        <v>1793.5</v>
      </c>
      <c r="B17938">
        <v>14.611885213851931</v>
      </c>
    </row>
    <row r="17939" spans="1:2" x14ac:dyDescent="0.25">
      <c r="A17939">
        <v>1793.6</v>
      </c>
      <c r="B17939">
        <v>14.34383722305261</v>
      </c>
    </row>
    <row r="17940" spans="1:2" x14ac:dyDescent="0.25">
      <c r="A17940">
        <v>1793.7</v>
      </c>
      <c r="B17940">
        <v>14.075789232253911</v>
      </c>
    </row>
    <row r="17941" spans="1:2" x14ac:dyDescent="0.25">
      <c r="A17941">
        <v>1793.8</v>
      </c>
      <c r="B17941">
        <v>13.80774124145459</v>
      </c>
    </row>
    <row r="17942" spans="1:2" x14ac:dyDescent="0.25">
      <c r="A17942">
        <v>1793.9</v>
      </c>
      <c r="B17942">
        <v>13.53969325065589</v>
      </c>
    </row>
    <row r="17943" spans="1:2" x14ac:dyDescent="0.25">
      <c r="A17943">
        <v>1794</v>
      </c>
      <c r="B17943">
        <v>13.271645259857181</v>
      </c>
    </row>
    <row r="17944" spans="1:2" x14ac:dyDescent="0.25">
      <c r="A17944">
        <v>1794.1</v>
      </c>
      <c r="B17944">
        <v>12.97141655921895</v>
      </c>
    </row>
    <row r="17945" spans="1:2" x14ac:dyDescent="0.25">
      <c r="A17945">
        <v>1794.2</v>
      </c>
      <c r="B17945">
        <v>12.67118785858141</v>
      </c>
    </row>
    <row r="17946" spans="1:2" x14ac:dyDescent="0.25">
      <c r="A17946">
        <v>1794.3</v>
      </c>
      <c r="B17946">
        <v>12.370959157943179</v>
      </c>
    </row>
    <row r="17947" spans="1:2" x14ac:dyDescent="0.25">
      <c r="A17947">
        <v>1794.4</v>
      </c>
      <c r="B17947">
        <v>12.07073045730564</v>
      </c>
    </row>
    <row r="17948" spans="1:2" x14ac:dyDescent="0.25">
      <c r="A17948">
        <v>1794.5</v>
      </c>
      <c r="B17948">
        <v>11.770501756668089</v>
      </c>
    </row>
    <row r="17949" spans="1:2" x14ac:dyDescent="0.25">
      <c r="A17949">
        <v>1794.6</v>
      </c>
      <c r="B17949">
        <v>11.47027305602986</v>
      </c>
    </row>
    <row r="17950" spans="1:2" x14ac:dyDescent="0.25">
      <c r="A17950">
        <v>1794.7</v>
      </c>
      <c r="B17950">
        <v>11.170044355392321</v>
      </c>
    </row>
    <row r="17951" spans="1:2" x14ac:dyDescent="0.25">
      <c r="A17951">
        <v>1794.8</v>
      </c>
      <c r="B17951">
        <v>10.86981565475409</v>
      </c>
    </row>
    <row r="17952" spans="1:2" x14ac:dyDescent="0.25">
      <c r="A17952">
        <v>1794.9</v>
      </c>
      <c r="B17952">
        <v>10.56958695411655</v>
      </c>
    </row>
    <row r="17953" spans="1:2" x14ac:dyDescent="0.25">
      <c r="A17953">
        <v>1795</v>
      </c>
      <c r="B17953">
        <v>10.269358253479</v>
      </c>
    </row>
    <row r="17954" spans="1:2" x14ac:dyDescent="0.25">
      <c r="A17954">
        <v>1795.1</v>
      </c>
      <c r="B17954">
        <v>9.9164300298685948</v>
      </c>
    </row>
    <row r="17955" spans="1:2" x14ac:dyDescent="0.25">
      <c r="A17955">
        <v>1795.2</v>
      </c>
      <c r="B17955">
        <v>9.5635018062589925</v>
      </c>
    </row>
    <row r="17956" spans="1:2" x14ac:dyDescent="0.25">
      <c r="A17956">
        <v>1795.3</v>
      </c>
      <c r="B17956">
        <v>9.2105735826485855</v>
      </c>
    </row>
    <row r="17957" spans="1:2" x14ac:dyDescent="0.25">
      <c r="A17957">
        <v>1795.4</v>
      </c>
      <c r="B17957">
        <v>8.8576453590389832</v>
      </c>
    </row>
    <row r="17958" spans="1:2" x14ac:dyDescent="0.25">
      <c r="A17958">
        <v>1795.5</v>
      </c>
      <c r="B17958">
        <v>8.5047171354293809</v>
      </c>
    </row>
    <row r="17959" spans="1:2" x14ac:dyDescent="0.25">
      <c r="A17959">
        <v>1795.6</v>
      </c>
      <c r="B17959">
        <v>8.1517889118189757</v>
      </c>
    </row>
    <row r="17960" spans="1:2" x14ac:dyDescent="0.25">
      <c r="A17960">
        <v>1795.7</v>
      </c>
      <c r="B17960">
        <v>7.7988606882093716</v>
      </c>
    </row>
    <row r="17961" spans="1:2" x14ac:dyDescent="0.25">
      <c r="A17961">
        <v>1795.8</v>
      </c>
      <c r="B17961">
        <v>7.4459324645989664</v>
      </c>
    </row>
    <row r="17962" spans="1:2" x14ac:dyDescent="0.25">
      <c r="A17962">
        <v>1795.9</v>
      </c>
      <c r="B17962">
        <v>7.0930042409893641</v>
      </c>
    </row>
    <row r="17963" spans="1:2" x14ac:dyDescent="0.25">
      <c r="A17963">
        <v>1796</v>
      </c>
      <c r="B17963">
        <v>6.7400760173797609</v>
      </c>
    </row>
    <row r="17964" spans="1:2" x14ac:dyDescent="0.25">
      <c r="A17964">
        <v>1796.1</v>
      </c>
      <c r="B17964">
        <v>6.3196666041010836</v>
      </c>
    </row>
    <row r="17965" spans="1:2" x14ac:dyDescent="0.25">
      <c r="A17965">
        <v>1796.2</v>
      </c>
      <c r="B17965">
        <v>5.8992571908233638</v>
      </c>
    </row>
    <row r="17966" spans="1:2" x14ac:dyDescent="0.25">
      <c r="A17966">
        <v>1796.3</v>
      </c>
      <c r="B17966">
        <v>5.4788477775446882</v>
      </c>
    </row>
    <row r="17967" spans="1:2" x14ac:dyDescent="0.25">
      <c r="A17967">
        <v>1796.4</v>
      </c>
      <c r="B17967">
        <v>5.0584383642669666</v>
      </c>
    </row>
    <row r="17968" spans="1:2" x14ac:dyDescent="0.25">
      <c r="A17968">
        <v>1796.5</v>
      </c>
      <c r="B17968">
        <v>4.6380289509892467</v>
      </c>
    </row>
    <row r="17969" spans="1:2" x14ac:dyDescent="0.25">
      <c r="A17969">
        <v>1796.6</v>
      </c>
      <c r="B17969">
        <v>4.2176195377105703</v>
      </c>
    </row>
    <row r="17970" spans="1:2" x14ac:dyDescent="0.25">
      <c r="A17970">
        <v>1796.7</v>
      </c>
      <c r="B17970">
        <v>3.79721012443285</v>
      </c>
    </row>
    <row r="17971" spans="1:2" x14ac:dyDescent="0.25">
      <c r="A17971">
        <v>1796.8</v>
      </c>
      <c r="B17971">
        <v>3.376800711154174</v>
      </c>
    </row>
    <row r="17972" spans="1:2" x14ac:dyDescent="0.25">
      <c r="A17972">
        <v>1796.9</v>
      </c>
      <c r="B17972">
        <v>2.9563912978764528</v>
      </c>
    </row>
    <row r="17973" spans="1:2" x14ac:dyDescent="0.25">
      <c r="A17973">
        <v>1797</v>
      </c>
      <c r="B17973">
        <v>2.5359818845987321</v>
      </c>
    </row>
    <row r="17974" spans="1:2" x14ac:dyDescent="0.25">
      <c r="A17974">
        <v>1797.1</v>
      </c>
      <c r="B17974">
        <v>2.29655207075146</v>
      </c>
    </row>
    <row r="17975" spans="1:2" x14ac:dyDescent="0.25">
      <c r="A17975">
        <v>1797.2</v>
      </c>
      <c r="B17975">
        <v>2.0571222569047318</v>
      </c>
    </row>
    <row r="17976" spans="1:2" x14ac:dyDescent="0.25">
      <c r="A17976">
        <v>1797.3</v>
      </c>
      <c r="B17976">
        <v>1.817692443057459</v>
      </c>
    </row>
    <row r="17977" spans="1:2" x14ac:dyDescent="0.25">
      <c r="A17977">
        <v>1797.4</v>
      </c>
      <c r="B17977">
        <v>1.5782626292107309</v>
      </c>
    </row>
    <row r="17978" spans="1:2" x14ac:dyDescent="0.25">
      <c r="A17978">
        <v>1797.5</v>
      </c>
      <c r="B17978">
        <v>1.338832815364003</v>
      </c>
    </row>
    <row r="17979" spans="1:2" x14ac:dyDescent="0.25">
      <c r="A17979">
        <v>1797.6</v>
      </c>
      <c r="B17979">
        <v>1.0994030015167311</v>
      </c>
    </row>
    <row r="17980" spans="1:2" x14ac:dyDescent="0.25">
      <c r="A17980">
        <v>1797.7</v>
      </c>
      <c r="B17980">
        <v>0.85997318767000275</v>
      </c>
    </row>
    <row r="17981" spans="1:2" x14ac:dyDescent="0.25">
      <c r="A17981">
        <v>1797.8</v>
      </c>
      <c r="B17981">
        <v>0.62054337382273039</v>
      </c>
    </row>
    <row r="17982" spans="1:2" x14ac:dyDescent="0.25">
      <c r="A17982">
        <v>1797.9</v>
      </c>
      <c r="B17982">
        <v>0.38111355997600249</v>
      </c>
    </row>
    <row r="17983" spans="1:2" x14ac:dyDescent="0.25">
      <c r="A17983">
        <v>1798</v>
      </c>
      <c r="B17983">
        <v>0.1416837461292744</v>
      </c>
    </row>
    <row r="17984" spans="1:2" x14ac:dyDescent="0.25">
      <c r="A17984">
        <v>1798.1</v>
      </c>
      <c r="B17984">
        <v>0.12904477244706969</v>
      </c>
    </row>
    <row r="17985" spans="1:2" x14ac:dyDescent="0.25">
      <c r="A17985">
        <v>1798.2</v>
      </c>
      <c r="B17985">
        <v>0.11640579876489369</v>
      </c>
    </row>
    <row r="17986" spans="1:2" x14ac:dyDescent="0.25">
      <c r="A17986">
        <v>1798.3</v>
      </c>
      <c r="B17986">
        <v>0.1037668250826889</v>
      </c>
    </row>
    <row r="17987" spans="1:2" x14ac:dyDescent="0.25">
      <c r="A17987">
        <v>1798.4</v>
      </c>
      <c r="B17987">
        <v>9.1127851400512896E-2</v>
      </c>
    </row>
    <row r="17988" spans="1:2" x14ac:dyDescent="0.25">
      <c r="A17988">
        <v>1798.5</v>
      </c>
      <c r="B17988">
        <v>7.8488877718336889E-2</v>
      </c>
    </row>
    <row r="17989" spans="1:2" x14ac:dyDescent="0.25">
      <c r="A17989">
        <v>1798.6</v>
      </c>
      <c r="B17989">
        <v>6.584990403613214E-2</v>
      </c>
    </row>
    <row r="17990" spans="1:2" x14ac:dyDescent="0.25">
      <c r="A17990">
        <v>1798.7</v>
      </c>
      <c r="B17990">
        <v>5.3210930353956132E-2</v>
      </c>
    </row>
    <row r="17991" spans="1:2" x14ac:dyDescent="0.25">
      <c r="A17991">
        <v>1798.8</v>
      </c>
      <c r="B17991">
        <v>4.0571956671751397E-2</v>
      </c>
    </row>
    <row r="17992" spans="1:2" x14ac:dyDescent="0.25">
      <c r="A17992">
        <v>1798.9</v>
      </c>
      <c r="B17992">
        <v>2.7932982989575389E-2</v>
      </c>
    </row>
    <row r="17993" spans="1:2" x14ac:dyDescent="0.25">
      <c r="A17993">
        <v>1799</v>
      </c>
      <c r="B17993">
        <v>1.529400930739939E-2</v>
      </c>
    </row>
    <row r="17994" spans="1:2" x14ac:dyDescent="0.25">
      <c r="A17994">
        <v>1799.1</v>
      </c>
      <c r="B17994">
        <v>1.3764608376657359E-2</v>
      </c>
    </row>
    <row r="17995" spans="1:2" x14ac:dyDescent="0.25">
      <c r="A17995">
        <v>1799.2</v>
      </c>
      <c r="B17995">
        <v>1.2235207445918821E-2</v>
      </c>
    </row>
    <row r="17996" spans="1:2" x14ac:dyDescent="0.25">
      <c r="A17996">
        <v>1799.3</v>
      </c>
      <c r="B17996">
        <v>1.070580651517679E-2</v>
      </c>
    </row>
    <row r="17997" spans="1:2" x14ac:dyDescent="0.25">
      <c r="A17997">
        <v>1799.4</v>
      </c>
      <c r="B17997">
        <v>9.1764055844382429E-3</v>
      </c>
    </row>
    <row r="17998" spans="1:2" x14ac:dyDescent="0.25">
      <c r="A17998">
        <v>1799.5</v>
      </c>
      <c r="B17998">
        <v>7.6470046536996948E-3</v>
      </c>
    </row>
    <row r="17999" spans="1:2" x14ac:dyDescent="0.25">
      <c r="A17999">
        <v>1799.6</v>
      </c>
      <c r="B17999">
        <v>6.1176037229576687E-3</v>
      </c>
    </row>
    <row r="18000" spans="1:2" x14ac:dyDescent="0.25">
      <c r="A18000">
        <v>1799.7</v>
      </c>
      <c r="B18000">
        <v>4.5882027922191206E-3</v>
      </c>
    </row>
    <row r="18001" spans="1:2" x14ac:dyDescent="0.25">
      <c r="A18001">
        <v>1799.8</v>
      </c>
      <c r="B18001">
        <v>3.0588018614770961E-3</v>
      </c>
    </row>
    <row r="18002" spans="1:2" x14ac:dyDescent="0.25">
      <c r="A18002">
        <v>1799.9</v>
      </c>
      <c r="B18002">
        <v>1.529400930738547E-3</v>
      </c>
    </row>
    <row r="18003" spans="1:2" x14ac:dyDescent="0.25">
      <c r="A18003">
        <v>1800</v>
      </c>
      <c r="B1800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385</v>
      </c>
      <c r="K1" s="30" t="s">
        <v>386</v>
      </c>
      <c r="L1" s="30" t="s">
        <v>387</v>
      </c>
    </row>
    <row r="2" spans="1:12" s="8" customFormat="1" ht="12.75" x14ac:dyDescent="0.2">
      <c r="A2" s="86" t="s">
        <v>53</v>
      </c>
      <c r="B2" s="86" t="s">
        <v>54</v>
      </c>
      <c r="C2" s="86" t="s">
        <v>231</v>
      </c>
      <c r="D2" s="86" t="s">
        <v>217</v>
      </c>
      <c r="E2" s="86" t="s">
        <v>388</v>
      </c>
      <c r="F2" s="32" t="s">
        <v>395</v>
      </c>
      <c r="G2" s="32" t="s">
        <v>394</v>
      </c>
      <c r="H2" s="32" t="s">
        <v>393</v>
      </c>
      <c r="I2" s="32" t="s">
        <v>392</v>
      </c>
      <c r="J2" s="32" t="s">
        <v>389</v>
      </c>
      <c r="K2" s="32" t="s">
        <v>390</v>
      </c>
      <c r="L2" s="32" t="s">
        <v>391</v>
      </c>
    </row>
    <row r="3" spans="1:12" s="8" customFormat="1" x14ac:dyDescent="0.25">
      <c r="A3" s="88"/>
      <c r="B3" s="88"/>
      <c r="C3" s="88"/>
      <c r="D3" s="88"/>
      <c r="E3" s="134"/>
      <c r="F3" s="134"/>
      <c r="G3" s="134"/>
      <c r="H3" s="134"/>
      <c r="I3" s="134"/>
      <c r="J3" s="134"/>
      <c r="K3" s="134"/>
      <c r="L3" s="134"/>
    </row>
    <row r="4" spans="1:12" s="8" customFormat="1" x14ac:dyDescent="0.25">
      <c r="A4" s="88"/>
      <c r="B4" s="88"/>
      <c r="C4" s="88"/>
      <c r="D4" s="88"/>
      <c r="E4" s="134"/>
      <c r="F4" s="134"/>
      <c r="G4" s="134"/>
      <c r="H4" s="134"/>
      <c r="I4" s="134"/>
      <c r="J4" s="134"/>
      <c r="K4" s="134"/>
      <c r="L4" s="134"/>
    </row>
    <row r="5" spans="1:12" s="8" customFormat="1" x14ac:dyDescent="0.25">
      <c r="A5" s="88"/>
      <c r="B5" s="88"/>
      <c r="C5" s="88"/>
      <c r="D5" s="88"/>
      <c r="E5" s="134"/>
      <c r="F5" s="134"/>
      <c r="G5" s="134"/>
      <c r="H5" s="134"/>
      <c r="I5" s="134"/>
      <c r="J5" s="134"/>
      <c r="K5" s="134"/>
      <c r="L5" s="134"/>
    </row>
    <row r="6" spans="1:12" s="8" customFormat="1" x14ac:dyDescent="0.25">
      <c r="A6" s="88"/>
      <c r="B6" s="88"/>
      <c r="C6" s="88"/>
      <c r="D6" s="88"/>
      <c r="E6" s="134"/>
      <c r="F6" s="134"/>
      <c r="G6" s="134"/>
      <c r="H6" s="134"/>
      <c r="I6" s="134"/>
      <c r="J6" s="134"/>
      <c r="K6" s="134"/>
      <c r="L6" s="134"/>
    </row>
    <row r="7" spans="1:12" s="8" customFormat="1" x14ac:dyDescent="0.25">
      <c r="A7" s="88"/>
      <c r="B7" s="88"/>
      <c r="C7" s="88"/>
      <c r="D7" s="88"/>
      <c r="E7" s="134"/>
      <c r="F7" s="134"/>
      <c r="G7" s="134"/>
      <c r="H7" s="134"/>
      <c r="I7" s="134"/>
      <c r="J7" s="134"/>
      <c r="K7" s="134"/>
      <c r="L7" s="134"/>
    </row>
    <row r="8" spans="1:12" s="8" customFormat="1" x14ac:dyDescent="0.25">
      <c r="A8" s="88"/>
      <c r="B8" s="88"/>
      <c r="C8" s="88"/>
      <c r="D8" s="88"/>
      <c r="E8" s="134"/>
      <c r="F8" s="134"/>
      <c r="G8" s="134"/>
      <c r="H8" s="134"/>
      <c r="I8" s="134"/>
      <c r="J8" s="134"/>
      <c r="K8" s="134"/>
      <c r="L8" s="134"/>
    </row>
    <row r="9" spans="1:12" s="8" customFormat="1" x14ac:dyDescent="0.25">
      <c r="A9" s="88"/>
      <c r="B9" s="88"/>
      <c r="C9" s="88"/>
      <c r="D9" s="88"/>
      <c r="E9" s="134"/>
      <c r="F9" s="134"/>
      <c r="G9" s="134"/>
      <c r="H9" s="134"/>
      <c r="I9" s="134"/>
      <c r="J9" s="134"/>
      <c r="K9" s="134"/>
      <c r="L9" s="134"/>
    </row>
    <row r="10" spans="1:12" s="8" customFormat="1" x14ac:dyDescent="0.25">
      <c r="A10" s="88"/>
      <c r="B10" s="88"/>
      <c r="C10" s="88"/>
      <c r="D10" s="88"/>
      <c r="E10" s="134"/>
      <c r="F10" s="134"/>
      <c r="G10" s="134"/>
      <c r="H10" s="134"/>
      <c r="I10" s="134"/>
      <c r="J10" s="134"/>
      <c r="K10" s="134"/>
      <c r="L10" s="134"/>
    </row>
    <row r="11" spans="1:12" s="8" customFormat="1" x14ac:dyDescent="0.25">
      <c r="A11" s="88"/>
      <c r="B11" s="88"/>
      <c r="C11" s="88"/>
      <c r="D11" s="88"/>
      <c r="E11" s="134"/>
      <c r="F11" s="134"/>
      <c r="G11" s="134"/>
      <c r="H11" s="134"/>
      <c r="I11" s="134"/>
      <c r="J11" s="134"/>
      <c r="K11" s="134"/>
      <c r="L11" s="134"/>
    </row>
    <row r="12" spans="1:12" s="8" customFormat="1" x14ac:dyDescent="0.25">
      <c r="A12" s="88"/>
      <c r="B12" s="88"/>
      <c r="C12" s="88"/>
      <c r="D12" s="88"/>
      <c r="E12" s="134"/>
      <c r="F12" s="134"/>
      <c r="G12" s="134"/>
      <c r="H12" s="134"/>
      <c r="I12" s="134"/>
      <c r="J12" s="134"/>
      <c r="K12" s="134"/>
      <c r="L12" s="134"/>
    </row>
    <row r="13" spans="1:12" s="8" customFormat="1" x14ac:dyDescent="0.25">
      <c r="A13" s="88"/>
      <c r="B13" s="88"/>
      <c r="C13" s="88"/>
      <c r="D13" s="88"/>
      <c r="E13" s="134"/>
      <c r="F13" s="134"/>
      <c r="G13" s="134"/>
      <c r="H13" s="134"/>
      <c r="I13" s="134"/>
      <c r="J13" s="134"/>
      <c r="K13" s="134"/>
      <c r="L13" s="134"/>
    </row>
    <row r="14" spans="1:12" s="8" customFormat="1" x14ac:dyDescent="0.25">
      <c r="A14" s="88"/>
      <c r="B14" s="88"/>
      <c r="C14" s="88"/>
      <c r="D14" s="88"/>
      <c r="E14" s="134"/>
      <c r="F14" s="134"/>
      <c r="G14" s="134"/>
      <c r="H14" s="134"/>
      <c r="I14" s="134"/>
      <c r="J14" s="134"/>
      <c r="K14" s="134"/>
      <c r="L14" s="134"/>
    </row>
    <row r="15" spans="1:12" s="8" customFormat="1" x14ac:dyDescent="0.25">
      <c r="A15" s="88"/>
      <c r="B15" s="88"/>
      <c r="C15" s="88"/>
      <c r="D15" s="88"/>
      <c r="E15" s="134"/>
      <c r="F15" s="134"/>
      <c r="G15" s="134"/>
      <c r="H15" s="134"/>
      <c r="I15" s="134"/>
      <c r="J15" s="134"/>
      <c r="K15" s="134"/>
      <c r="L15" s="134"/>
    </row>
    <row r="16" spans="1:12" s="8" customFormat="1" x14ac:dyDescent="0.25">
      <c r="A16" s="88"/>
      <c r="B16" s="88"/>
      <c r="C16" s="88"/>
      <c r="D16" s="88"/>
      <c r="E16" s="134"/>
      <c r="F16" s="134"/>
      <c r="G16" s="134"/>
      <c r="H16" s="134"/>
      <c r="I16" s="134"/>
      <c r="J16" s="134"/>
      <c r="K16" s="134"/>
      <c r="L16" s="134"/>
    </row>
    <row r="17" spans="1:12" s="8" customFormat="1" x14ac:dyDescent="0.25">
      <c r="A17" s="88"/>
      <c r="B17" s="88"/>
      <c r="C17" s="88"/>
      <c r="D17" s="88"/>
      <c r="E17" s="134"/>
      <c r="F17" s="134"/>
      <c r="G17" s="134"/>
      <c r="H17" s="134"/>
      <c r="I17" s="134"/>
      <c r="J17" s="134"/>
      <c r="K17" s="134"/>
      <c r="L17" s="134"/>
    </row>
    <row r="18" spans="1:12" s="8" customFormat="1" x14ac:dyDescent="0.25">
      <c r="A18" s="88"/>
      <c r="B18" s="88"/>
      <c r="C18" s="88"/>
      <c r="D18" s="88"/>
      <c r="E18" s="134"/>
      <c r="F18" s="134"/>
      <c r="G18" s="134"/>
      <c r="H18" s="134"/>
      <c r="I18" s="134"/>
      <c r="J18" s="134"/>
      <c r="K18" s="134"/>
      <c r="L18" s="134"/>
    </row>
    <row r="19" spans="1:12" s="8" customFormat="1" x14ac:dyDescent="0.25">
      <c r="A19" s="88"/>
      <c r="B19" s="88"/>
      <c r="C19" s="88"/>
      <c r="D19" s="88"/>
      <c r="E19" s="134"/>
      <c r="F19" s="134"/>
      <c r="G19" s="134"/>
      <c r="H19" s="134"/>
      <c r="I19" s="134"/>
      <c r="J19" s="134"/>
      <c r="K19" s="134"/>
      <c r="L19" s="134"/>
    </row>
    <row r="20" spans="1:12" s="8" customFormat="1" x14ac:dyDescent="0.25">
      <c r="A20" s="88"/>
      <c r="B20" s="88"/>
      <c r="C20" s="88"/>
      <c r="D20" s="88"/>
      <c r="E20" s="134"/>
      <c r="F20" s="134"/>
      <c r="G20" s="134"/>
      <c r="H20" s="134"/>
      <c r="I20" s="134"/>
      <c r="J20" s="134"/>
      <c r="K20" s="134"/>
      <c r="L20" s="134"/>
    </row>
    <row r="21" spans="1:12" customFormat="1" x14ac:dyDescent="0.25">
      <c r="A21" s="88"/>
      <c r="B21" s="88"/>
      <c r="C21" s="88"/>
      <c r="D21" s="88"/>
      <c r="E21" s="134"/>
      <c r="F21" s="134"/>
      <c r="G21" s="134"/>
      <c r="H21" s="134"/>
      <c r="I21" s="134"/>
      <c r="J21" s="134"/>
      <c r="K21" s="134"/>
      <c r="L21" s="134"/>
    </row>
    <row r="22" spans="1:12" customFormat="1" x14ac:dyDescent="0.25">
      <c r="A22" s="88"/>
      <c r="B22" s="88"/>
      <c r="C22" s="88"/>
      <c r="D22" s="88"/>
      <c r="E22" s="134"/>
      <c r="F22" s="134"/>
      <c r="G22" s="134"/>
      <c r="H22" s="134"/>
      <c r="I22" s="134"/>
      <c r="J22" s="134"/>
      <c r="K22" s="134"/>
      <c r="L22" s="134"/>
    </row>
    <row r="23" spans="1:12" customFormat="1" x14ac:dyDescent="0.25">
      <c r="A23" s="88"/>
      <c r="B23" s="88"/>
      <c r="C23" s="88"/>
      <c r="D23" s="88"/>
      <c r="E23" s="134"/>
      <c r="F23" s="134"/>
      <c r="G23" s="134"/>
      <c r="H23" s="134"/>
      <c r="I23" s="134"/>
      <c r="J23" s="134"/>
      <c r="K23" s="134"/>
      <c r="L23" s="134"/>
    </row>
    <row r="24" spans="1:12" customFormat="1" x14ac:dyDescent="0.25">
      <c r="A24" s="88"/>
      <c r="B24" s="88"/>
      <c r="C24" s="88"/>
      <c r="D24" s="88"/>
      <c r="E24" s="134"/>
      <c r="F24" s="134"/>
      <c r="G24" s="134"/>
      <c r="H24" s="134"/>
      <c r="I24" s="134"/>
      <c r="J24" s="134"/>
      <c r="K24" s="134"/>
      <c r="L24" s="134"/>
    </row>
    <row r="25" spans="1:12" customFormat="1" x14ac:dyDescent="0.25">
      <c r="A25" s="88"/>
      <c r="B25" s="88"/>
      <c r="C25" s="88"/>
      <c r="D25" s="88"/>
      <c r="E25" s="134"/>
      <c r="F25" s="134"/>
      <c r="G25" s="134"/>
      <c r="H25" s="134"/>
      <c r="I25" s="134"/>
      <c r="J25" s="134"/>
      <c r="K25" s="134"/>
      <c r="L25" s="134"/>
    </row>
    <row r="26" spans="1:12" customFormat="1" x14ac:dyDescent="0.25">
      <c r="A26" s="88"/>
      <c r="B26" s="88"/>
      <c r="C26" s="88"/>
      <c r="D26" s="88"/>
      <c r="E26" s="134"/>
      <c r="F26" s="134"/>
      <c r="G26" s="134"/>
      <c r="H26" s="134"/>
      <c r="I26" s="134"/>
      <c r="J26" s="134"/>
      <c r="K26" s="134"/>
      <c r="L26" s="134"/>
    </row>
    <row r="27" spans="1:12" customFormat="1" x14ac:dyDescent="0.25">
      <c r="A27" s="88"/>
      <c r="B27" s="88"/>
      <c r="C27" s="88"/>
      <c r="D27" s="88"/>
      <c r="E27" s="134"/>
      <c r="F27" s="134"/>
      <c r="G27" s="134"/>
      <c r="H27" s="134"/>
      <c r="I27" s="134"/>
      <c r="J27" s="134"/>
      <c r="K27" s="134"/>
      <c r="L27" s="134"/>
    </row>
    <row r="28" spans="1:12" customFormat="1" x14ac:dyDescent="0.25">
      <c r="A28" s="88"/>
      <c r="B28" s="88"/>
      <c r="C28" s="88"/>
      <c r="D28" s="88"/>
      <c r="E28" s="134"/>
      <c r="F28" s="134"/>
      <c r="G28" s="134"/>
      <c r="H28" s="134"/>
      <c r="I28" s="134"/>
      <c r="J28" s="134"/>
      <c r="K28" s="134"/>
      <c r="L28" s="134"/>
    </row>
    <row r="29" spans="1:12" customFormat="1" x14ac:dyDescent="0.25">
      <c r="A29" s="88"/>
      <c r="B29" s="88"/>
      <c r="C29" s="88"/>
      <c r="D29" s="88"/>
      <c r="E29" s="134"/>
      <c r="F29" s="134"/>
      <c r="G29" s="134"/>
      <c r="H29" s="134"/>
      <c r="I29" s="134"/>
      <c r="J29" s="134"/>
      <c r="K29" s="134"/>
      <c r="L29" s="134"/>
    </row>
    <row r="30" spans="1:12" customFormat="1" x14ac:dyDescent="0.25">
      <c r="A30" s="88"/>
      <c r="B30" s="88"/>
      <c r="C30" s="88"/>
      <c r="D30" s="88"/>
      <c r="E30" s="134"/>
      <c r="F30" s="134"/>
      <c r="G30" s="134"/>
      <c r="H30" s="134"/>
      <c r="I30" s="134"/>
      <c r="J30" s="134"/>
      <c r="K30" s="134"/>
      <c r="L30" s="134"/>
    </row>
    <row r="31" spans="1:12" customFormat="1" x14ac:dyDescent="0.25">
      <c r="A31" s="88"/>
      <c r="B31" s="88"/>
      <c r="C31" s="88"/>
      <c r="D31" s="88"/>
      <c r="E31" s="134"/>
      <c r="F31" s="134"/>
      <c r="G31" s="134"/>
      <c r="H31" s="134"/>
      <c r="I31" s="134"/>
      <c r="J31" s="134"/>
      <c r="K31" s="134"/>
      <c r="L31" s="134"/>
    </row>
    <row r="32" spans="1:12" customFormat="1" x14ac:dyDescent="0.25">
      <c r="A32" s="88"/>
      <c r="B32" s="88"/>
      <c r="C32" s="88"/>
      <c r="D32" s="88"/>
      <c r="E32" s="134"/>
      <c r="F32" s="134"/>
      <c r="G32" s="134"/>
      <c r="H32" s="134"/>
      <c r="I32" s="134"/>
      <c r="J32" s="134"/>
      <c r="K32" s="134"/>
      <c r="L32" s="134"/>
    </row>
    <row r="33" spans="1:12" customFormat="1" x14ac:dyDescent="0.25">
      <c r="A33" s="88"/>
      <c r="B33" s="88"/>
      <c r="C33" s="88"/>
      <c r="D33" s="88"/>
      <c r="E33" s="134"/>
      <c r="F33" s="134"/>
      <c r="G33" s="134"/>
      <c r="H33" s="134"/>
      <c r="I33" s="134"/>
      <c r="J33" s="134"/>
      <c r="K33" s="134"/>
      <c r="L33" s="134"/>
    </row>
    <row r="34" spans="1:12" customFormat="1" x14ac:dyDescent="0.25">
      <c r="A34" s="88"/>
      <c r="B34" s="88"/>
      <c r="C34" s="88"/>
      <c r="D34" s="88"/>
      <c r="E34" s="134"/>
      <c r="F34" s="134"/>
      <c r="G34" s="134"/>
      <c r="H34" s="134"/>
      <c r="I34" s="134"/>
      <c r="J34" s="134"/>
      <c r="K34" s="134"/>
      <c r="L34" s="134"/>
    </row>
    <row r="35" spans="1:12" customFormat="1" x14ac:dyDescent="0.25">
      <c r="A35" s="88"/>
      <c r="B35" s="88"/>
      <c r="C35" s="88"/>
      <c r="D35" s="88"/>
      <c r="E35" s="134"/>
      <c r="F35" s="134"/>
      <c r="G35" s="134"/>
      <c r="H35" s="134"/>
      <c r="I35" s="134"/>
      <c r="J35" s="134"/>
      <c r="K35" s="134"/>
      <c r="L35" s="134"/>
    </row>
    <row r="36" spans="1:12" customFormat="1" x14ac:dyDescent="0.25">
      <c r="A36" s="88"/>
      <c r="B36" s="88"/>
      <c r="C36" s="88"/>
      <c r="D36" s="88"/>
      <c r="E36" s="134"/>
      <c r="F36" s="134"/>
      <c r="G36" s="134"/>
      <c r="H36" s="134"/>
      <c r="I36" s="134"/>
      <c r="J36" s="134"/>
      <c r="K36" s="134"/>
      <c r="L36" s="134"/>
    </row>
    <row r="37" spans="1:12" customFormat="1" x14ac:dyDescent="0.25">
      <c r="A37" s="88"/>
      <c r="B37" s="88"/>
      <c r="C37" s="88"/>
      <c r="D37" s="88"/>
      <c r="E37" s="134"/>
      <c r="F37" s="134"/>
      <c r="G37" s="134"/>
      <c r="H37" s="134"/>
      <c r="I37" s="134"/>
      <c r="J37" s="134"/>
      <c r="K37" s="134"/>
      <c r="L37" s="134"/>
    </row>
    <row r="38" spans="1:12" customFormat="1" x14ac:dyDescent="0.25">
      <c r="A38" s="88"/>
      <c r="B38" s="88"/>
      <c r="C38" s="88"/>
      <c r="D38" s="88"/>
      <c r="E38" s="134"/>
      <c r="F38" s="134"/>
      <c r="G38" s="134"/>
      <c r="H38" s="134"/>
      <c r="I38" s="134"/>
      <c r="J38" s="134"/>
      <c r="K38" s="134"/>
      <c r="L38" s="134"/>
    </row>
    <row r="39" spans="1:12" customFormat="1" x14ac:dyDescent="0.25">
      <c r="A39" s="88"/>
      <c r="B39" s="88"/>
      <c r="C39" s="88"/>
      <c r="D39" s="88"/>
      <c r="E39" s="134"/>
      <c r="F39" s="134"/>
      <c r="G39" s="134"/>
      <c r="H39" s="134"/>
      <c r="I39" s="134"/>
      <c r="J39" s="134"/>
      <c r="K39" s="134"/>
      <c r="L39" s="134"/>
    </row>
    <row r="40" spans="1:12" customFormat="1" x14ac:dyDescent="0.25">
      <c r="A40" s="88"/>
      <c r="B40" s="88"/>
      <c r="C40" s="88"/>
      <c r="D40" s="88"/>
      <c r="E40" s="134"/>
      <c r="F40" s="134"/>
      <c r="G40" s="134"/>
      <c r="H40" s="134"/>
      <c r="I40" s="134"/>
      <c r="J40" s="134"/>
      <c r="K40" s="134"/>
      <c r="L40" s="134"/>
    </row>
    <row r="41" spans="1:12" customFormat="1" x14ac:dyDescent="0.25">
      <c r="A41" s="88"/>
      <c r="B41" s="88"/>
      <c r="C41" s="88"/>
      <c r="D41" s="88"/>
      <c r="E41" s="134"/>
      <c r="F41" s="134"/>
      <c r="G41" s="134"/>
      <c r="H41" s="134"/>
      <c r="I41" s="134"/>
      <c r="J41" s="134"/>
      <c r="K41" s="134"/>
      <c r="L41" s="134"/>
    </row>
    <row r="42" spans="1:12" customFormat="1" x14ac:dyDescent="0.25">
      <c r="A42" s="88"/>
      <c r="B42" s="88"/>
      <c r="C42" s="88"/>
      <c r="D42" s="88"/>
      <c r="E42" s="134"/>
      <c r="F42" s="134"/>
      <c r="G42" s="134"/>
      <c r="H42" s="134"/>
      <c r="I42" s="134"/>
      <c r="J42" s="134"/>
      <c r="K42" s="134"/>
      <c r="L42" s="134"/>
    </row>
    <row r="43" spans="1:12" customFormat="1" x14ac:dyDescent="0.25">
      <c r="A43" s="88"/>
      <c r="B43" s="88"/>
      <c r="C43" s="88"/>
      <c r="D43" s="88"/>
      <c r="E43" s="134"/>
      <c r="F43" s="134"/>
      <c r="G43" s="134"/>
      <c r="H43" s="134"/>
      <c r="I43" s="134"/>
      <c r="J43" s="134"/>
      <c r="K43" s="134"/>
      <c r="L43" s="134"/>
    </row>
    <row r="44" spans="1:12" customFormat="1" x14ac:dyDescent="0.25">
      <c r="A44" s="88"/>
      <c r="B44" s="88"/>
      <c r="C44" s="88"/>
      <c r="D44" s="88"/>
      <c r="E44" s="134"/>
      <c r="F44" s="134"/>
      <c r="G44" s="134"/>
      <c r="H44" s="134"/>
      <c r="I44" s="134"/>
      <c r="J44" s="134"/>
      <c r="K44" s="134"/>
      <c r="L44" s="134"/>
    </row>
    <row r="45" spans="1:12" customFormat="1" x14ac:dyDescent="0.25">
      <c r="A45" s="88"/>
      <c r="B45" s="88"/>
      <c r="C45" s="88"/>
      <c r="D45" s="88"/>
      <c r="E45" s="134"/>
      <c r="F45" s="134"/>
      <c r="G45" s="134"/>
      <c r="H45" s="134"/>
      <c r="I45" s="134"/>
      <c r="J45" s="134"/>
      <c r="K45" s="134"/>
      <c r="L45" s="134"/>
    </row>
    <row r="46" spans="1:12" customFormat="1" x14ac:dyDescent="0.25">
      <c r="A46" s="88"/>
      <c r="B46" s="88"/>
      <c r="C46" s="88"/>
      <c r="D46" s="88"/>
      <c r="E46" s="134"/>
      <c r="F46" s="134"/>
      <c r="G46" s="134"/>
      <c r="H46" s="134"/>
      <c r="I46" s="134"/>
      <c r="J46" s="134"/>
      <c r="K46" s="134"/>
      <c r="L46" s="134"/>
    </row>
    <row r="47" spans="1:12" customFormat="1" x14ac:dyDescent="0.25">
      <c r="A47" s="88"/>
      <c r="B47" s="88"/>
      <c r="C47" s="88"/>
      <c r="D47" s="88"/>
      <c r="E47" s="134"/>
      <c r="F47" s="134"/>
      <c r="G47" s="134"/>
      <c r="H47" s="134"/>
      <c r="I47" s="134"/>
      <c r="J47" s="134"/>
      <c r="K47" s="134"/>
      <c r="L47" s="134"/>
    </row>
    <row r="48" spans="1:12" customFormat="1" x14ac:dyDescent="0.25">
      <c r="A48" s="88"/>
      <c r="B48" s="88"/>
      <c r="C48" s="88"/>
      <c r="D48" s="88"/>
      <c r="E48" s="134"/>
      <c r="F48" s="134"/>
      <c r="G48" s="134"/>
      <c r="H48" s="134"/>
      <c r="I48" s="134"/>
      <c r="J48" s="134"/>
      <c r="K48" s="134"/>
      <c r="L48" s="134"/>
    </row>
    <row r="49" spans="1:12" customFormat="1" x14ac:dyDescent="0.25">
      <c r="A49" s="88"/>
      <c r="B49" s="88"/>
      <c r="C49" s="88"/>
      <c r="D49" s="88"/>
      <c r="E49" s="134"/>
      <c r="F49" s="134"/>
      <c r="G49" s="134"/>
      <c r="H49" s="134"/>
      <c r="I49" s="134"/>
      <c r="J49" s="134"/>
      <c r="K49" s="134"/>
      <c r="L49" s="134"/>
    </row>
    <row r="50" spans="1:12" customFormat="1" x14ac:dyDescent="0.25">
      <c r="A50" s="88"/>
      <c r="B50" s="88"/>
      <c r="C50" s="88"/>
      <c r="D50" s="88"/>
      <c r="E50" s="134"/>
      <c r="F50" s="134"/>
      <c r="G50" s="134"/>
      <c r="H50" s="134"/>
      <c r="I50" s="134"/>
      <c r="J50" s="134"/>
      <c r="K50" s="134"/>
      <c r="L50" s="134"/>
    </row>
    <row r="51" spans="1:12" customFormat="1" x14ac:dyDescent="0.25">
      <c r="A51" s="88"/>
      <c r="B51" s="88"/>
      <c r="C51" s="88"/>
      <c r="D51" s="88"/>
      <c r="E51" s="134"/>
      <c r="F51" s="134"/>
      <c r="G51" s="134"/>
      <c r="H51" s="134"/>
      <c r="I51" s="134"/>
      <c r="J51" s="134"/>
      <c r="K51" s="134"/>
      <c r="L51" s="134"/>
    </row>
    <row r="52" spans="1:12" customFormat="1" x14ac:dyDescent="0.25">
      <c r="A52" s="88"/>
      <c r="B52" s="88"/>
      <c r="C52" s="88"/>
      <c r="D52" s="88"/>
      <c r="E52" s="134"/>
      <c r="F52" s="134"/>
      <c r="G52" s="134"/>
      <c r="H52" s="134"/>
      <c r="I52" s="134"/>
      <c r="J52" s="134"/>
      <c r="K52" s="134"/>
      <c r="L52" s="134"/>
    </row>
    <row r="53" spans="1:12" customFormat="1" x14ac:dyDescent="0.25">
      <c r="A53" s="88"/>
      <c r="B53" s="88"/>
      <c r="C53" s="88"/>
      <c r="D53" s="88"/>
      <c r="E53" s="134"/>
      <c r="F53" s="134"/>
      <c r="G53" s="134"/>
      <c r="H53" s="134"/>
      <c r="I53" s="134"/>
      <c r="J53" s="134"/>
      <c r="K53" s="134"/>
      <c r="L53" s="134"/>
    </row>
    <row r="54" spans="1:12" customFormat="1" x14ac:dyDescent="0.25">
      <c r="A54" s="88"/>
      <c r="B54" s="88"/>
      <c r="C54" s="88"/>
      <c r="D54" s="88"/>
      <c r="E54" s="134"/>
      <c r="F54" s="134"/>
      <c r="G54" s="134"/>
      <c r="H54" s="134"/>
      <c r="I54" s="134"/>
      <c r="J54" s="134"/>
      <c r="K54" s="134"/>
      <c r="L54" s="134"/>
    </row>
    <row r="55" spans="1:12" customFormat="1" x14ac:dyDescent="0.25">
      <c r="A55" s="88"/>
      <c r="B55" s="88"/>
      <c r="C55" s="88"/>
      <c r="D55" s="88"/>
      <c r="E55" s="134"/>
      <c r="F55" s="134"/>
      <c r="G55" s="134"/>
      <c r="H55" s="134"/>
      <c r="I55" s="134"/>
      <c r="J55" s="134"/>
      <c r="K55" s="134"/>
      <c r="L55" s="134"/>
    </row>
    <row r="56" spans="1:12" customFormat="1" x14ac:dyDescent="0.25">
      <c r="A56" s="88"/>
      <c r="B56" s="88"/>
      <c r="C56" s="88"/>
      <c r="D56" s="88"/>
      <c r="E56" s="134"/>
      <c r="F56" s="134"/>
      <c r="G56" s="134"/>
      <c r="H56" s="134"/>
      <c r="I56" s="134"/>
      <c r="J56" s="134"/>
      <c r="K56" s="134"/>
      <c r="L56" s="134"/>
    </row>
    <row r="57" spans="1:12" customFormat="1" x14ac:dyDescent="0.25">
      <c r="A57" s="88"/>
      <c r="B57" s="88"/>
      <c r="C57" s="88"/>
      <c r="D57" s="88"/>
      <c r="E57" s="134"/>
      <c r="F57" s="134"/>
      <c r="G57" s="134"/>
      <c r="H57" s="134"/>
      <c r="I57" s="134"/>
      <c r="J57" s="134"/>
      <c r="K57" s="134"/>
      <c r="L57" s="134"/>
    </row>
    <row r="58" spans="1:12" customFormat="1" x14ac:dyDescent="0.25">
      <c r="A58" s="88"/>
      <c r="B58" s="88"/>
      <c r="C58" s="88"/>
      <c r="D58" s="88"/>
      <c r="E58" s="134"/>
      <c r="F58" s="134"/>
      <c r="G58" s="134"/>
      <c r="H58" s="134"/>
      <c r="I58" s="134"/>
      <c r="J58" s="134"/>
      <c r="K58" s="134"/>
      <c r="L58" s="134"/>
    </row>
    <row r="59" spans="1:12" customFormat="1" x14ac:dyDescent="0.25">
      <c r="A59" s="88"/>
      <c r="B59" s="88"/>
      <c r="C59" s="88"/>
      <c r="D59" s="88"/>
      <c r="E59" s="134"/>
      <c r="F59" s="134"/>
      <c r="G59" s="134"/>
      <c r="H59" s="134"/>
      <c r="I59" s="134"/>
      <c r="J59" s="134"/>
      <c r="K59" s="134"/>
      <c r="L59" s="134"/>
    </row>
    <row r="60" spans="1:12" customFormat="1" x14ac:dyDescent="0.25">
      <c r="A60" s="88"/>
      <c r="B60" s="88"/>
      <c r="C60" s="88"/>
      <c r="D60" s="88"/>
      <c r="E60" s="134"/>
      <c r="F60" s="134"/>
      <c r="G60" s="134"/>
      <c r="H60" s="134"/>
      <c r="I60" s="134"/>
      <c r="J60" s="134"/>
      <c r="K60" s="134"/>
      <c r="L60" s="134"/>
    </row>
    <row r="61" spans="1:12" customFormat="1" x14ac:dyDescent="0.25">
      <c r="A61" s="88"/>
      <c r="B61" s="88"/>
      <c r="C61" s="88"/>
      <c r="D61" s="88"/>
      <c r="E61" s="134"/>
      <c r="F61" s="134"/>
      <c r="G61" s="134"/>
      <c r="H61" s="134"/>
      <c r="I61" s="134"/>
      <c r="J61" s="134"/>
      <c r="K61" s="134"/>
      <c r="L61" s="134"/>
    </row>
    <row r="62" spans="1:12" customFormat="1" x14ac:dyDescent="0.25">
      <c r="A62" s="88"/>
      <c r="B62" s="88"/>
      <c r="C62" s="88"/>
      <c r="D62" s="88"/>
      <c r="E62" s="134"/>
      <c r="F62" s="134"/>
      <c r="G62" s="134"/>
      <c r="H62" s="134"/>
      <c r="I62" s="134"/>
      <c r="J62" s="134"/>
      <c r="K62" s="134"/>
      <c r="L62" s="134"/>
    </row>
    <row r="63" spans="1:12" customFormat="1" x14ac:dyDescent="0.25">
      <c r="A63" s="88"/>
      <c r="B63" s="88"/>
      <c r="C63" s="88"/>
      <c r="D63" s="88"/>
      <c r="E63" s="134"/>
      <c r="F63" s="134"/>
      <c r="G63" s="134"/>
      <c r="H63" s="134"/>
      <c r="I63" s="134"/>
      <c r="J63" s="134"/>
      <c r="K63" s="134"/>
      <c r="L63" s="134"/>
    </row>
    <row r="64" spans="1:12" customFormat="1" x14ac:dyDescent="0.25">
      <c r="A64" s="88"/>
      <c r="B64" s="88"/>
      <c r="C64" s="88"/>
      <c r="D64" s="88"/>
      <c r="E64" s="134"/>
      <c r="F64" s="134"/>
      <c r="G64" s="134"/>
      <c r="H64" s="134"/>
      <c r="I64" s="134"/>
      <c r="J64" s="134"/>
      <c r="K64" s="134"/>
      <c r="L64" s="134"/>
    </row>
    <row r="65" spans="1:12" customFormat="1" x14ac:dyDescent="0.25">
      <c r="A65" s="88"/>
      <c r="B65" s="88"/>
      <c r="C65" s="88"/>
      <c r="D65" s="88"/>
      <c r="E65" s="134"/>
      <c r="F65" s="134"/>
      <c r="G65" s="134"/>
      <c r="H65" s="134"/>
      <c r="I65" s="134"/>
      <c r="J65" s="134"/>
      <c r="K65" s="134"/>
      <c r="L65" s="134"/>
    </row>
    <row r="66" spans="1:12" customFormat="1" x14ac:dyDescent="0.25">
      <c r="A66" s="88"/>
      <c r="B66" s="88"/>
      <c r="C66" s="88"/>
      <c r="D66" s="88"/>
      <c r="E66" s="134"/>
      <c r="F66" s="134"/>
      <c r="G66" s="134"/>
      <c r="H66" s="134"/>
      <c r="I66" s="134"/>
      <c r="J66" s="134"/>
      <c r="K66" s="134"/>
      <c r="L66" s="134"/>
    </row>
    <row r="67" spans="1:12" customFormat="1" x14ac:dyDescent="0.25">
      <c r="A67" s="88"/>
      <c r="B67" s="88"/>
      <c r="C67" s="88"/>
      <c r="D67" s="88"/>
      <c r="E67" s="134"/>
      <c r="F67" s="134"/>
      <c r="G67" s="134"/>
      <c r="H67" s="134"/>
      <c r="I67" s="134"/>
      <c r="J67" s="134"/>
      <c r="K67" s="134"/>
      <c r="L67" s="134"/>
    </row>
    <row r="68" spans="1:12" customFormat="1" x14ac:dyDescent="0.25">
      <c r="A68" s="88"/>
      <c r="B68" s="88"/>
      <c r="C68" s="88"/>
      <c r="D68" s="88"/>
      <c r="E68" s="134"/>
      <c r="F68" s="134"/>
      <c r="G68" s="134"/>
      <c r="H68" s="134"/>
      <c r="I68" s="134"/>
      <c r="J68" s="134"/>
      <c r="K68" s="134"/>
      <c r="L68" s="134"/>
    </row>
    <row r="69" spans="1:12" customFormat="1" x14ac:dyDescent="0.25">
      <c r="A69" s="88"/>
      <c r="B69" s="88"/>
      <c r="C69" s="88"/>
      <c r="D69" s="88"/>
      <c r="E69" s="134"/>
      <c r="F69" s="134"/>
      <c r="G69" s="134"/>
      <c r="H69" s="134"/>
      <c r="I69" s="134"/>
      <c r="J69" s="134"/>
      <c r="K69" s="134"/>
      <c r="L69" s="134"/>
    </row>
    <row r="70" spans="1:12" customFormat="1" x14ac:dyDescent="0.25">
      <c r="A70" s="88"/>
      <c r="B70" s="88"/>
      <c r="C70" s="88"/>
      <c r="D70" s="88"/>
      <c r="E70" s="134"/>
      <c r="F70" s="134"/>
      <c r="G70" s="134"/>
      <c r="H70" s="134"/>
      <c r="I70" s="134"/>
      <c r="J70" s="134"/>
      <c r="K70" s="134"/>
      <c r="L70" s="134"/>
    </row>
    <row r="71" spans="1:12" customFormat="1" x14ac:dyDescent="0.25">
      <c r="A71" s="88"/>
      <c r="B71" s="88"/>
      <c r="C71" s="88"/>
      <c r="D71" s="88"/>
      <c r="E71" s="134"/>
      <c r="F71" s="134"/>
      <c r="G71" s="134"/>
      <c r="H71" s="134"/>
      <c r="I71" s="134"/>
      <c r="J71" s="134"/>
      <c r="K71" s="134"/>
      <c r="L71" s="134"/>
    </row>
    <row r="72" spans="1:12" customFormat="1" x14ac:dyDescent="0.25">
      <c r="A72" s="88"/>
      <c r="B72" s="88"/>
      <c r="C72" s="88"/>
      <c r="D72" s="88"/>
      <c r="E72" s="134"/>
      <c r="F72" s="134"/>
      <c r="G72" s="134"/>
      <c r="H72" s="134"/>
      <c r="I72" s="134"/>
      <c r="J72" s="134"/>
      <c r="K72" s="134"/>
      <c r="L72" s="134"/>
    </row>
    <row r="73" spans="1:12" customFormat="1" x14ac:dyDescent="0.25">
      <c r="A73" s="88"/>
      <c r="B73" s="88"/>
      <c r="C73" s="88"/>
      <c r="D73" s="88"/>
      <c r="E73" s="134"/>
      <c r="F73" s="134"/>
      <c r="G73" s="134"/>
      <c r="H73" s="134"/>
      <c r="I73" s="134"/>
      <c r="J73" s="134"/>
      <c r="K73" s="134"/>
      <c r="L73" s="134"/>
    </row>
    <row r="74" spans="1:12" customFormat="1" x14ac:dyDescent="0.25">
      <c r="A74" s="88"/>
      <c r="B74" s="88"/>
      <c r="C74" s="88"/>
      <c r="D74" s="88"/>
      <c r="E74" s="134"/>
      <c r="F74" s="134"/>
      <c r="G74" s="134"/>
      <c r="H74" s="134"/>
      <c r="I74" s="134"/>
      <c r="J74" s="134"/>
      <c r="K74" s="134"/>
      <c r="L74" s="134"/>
    </row>
    <row r="75" spans="1:12" customFormat="1" x14ac:dyDescent="0.25">
      <c r="A75" s="88"/>
      <c r="B75" s="88"/>
      <c r="C75" s="88"/>
      <c r="D75" s="88"/>
      <c r="E75" s="134"/>
      <c r="F75" s="134"/>
      <c r="G75" s="134"/>
      <c r="H75" s="134"/>
      <c r="I75" s="134"/>
      <c r="J75" s="134"/>
      <c r="K75" s="134"/>
      <c r="L75" s="134"/>
    </row>
    <row r="76" spans="1:12" customFormat="1" x14ac:dyDescent="0.25">
      <c r="A76" s="88"/>
      <c r="B76" s="88"/>
      <c r="C76" s="88"/>
      <c r="D76" s="88"/>
      <c r="E76" s="134"/>
      <c r="F76" s="134"/>
      <c r="G76" s="134"/>
      <c r="H76" s="134"/>
      <c r="I76" s="134"/>
      <c r="J76" s="134"/>
      <c r="K76" s="134"/>
      <c r="L76" s="134"/>
    </row>
    <row r="77" spans="1:12" customFormat="1" x14ac:dyDescent="0.25">
      <c r="A77" s="88"/>
      <c r="B77" s="88"/>
      <c r="C77" s="88"/>
      <c r="D77" s="88"/>
      <c r="E77" s="134"/>
      <c r="F77" s="134"/>
      <c r="G77" s="134"/>
      <c r="H77" s="134"/>
      <c r="I77" s="134"/>
      <c r="J77" s="134"/>
      <c r="K77" s="134"/>
      <c r="L77" s="134"/>
    </row>
    <row r="78" spans="1:12" customFormat="1" x14ac:dyDescent="0.25">
      <c r="A78" s="88"/>
      <c r="B78" s="88"/>
      <c r="C78" s="88"/>
      <c r="D78" s="88"/>
      <c r="E78" s="134"/>
      <c r="F78" s="134"/>
      <c r="G78" s="134"/>
      <c r="H78" s="134"/>
      <c r="I78" s="134"/>
      <c r="J78" s="134"/>
      <c r="K78" s="134"/>
      <c r="L78" s="134"/>
    </row>
    <row r="79" spans="1:12" customFormat="1" x14ac:dyDescent="0.25">
      <c r="A79" s="88"/>
      <c r="B79" s="88"/>
      <c r="C79" s="88"/>
      <c r="D79" s="88"/>
      <c r="E79" s="134"/>
      <c r="F79" s="134"/>
      <c r="G79" s="134"/>
      <c r="H79" s="134"/>
      <c r="I79" s="134"/>
      <c r="J79" s="134"/>
      <c r="K79" s="134"/>
      <c r="L79" s="134"/>
    </row>
    <row r="80" spans="1:12" customFormat="1" x14ac:dyDescent="0.25">
      <c r="A80" s="88"/>
      <c r="B80" s="88"/>
      <c r="C80" s="88"/>
      <c r="D80" s="88"/>
      <c r="E80" s="134"/>
      <c r="F80" s="134"/>
      <c r="G80" s="134"/>
      <c r="H80" s="134"/>
      <c r="I80" s="134"/>
      <c r="J80" s="134"/>
      <c r="K80" s="134"/>
      <c r="L80" s="134"/>
    </row>
    <row r="81" spans="1:12" customFormat="1" x14ac:dyDescent="0.25">
      <c r="A81" s="88"/>
      <c r="B81" s="88"/>
      <c r="C81" s="88"/>
      <c r="D81" s="88"/>
      <c r="E81" s="134"/>
      <c r="F81" s="134"/>
      <c r="G81" s="134"/>
      <c r="H81" s="134"/>
      <c r="I81" s="134"/>
      <c r="J81" s="134"/>
      <c r="K81" s="134"/>
      <c r="L81" s="134"/>
    </row>
    <row r="82" spans="1:12" customFormat="1" x14ac:dyDescent="0.25">
      <c r="A82" s="88"/>
      <c r="B82" s="88"/>
      <c r="C82" s="88"/>
      <c r="D82" s="88"/>
      <c r="E82" s="134"/>
      <c r="F82" s="134"/>
      <c r="G82" s="134"/>
      <c r="H82" s="134"/>
      <c r="I82" s="134"/>
      <c r="J82" s="134"/>
      <c r="K82" s="134"/>
      <c r="L82" s="134"/>
    </row>
    <row r="83" spans="1:12" customFormat="1" x14ac:dyDescent="0.25">
      <c r="A83" s="88"/>
      <c r="B83" s="88"/>
      <c r="C83" s="88"/>
      <c r="D83" s="88"/>
      <c r="E83" s="134"/>
      <c r="F83" s="134"/>
      <c r="G83" s="134"/>
      <c r="H83" s="134"/>
      <c r="I83" s="134"/>
      <c r="J83" s="134"/>
      <c r="K83" s="134"/>
      <c r="L83" s="134"/>
    </row>
    <row r="84" spans="1:12" customFormat="1" x14ac:dyDescent="0.25">
      <c r="A84" s="88"/>
      <c r="B84" s="88"/>
      <c r="C84" s="88"/>
      <c r="D84" s="88"/>
      <c r="E84" s="134"/>
      <c r="F84" s="134"/>
      <c r="G84" s="134"/>
      <c r="H84" s="134"/>
      <c r="I84" s="134"/>
      <c r="J84" s="134"/>
      <c r="K84" s="134"/>
      <c r="L84" s="134"/>
    </row>
    <row r="85" spans="1:12" customFormat="1" x14ac:dyDescent="0.25">
      <c r="A85" s="88"/>
      <c r="B85" s="88"/>
      <c r="C85" s="88"/>
      <c r="D85" s="88"/>
      <c r="E85" s="134"/>
      <c r="F85" s="134"/>
      <c r="G85" s="134"/>
      <c r="H85" s="134"/>
      <c r="I85" s="134"/>
      <c r="J85" s="134"/>
      <c r="K85" s="134"/>
      <c r="L85" s="134"/>
    </row>
    <row r="86" spans="1:12" customFormat="1" x14ac:dyDescent="0.25">
      <c r="A86" s="88"/>
      <c r="B86" s="88"/>
      <c r="C86" s="88"/>
      <c r="D86" s="88"/>
      <c r="E86" s="134"/>
      <c r="F86" s="134"/>
      <c r="G86" s="134"/>
      <c r="H86" s="134"/>
      <c r="I86" s="134"/>
      <c r="J86" s="134"/>
      <c r="K86" s="134"/>
      <c r="L86" s="134"/>
    </row>
    <row r="87" spans="1:12" customFormat="1" x14ac:dyDescent="0.25">
      <c r="A87" s="88"/>
      <c r="B87" s="88"/>
      <c r="C87" s="88"/>
      <c r="D87" s="88"/>
      <c r="E87" s="134"/>
      <c r="F87" s="134"/>
      <c r="G87" s="134"/>
      <c r="H87" s="134"/>
      <c r="I87" s="134"/>
      <c r="J87" s="134"/>
      <c r="K87" s="134"/>
      <c r="L87" s="134"/>
    </row>
    <row r="88" spans="1:12" customFormat="1" x14ac:dyDescent="0.25">
      <c r="A88" s="88"/>
      <c r="B88" s="88"/>
      <c r="C88" s="88"/>
      <c r="D88" s="88"/>
      <c r="E88" s="134"/>
      <c r="F88" s="134"/>
      <c r="G88" s="134"/>
      <c r="H88" s="134"/>
      <c r="I88" s="134"/>
      <c r="J88" s="134"/>
      <c r="K88" s="134"/>
      <c r="L88" s="134"/>
    </row>
    <row r="89" spans="1:12" customFormat="1" x14ac:dyDescent="0.25">
      <c r="A89" s="88"/>
      <c r="B89" s="88"/>
      <c r="C89" s="88"/>
      <c r="D89" s="88"/>
      <c r="E89" s="134"/>
      <c r="F89" s="134"/>
      <c r="G89" s="134"/>
      <c r="H89" s="134"/>
      <c r="I89" s="134"/>
      <c r="J89" s="134"/>
      <c r="K89" s="134"/>
      <c r="L89" s="134"/>
    </row>
    <row r="90" spans="1:12" customFormat="1" x14ac:dyDescent="0.25">
      <c r="A90" s="88"/>
      <c r="B90" s="88"/>
      <c r="C90" s="88"/>
      <c r="D90" s="88"/>
      <c r="E90" s="134"/>
      <c r="F90" s="134"/>
      <c r="G90" s="134"/>
      <c r="H90" s="134"/>
      <c r="I90" s="134"/>
      <c r="J90" s="134"/>
      <c r="K90" s="134"/>
      <c r="L90" s="134"/>
    </row>
    <row r="91" spans="1:12" customFormat="1" x14ac:dyDescent="0.25">
      <c r="A91" s="88"/>
      <c r="B91" s="88"/>
      <c r="C91" s="88"/>
      <c r="D91" s="88"/>
      <c r="E91" s="134"/>
      <c r="F91" s="134"/>
      <c r="G91" s="134"/>
      <c r="H91" s="134"/>
      <c r="I91" s="134"/>
      <c r="J91" s="134"/>
      <c r="K91" s="134"/>
      <c r="L91" s="134"/>
    </row>
    <row r="92" spans="1:12" customFormat="1" x14ac:dyDescent="0.25">
      <c r="A92" s="88"/>
      <c r="B92" s="88"/>
      <c r="C92" s="88"/>
      <c r="D92" s="88"/>
      <c r="E92" s="134"/>
      <c r="F92" s="134"/>
      <c r="G92" s="134"/>
      <c r="H92" s="134"/>
      <c r="I92" s="134"/>
      <c r="J92" s="134"/>
      <c r="K92" s="134"/>
      <c r="L92" s="134"/>
    </row>
    <row r="93" spans="1:12" customFormat="1" x14ac:dyDescent="0.25">
      <c r="A93" s="88"/>
      <c r="B93" s="88"/>
      <c r="C93" s="88"/>
      <c r="D93" s="88"/>
      <c r="E93" s="134"/>
      <c r="F93" s="134"/>
      <c r="G93" s="134"/>
      <c r="H93" s="134"/>
      <c r="I93" s="134"/>
      <c r="J93" s="134"/>
      <c r="K93" s="134"/>
      <c r="L93" s="134"/>
    </row>
    <row r="94" spans="1:12" customFormat="1" x14ac:dyDescent="0.25">
      <c r="A94" s="88"/>
      <c r="B94" s="88"/>
      <c r="C94" s="88"/>
      <c r="D94" s="88"/>
      <c r="E94" s="134"/>
      <c r="F94" s="134"/>
      <c r="G94" s="134"/>
      <c r="H94" s="134"/>
      <c r="I94" s="134"/>
      <c r="J94" s="134"/>
      <c r="K94" s="134"/>
      <c r="L94" s="134"/>
    </row>
    <row r="95" spans="1:12" customFormat="1" x14ac:dyDescent="0.25">
      <c r="A95" s="88"/>
      <c r="B95" s="88"/>
      <c r="C95" s="88"/>
      <c r="D95" s="88"/>
      <c r="E95" s="134"/>
      <c r="F95" s="134"/>
      <c r="G95" s="134"/>
      <c r="H95" s="134"/>
      <c r="I95" s="134"/>
      <c r="J95" s="134"/>
      <c r="K95" s="134"/>
      <c r="L95" s="134"/>
    </row>
    <row r="96" spans="1:12" customFormat="1" x14ac:dyDescent="0.25">
      <c r="A96" s="88"/>
      <c r="B96" s="88"/>
      <c r="C96" s="88"/>
      <c r="D96" s="88"/>
      <c r="E96" s="134"/>
      <c r="F96" s="134"/>
      <c r="G96" s="134"/>
      <c r="H96" s="134"/>
      <c r="I96" s="134"/>
      <c r="J96" s="134"/>
      <c r="K96" s="134"/>
      <c r="L96" s="134"/>
    </row>
    <row r="97" spans="1:12" customFormat="1" x14ac:dyDescent="0.25">
      <c r="A97" s="88"/>
      <c r="B97" s="88"/>
      <c r="C97" s="88"/>
      <c r="D97" s="88"/>
      <c r="E97" s="134"/>
      <c r="F97" s="134"/>
      <c r="G97" s="134"/>
      <c r="H97" s="134"/>
      <c r="I97" s="134"/>
      <c r="J97" s="134"/>
      <c r="K97" s="134"/>
      <c r="L97" s="134"/>
    </row>
    <row r="98" spans="1:12" customFormat="1" x14ac:dyDescent="0.25">
      <c r="A98" s="88"/>
      <c r="B98" s="88"/>
      <c r="C98" s="88"/>
      <c r="D98" s="88"/>
      <c r="E98" s="134"/>
      <c r="F98" s="134"/>
      <c r="G98" s="134"/>
      <c r="H98" s="134"/>
      <c r="I98" s="134"/>
      <c r="J98" s="134"/>
      <c r="K98" s="134"/>
      <c r="L98" s="134"/>
    </row>
    <row r="99" spans="1:12" customFormat="1" x14ac:dyDescent="0.25">
      <c r="A99" s="88"/>
      <c r="B99" s="88"/>
      <c r="C99" s="88"/>
      <c r="D99" s="88"/>
      <c r="E99" s="134"/>
      <c r="F99" s="134"/>
      <c r="G99" s="134"/>
      <c r="H99" s="134"/>
      <c r="I99" s="134"/>
      <c r="J99" s="134"/>
      <c r="K99" s="134"/>
      <c r="L99" s="134"/>
    </row>
    <row r="100" spans="1:12" customFormat="1" x14ac:dyDescent="0.25">
      <c r="A100" s="88"/>
      <c r="B100" s="88"/>
      <c r="C100" s="88"/>
      <c r="D100" s="88"/>
      <c r="E100" s="134"/>
      <c r="F100" s="134"/>
      <c r="G100" s="134"/>
      <c r="H100" s="134"/>
      <c r="I100" s="134"/>
      <c r="J100" s="134"/>
      <c r="K100" s="134"/>
      <c r="L100" s="134"/>
    </row>
    <row r="101" spans="1:12" customFormat="1" x14ac:dyDescent="0.25">
      <c r="A101" s="88"/>
      <c r="B101" s="88"/>
      <c r="C101" s="88"/>
      <c r="D101" s="88"/>
      <c r="E101" s="134"/>
      <c r="F101" s="134"/>
      <c r="G101" s="134"/>
      <c r="H101" s="134"/>
      <c r="I101" s="134"/>
      <c r="J101" s="134"/>
      <c r="K101" s="134"/>
      <c r="L101" s="134"/>
    </row>
    <row r="102" spans="1:12" customFormat="1" x14ac:dyDescent="0.25">
      <c r="A102" s="88"/>
      <c r="B102" s="88"/>
      <c r="C102" s="88"/>
      <c r="D102" s="88"/>
      <c r="E102" s="134"/>
      <c r="F102" s="134"/>
      <c r="G102" s="134"/>
      <c r="H102" s="134"/>
      <c r="I102" s="134"/>
      <c r="J102" s="134"/>
      <c r="K102" s="134"/>
      <c r="L102" s="134"/>
    </row>
    <row r="103" spans="1:12" customFormat="1" x14ac:dyDescent="0.25">
      <c r="A103" s="88"/>
      <c r="B103" s="88"/>
      <c r="C103" s="88"/>
      <c r="D103" s="88"/>
      <c r="E103" s="134"/>
      <c r="F103" s="134"/>
      <c r="G103" s="134"/>
      <c r="H103" s="134"/>
      <c r="I103" s="134"/>
      <c r="J103" s="134"/>
      <c r="K103" s="134"/>
      <c r="L103" s="134"/>
    </row>
    <row r="104" spans="1:12" customFormat="1" x14ac:dyDescent="0.25">
      <c r="A104" s="88"/>
      <c r="B104" s="88"/>
      <c r="C104" s="88"/>
      <c r="D104" s="88"/>
      <c r="E104" s="134"/>
      <c r="F104" s="134"/>
      <c r="G104" s="134"/>
      <c r="H104" s="134"/>
      <c r="I104" s="134"/>
      <c r="J104" s="134"/>
      <c r="K104" s="134"/>
      <c r="L104" s="134"/>
    </row>
    <row r="105" spans="1:12" customFormat="1" x14ac:dyDescent="0.25">
      <c r="A105" s="88"/>
      <c r="B105" s="88"/>
      <c r="C105" s="88"/>
      <c r="D105" s="88"/>
      <c r="E105" s="134"/>
      <c r="F105" s="134"/>
      <c r="G105" s="134"/>
      <c r="H105" s="134"/>
      <c r="I105" s="134"/>
      <c r="J105" s="134"/>
      <c r="K105" s="134"/>
      <c r="L105" s="134"/>
    </row>
    <row r="106" spans="1:12" customFormat="1" x14ac:dyDescent="0.25">
      <c r="A106" s="88"/>
      <c r="B106" s="88"/>
      <c r="C106" s="88"/>
      <c r="D106" s="88"/>
      <c r="E106" s="134"/>
      <c r="F106" s="134"/>
      <c r="G106" s="134"/>
      <c r="H106" s="134"/>
      <c r="I106" s="134"/>
      <c r="J106" s="134"/>
      <c r="K106" s="134"/>
      <c r="L106" s="134"/>
    </row>
    <row r="107" spans="1:12" customFormat="1" x14ac:dyDescent="0.25">
      <c r="A107" s="88"/>
      <c r="B107" s="88"/>
      <c r="C107" s="88"/>
      <c r="D107" s="88"/>
      <c r="E107" s="134"/>
      <c r="F107" s="134"/>
      <c r="G107" s="134"/>
      <c r="H107" s="134"/>
      <c r="I107" s="134"/>
      <c r="J107" s="134"/>
      <c r="K107" s="134"/>
      <c r="L107" s="134"/>
    </row>
    <row r="108" spans="1:12" customFormat="1" x14ac:dyDescent="0.25">
      <c r="A108" s="88"/>
      <c r="B108" s="88"/>
      <c r="C108" s="88"/>
      <c r="D108" s="88"/>
      <c r="E108" s="134"/>
      <c r="F108" s="134"/>
      <c r="G108" s="134"/>
      <c r="H108" s="134"/>
      <c r="I108" s="134"/>
      <c r="J108" s="134"/>
      <c r="K108" s="134"/>
      <c r="L108" s="134"/>
    </row>
    <row r="109" spans="1:12" customFormat="1" x14ac:dyDescent="0.25">
      <c r="A109" s="88"/>
      <c r="B109" s="88"/>
      <c r="C109" s="88"/>
      <c r="D109" s="88"/>
      <c r="E109" s="134"/>
      <c r="F109" s="134"/>
      <c r="G109" s="134"/>
      <c r="H109" s="134"/>
      <c r="I109" s="134"/>
      <c r="J109" s="134"/>
      <c r="K109" s="134"/>
      <c r="L109" s="134"/>
    </row>
    <row r="110" spans="1:12" customFormat="1" x14ac:dyDescent="0.25">
      <c r="A110" s="88"/>
      <c r="B110" s="88"/>
      <c r="C110" s="88"/>
      <c r="D110" s="88"/>
      <c r="E110" s="134"/>
      <c r="F110" s="134"/>
      <c r="G110" s="134"/>
      <c r="H110" s="134"/>
      <c r="I110" s="134"/>
      <c r="J110" s="134"/>
      <c r="K110" s="134"/>
      <c r="L110" s="134"/>
    </row>
    <row r="111" spans="1:12" customFormat="1" x14ac:dyDescent="0.25">
      <c r="A111" s="88"/>
      <c r="B111" s="88"/>
      <c r="C111" s="88"/>
      <c r="D111" s="88"/>
      <c r="E111" s="134"/>
      <c r="F111" s="134"/>
      <c r="G111" s="134"/>
      <c r="H111" s="134"/>
      <c r="I111" s="134"/>
      <c r="J111" s="134"/>
      <c r="K111" s="134"/>
      <c r="L111" s="134"/>
    </row>
    <row r="112" spans="1:12" customFormat="1" x14ac:dyDescent="0.25">
      <c r="A112" s="88"/>
      <c r="B112" s="88"/>
      <c r="C112" s="88"/>
      <c r="D112" s="88"/>
      <c r="E112" s="134"/>
      <c r="F112" s="134"/>
      <c r="G112" s="134"/>
      <c r="H112" s="134"/>
      <c r="I112" s="134"/>
      <c r="J112" s="134"/>
      <c r="K112" s="134"/>
      <c r="L112" s="134"/>
    </row>
    <row r="113" spans="1:12" customFormat="1" x14ac:dyDescent="0.25">
      <c r="A113" s="88"/>
      <c r="B113" s="88"/>
      <c r="C113" s="88"/>
      <c r="D113" s="88"/>
      <c r="E113" s="134"/>
      <c r="F113" s="134"/>
      <c r="G113" s="134"/>
      <c r="H113" s="134"/>
      <c r="I113" s="134"/>
      <c r="J113" s="134"/>
      <c r="K113" s="134"/>
      <c r="L113" s="134"/>
    </row>
    <row r="114" spans="1:12" customFormat="1" x14ac:dyDescent="0.25">
      <c r="A114" s="88"/>
      <c r="B114" s="88"/>
      <c r="C114" s="88"/>
      <c r="D114" s="88"/>
      <c r="E114" s="134"/>
      <c r="F114" s="134"/>
      <c r="G114" s="134"/>
      <c r="H114" s="134"/>
      <c r="I114" s="134"/>
      <c r="J114" s="134"/>
      <c r="K114" s="134"/>
      <c r="L114" s="134"/>
    </row>
    <row r="115" spans="1:12" customFormat="1" x14ac:dyDescent="0.25">
      <c r="A115" s="88"/>
      <c r="B115" s="88"/>
      <c r="C115" s="88"/>
      <c r="D115" s="88"/>
      <c r="E115" s="134"/>
      <c r="F115" s="134"/>
      <c r="G115" s="134"/>
      <c r="H115" s="134"/>
      <c r="I115" s="134"/>
      <c r="J115" s="134"/>
      <c r="K115" s="134"/>
      <c r="L115" s="134"/>
    </row>
    <row r="116" spans="1:12" customFormat="1" x14ac:dyDescent="0.25">
      <c r="A116" s="88"/>
      <c r="B116" s="88"/>
      <c r="C116" s="88"/>
      <c r="D116" s="88"/>
      <c r="E116" s="134"/>
      <c r="F116" s="134"/>
      <c r="G116" s="134"/>
      <c r="H116" s="134"/>
      <c r="I116" s="134"/>
      <c r="J116" s="134"/>
      <c r="K116" s="134"/>
      <c r="L116" s="134"/>
    </row>
    <row r="117" spans="1:12" customFormat="1" x14ac:dyDescent="0.25">
      <c r="A117" s="88"/>
      <c r="B117" s="88"/>
      <c r="C117" s="88"/>
      <c r="D117" s="88"/>
      <c r="E117" s="134"/>
      <c r="F117" s="134"/>
      <c r="G117" s="134"/>
      <c r="H117" s="134"/>
      <c r="I117" s="134"/>
      <c r="J117" s="134"/>
      <c r="K117" s="134"/>
      <c r="L117" s="134"/>
    </row>
    <row r="118" spans="1:12" customFormat="1" x14ac:dyDescent="0.25">
      <c r="A118" s="88"/>
      <c r="B118" s="88"/>
      <c r="C118" s="88"/>
      <c r="D118" s="88"/>
      <c r="E118" s="134"/>
      <c r="F118" s="134"/>
      <c r="G118" s="134"/>
      <c r="H118" s="134"/>
      <c r="I118" s="134"/>
      <c r="J118" s="134"/>
      <c r="K118" s="134"/>
      <c r="L118" s="134"/>
    </row>
    <row r="119" spans="1:12" customFormat="1" x14ac:dyDescent="0.25">
      <c r="A119" s="88"/>
      <c r="B119" s="88"/>
      <c r="C119" s="88"/>
      <c r="D119" s="88"/>
      <c r="E119" s="134"/>
      <c r="F119" s="134"/>
      <c r="G119" s="134"/>
      <c r="H119" s="134"/>
      <c r="I119" s="134"/>
      <c r="J119" s="134"/>
      <c r="K119" s="134"/>
      <c r="L119" s="134"/>
    </row>
    <row r="120" spans="1:12" customFormat="1" x14ac:dyDescent="0.25">
      <c r="A120" s="88"/>
      <c r="B120" s="88"/>
      <c r="C120" s="88"/>
      <c r="D120" s="88"/>
      <c r="E120" s="134"/>
      <c r="F120" s="134"/>
      <c r="G120" s="134"/>
      <c r="H120" s="134"/>
      <c r="I120" s="134"/>
      <c r="J120" s="134"/>
      <c r="K120" s="134"/>
      <c r="L120" s="134"/>
    </row>
    <row r="121" spans="1:12" customFormat="1" x14ac:dyDescent="0.25">
      <c r="A121" s="88"/>
      <c r="B121" s="88"/>
      <c r="C121" s="88"/>
      <c r="D121" s="88"/>
      <c r="E121" s="134"/>
      <c r="F121" s="134"/>
      <c r="G121" s="134"/>
      <c r="H121" s="134"/>
      <c r="I121" s="134"/>
      <c r="J121" s="134"/>
      <c r="K121" s="134"/>
      <c r="L121" s="134"/>
    </row>
    <row r="122" spans="1:12" customFormat="1" x14ac:dyDescent="0.25">
      <c r="A122" s="88"/>
      <c r="B122" s="88"/>
      <c r="C122" s="88"/>
      <c r="D122" s="88"/>
      <c r="E122" s="134"/>
      <c r="F122" s="134"/>
      <c r="G122" s="134"/>
      <c r="H122" s="134"/>
      <c r="I122" s="134"/>
      <c r="J122" s="134"/>
      <c r="K122" s="134"/>
      <c r="L122" s="134"/>
    </row>
    <row r="123" spans="1:12" customFormat="1" x14ac:dyDescent="0.25">
      <c r="A123" s="88"/>
      <c r="B123" s="88"/>
      <c r="C123" s="88"/>
      <c r="D123" s="88"/>
      <c r="E123" s="134"/>
      <c r="F123" s="134"/>
      <c r="G123" s="134"/>
      <c r="H123" s="134"/>
      <c r="I123" s="134"/>
      <c r="J123" s="134"/>
      <c r="K123" s="134"/>
      <c r="L123" s="134"/>
    </row>
    <row r="124" spans="1:12" customFormat="1" x14ac:dyDescent="0.25">
      <c r="A124" s="88"/>
      <c r="B124" s="88"/>
      <c r="C124" s="88"/>
      <c r="D124" s="88"/>
      <c r="E124" s="134"/>
      <c r="F124" s="134"/>
      <c r="G124" s="134"/>
      <c r="H124" s="134"/>
      <c r="I124" s="134"/>
      <c r="J124" s="134"/>
      <c r="K124" s="134"/>
      <c r="L124" s="134"/>
    </row>
    <row r="125" spans="1:12" customFormat="1" x14ac:dyDescent="0.25">
      <c r="A125" s="88"/>
      <c r="B125" s="88"/>
      <c r="C125" s="88"/>
      <c r="D125" s="88"/>
      <c r="E125" s="134"/>
      <c r="F125" s="134"/>
      <c r="G125" s="134"/>
      <c r="H125" s="134"/>
      <c r="I125" s="134"/>
      <c r="J125" s="134"/>
      <c r="K125" s="134"/>
      <c r="L125" s="134"/>
    </row>
    <row r="126" spans="1:12" customFormat="1" x14ac:dyDescent="0.25">
      <c r="A126" s="88"/>
      <c r="B126" s="88"/>
      <c r="C126" s="88"/>
      <c r="D126" s="88"/>
      <c r="E126" s="134"/>
      <c r="F126" s="134"/>
      <c r="G126" s="134"/>
      <c r="H126" s="134"/>
      <c r="I126" s="134"/>
      <c r="J126" s="134"/>
      <c r="K126" s="134"/>
      <c r="L126" s="134"/>
    </row>
    <row r="127" spans="1:12" customFormat="1" x14ac:dyDescent="0.25">
      <c r="A127" s="88"/>
      <c r="B127" s="88"/>
      <c r="C127" s="88"/>
      <c r="D127" s="88"/>
      <c r="E127" s="134"/>
      <c r="F127" s="134"/>
      <c r="G127" s="134"/>
      <c r="H127" s="134"/>
      <c r="I127" s="134"/>
      <c r="J127" s="134"/>
      <c r="K127" s="134"/>
      <c r="L127" s="134"/>
    </row>
    <row r="128" spans="1:12" customFormat="1" x14ac:dyDescent="0.25">
      <c r="A128" s="88"/>
      <c r="B128" s="88"/>
      <c r="C128" s="88"/>
      <c r="D128" s="88"/>
      <c r="E128" s="134"/>
      <c r="F128" s="134"/>
      <c r="G128" s="134"/>
      <c r="H128" s="134"/>
      <c r="I128" s="134"/>
      <c r="J128" s="134"/>
      <c r="K128" s="134"/>
      <c r="L128" s="134"/>
    </row>
    <row r="129" spans="1:12" customFormat="1" x14ac:dyDescent="0.25">
      <c r="A129" s="88"/>
      <c r="B129" s="88"/>
      <c r="C129" s="88"/>
      <c r="D129" s="88"/>
      <c r="E129" s="134"/>
      <c r="F129" s="134"/>
      <c r="G129" s="134"/>
      <c r="H129" s="134"/>
      <c r="I129" s="134"/>
      <c r="J129" s="134"/>
      <c r="K129" s="134"/>
      <c r="L129" s="134"/>
    </row>
    <row r="130" spans="1:12" customFormat="1" x14ac:dyDescent="0.25">
      <c r="A130" s="88"/>
      <c r="B130" s="88"/>
      <c r="C130" s="88"/>
      <c r="D130" s="88"/>
      <c r="E130" s="134"/>
      <c r="F130" s="134"/>
      <c r="G130" s="134"/>
      <c r="H130" s="134"/>
      <c r="I130" s="134"/>
      <c r="J130" s="134"/>
      <c r="K130" s="134"/>
      <c r="L130" s="134"/>
    </row>
    <row r="131" spans="1:12" customFormat="1" x14ac:dyDescent="0.25">
      <c r="A131" s="88"/>
      <c r="B131" s="88"/>
      <c r="C131" s="88"/>
      <c r="D131" s="88"/>
      <c r="E131" s="134"/>
      <c r="F131" s="134"/>
      <c r="G131" s="134"/>
      <c r="H131" s="134"/>
      <c r="I131" s="134"/>
      <c r="J131" s="134"/>
      <c r="K131" s="134"/>
      <c r="L131" s="134"/>
    </row>
    <row r="132" spans="1:12" customFormat="1" x14ac:dyDescent="0.25">
      <c r="A132" s="88"/>
      <c r="B132" s="88"/>
      <c r="C132" s="88"/>
      <c r="D132" s="88"/>
      <c r="E132" s="134"/>
      <c r="F132" s="134"/>
      <c r="G132" s="134"/>
      <c r="H132" s="134"/>
      <c r="I132" s="134"/>
      <c r="J132" s="134"/>
      <c r="K132" s="134"/>
      <c r="L132" s="134"/>
    </row>
    <row r="133" spans="1:12" customFormat="1" x14ac:dyDescent="0.25">
      <c r="A133" s="88"/>
      <c r="B133" s="88"/>
      <c r="C133" s="88"/>
      <c r="D133" s="88"/>
      <c r="E133" s="134"/>
      <c r="F133" s="134"/>
      <c r="G133" s="134"/>
      <c r="H133" s="134"/>
      <c r="I133" s="134"/>
      <c r="J133" s="134"/>
      <c r="K133" s="134"/>
      <c r="L133" s="134"/>
    </row>
    <row r="134" spans="1:12" customFormat="1" x14ac:dyDescent="0.25">
      <c r="A134" s="88"/>
      <c r="B134" s="88"/>
      <c r="C134" s="88"/>
      <c r="D134" s="88"/>
      <c r="E134" s="134"/>
      <c r="F134" s="134"/>
      <c r="G134" s="134"/>
      <c r="H134" s="134"/>
      <c r="I134" s="134"/>
      <c r="J134" s="134"/>
      <c r="K134" s="134"/>
      <c r="L134" s="134"/>
    </row>
    <row r="135" spans="1:12" customFormat="1" x14ac:dyDescent="0.25">
      <c r="A135" s="88"/>
      <c r="B135" s="88"/>
      <c r="C135" s="88"/>
      <c r="D135" s="88"/>
      <c r="E135" s="134"/>
      <c r="F135" s="134"/>
      <c r="G135" s="134"/>
      <c r="H135" s="134"/>
      <c r="I135" s="134"/>
      <c r="J135" s="134"/>
      <c r="K135" s="134"/>
      <c r="L135" s="134"/>
    </row>
    <row r="136" spans="1:12" customFormat="1" x14ac:dyDescent="0.25">
      <c r="A136" s="88"/>
      <c r="B136" s="88"/>
      <c r="C136" s="88"/>
      <c r="D136" s="88"/>
      <c r="E136" s="134"/>
      <c r="F136" s="134"/>
      <c r="G136" s="134"/>
      <c r="H136" s="134"/>
      <c r="I136" s="134"/>
      <c r="J136" s="134"/>
      <c r="K136" s="134"/>
      <c r="L136" s="134"/>
    </row>
    <row r="137" spans="1:12" customFormat="1" x14ac:dyDescent="0.25">
      <c r="A137" s="88"/>
      <c r="B137" s="88"/>
      <c r="C137" s="88"/>
      <c r="D137" s="88"/>
      <c r="E137" s="134"/>
      <c r="F137" s="134"/>
      <c r="G137" s="134"/>
      <c r="H137" s="134"/>
      <c r="I137" s="134"/>
      <c r="J137" s="134"/>
      <c r="K137" s="134"/>
      <c r="L137" s="134"/>
    </row>
    <row r="138" spans="1:12" customFormat="1" x14ac:dyDescent="0.25">
      <c r="A138" s="88"/>
      <c r="B138" s="88"/>
      <c r="C138" s="88"/>
      <c r="D138" s="88"/>
      <c r="E138" s="134"/>
      <c r="F138" s="134"/>
      <c r="G138" s="134"/>
      <c r="H138" s="134"/>
      <c r="I138" s="134"/>
      <c r="J138" s="134"/>
      <c r="K138" s="134"/>
      <c r="L138" s="134"/>
    </row>
    <row r="139" spans="1:12" customFormat="1" x14ac:dyDescent="0.25">
      <c r="A139" s="88"/>
      <c r="B139" s="88"/>
      <c r="C139" s="88"/>
      <c r="D139" s="88"/>
      <c r="E139" s="134"/>
      <c r="F139" s="134"/>
      <c r="G139" s="134"/>
      <c r="H139" s="134"/>
      <c r="I139" s="134"/>
      <c r="J139" s="134"/>
      <c r="K139" s="134"/>
      <c r="L139" s="134"/>
    </row>
    <row r="140" spans="1:12" customFormat="1" x14ac:dyDescent="0.25">
      <c r="A140" s="88"/>
      <c r="B140" s="88"/>
      <c r="C140" s="88"/>
      <c r="D140" s="88"/>
      <c r="E140" s="134"/>
      <c r="F140" s="134"/>
      <c r="G140" s="134"/>
      <c r="H140" s="134"/>
      <c r="I140" s="134"/>
      <c r="J140" s="134"/>
      <c r="K140" s="134"/>
      <c r="L140" s="134"/>
    </row>
    <row r="141" spans="1:12" customFormat="1" x14ac:dyDescent="0.25">
      <c r="A141" s="88"/>
      <c r="B141" s="88"/>
      <c r="C141" s="88"/>
      <c r="D141" s="88"/>
      <c r="E141" s="134"/>
      <c r="F141" s="134"/>
      <c r="G141" s="134"/>
      <c r="H141" s="134"/>
      <c r="I141" s="134"/>
      <c r="J141" s="134"/>
      <c r="K141" s="134"/>
      <c r="L141" s="134"/>
    </row>
    <row r="142" spans="1:12" customFormat="1" x14ac:dyDescent="0.25">
      <c r="A142" s="88"/>
      <c r="B142" s="88"/>
      <c r="C142" s="88"/>
      <c r="D142" s="88"/>
      <c r="E142" s="134"/>
      <c r="F142" s="134"/>
      <c r="G142" s="134"/>
      <c r="H142" s="134"/>
      <c r="I142" s="134"/>
      <c r="J142" s="134"/>
      <c r="K142" s="134"/>
      <c r="L142" s="134"/>
    </row>
    <row r="143" spans="1:12" customFormat="1" x14ac:dyDescent="0.25">
      <c r="A143" s="88"/>
      <c r="B143" s="88"/>
      <c r="C143" s="88"/>
      <c r="D143" s="88"/>
      <c r="E143" s="134"/>
      <c r="F143" s="134"/>
      <c r="G143" s="134"/>
      <c r="H143" s="134"/>
      <c r="I143" s="134"/>
      <c r="J143" s="134"/>
      <c r="K143" s="134"/>
      <c r="L143" s="134"/>
    </row>
    <row r="144" spans="1:12" customFormat="1" x14ac:dyDescent="0.25">
      <c r="A144" s="88"/>
      <c r="B144" s="88"/>
      <c r="C144" s="88"/>
      <c r="D144" s="88"/>
      <c r="E144" s="134"/>
      <c r="F144" s="134"/>
      <c r="G144" s="134"/>
      <c r="H144" s="134"/>
      <c r="I144" s="134"/>
      <c r="J144" s="134"/>
      <c r="K144" s="134"/>
      <c r="L144" s="134"/>
    </row>
    <row r="145" spans="1:12" customFormat="1" x14ac:dyDescent="0.25">
      <c r="A145" s="88"/>
      <c r="B145" s="88"/>
      <c r="C145" s="88"/>
      <c r="D145" s="88"/>
      <c r="E145" s="134"/>
      <c r="F145" s="134"/>
      <c r="G145" s="134"/>
      <c r="H145" s="134"/>
      <c r="I145" s="134"/>
      <c r="J145" s="134"/>
      <c r="K145" s="134"/>
      <c r="L145" s="134"/>
    </row>
    <row r="146" spans="1:12" customFormat="1" x14ac:dyDescent="0.25">
      <c r="A146" s="88"/>
      <c r="B146" s="88"/>
      <c r="C146" s="88"/>
      <c r="D146" s="88"/>
      <c r="E146" s="134"/>
      <c r="F146" s="134"/>
      <c r="G146" s="134"/>
      <c r="H146" s="134"/>
      <c r="I146" s="134"/>
      <c r="J146" s="134"/>
      <c r="K146" s="134"/>
      <c r="L146" s="134"/>
    </row>
    <row r="147" spans="1:12" customFormat="1" x14ac:dyDescent="0.25">
      <c r="A147" s="88"/>
      <c r="B147" s="88"/>
      <c r="C147" s="88"/>
      <c r="D147" s="88"/>
      <c r="E147" s="134"/>
      <c r="F147" s="134"/>
      <c r="G147" s="134"/>
      <c r="H147" s="134"/>
      <c r="I147" s="134"/>
      <c r="J147" s="134"/>
      <c r="K147" s="134"/>
      <c r="L147" s="134"/>
    </row>
    <row r="148" spans="1:12" customFormat="1" x14ac:dyDescent="0.25">
      <c r="A148" s="88"/>
      <c r="B148" s="88"/>
      <c r="C148" s="88"/>
      <c r="D148" s="88"/>
      <c r="E148" s="134"/>
      <c r="F148" s="134"/>
      <c r="G148" s="134"/>
      <c r="H148" s="134"/>
      <c r="I148" s="134"/>
      <c r="J148" s="134"/>
      <c r="K148" s="134"/>
      <c r="L148" s="134"/>
    </row>
    <row r="149" spans="1:12" customFormat="1" x14ac:dyDescent="0.25">
      <c r="A149" s="88"/>
      <c r="B149" s="88"/>
      <c r="C149" s="88"/>
      <c r="D149" s="88"/>
      <c r="E149" s="134"/>
      <c r="F149" s="134"/>
      <c r="G149" s="134"/>
      <c r="H149" s="134"/>
      <c r="I149" s="134"/>
      <c r="J149" s="134"/>
      <c r="K149" s="134"/>
      <c r="L149" s="134"/>
    </row>
    <row r="150" spans="1:12" customFormat="1" x14ac:dyDescent="0.25">
      <c r="A150" s="88"/>
      <c r="B150" s="88"/>
      <c r="C150" s="88"/>
      <c r="D150" s="88"/>
      <c r="E150" s="134"/>
      <c r="F150" s="134"/>
      <c r="G150" s="134"/>
      <c r="H150" s="134"/>
      <c r="I150" s="134"/>
      <c r="J150" s="134"/>
      <c r="K150" s="134"/>
      <c r="L150" s="134"/>
    </row>
    <row r="151" spans="1:12" customFormat="1" x14ac:dyDescent="0.25">
      <c r="A151" s="88"/>
      <c r="B151" s="88"/>
      <c r="C151" s="88"/>
      <c r="D151" s="88"/>
      <c r="E151" s="134"/>
      <c r="F151" s="134"/>
      <c r="G151" s="134"/>
      <c r="H151" s="134"/>
      <c r="I151" s="134"/>
      <c r="J151" s="134"/>
      <c r="K151" s="134"/>
      <c r="L151" s="134"/>
    </row>
    <row r="152" spans="1:12" customFormat="1" x14ac:dyDescent="0.25">
      <c r="A152" s="88"/>
      <c r="B152" s="88"/>
      <c r="C152" s="88"/>
      <c r="D152" s="88"/>
      <c r="E152" s="134"/>
      <c r="F152" s="134"/>
      <c r="G152" s="134"/>
      <c r="H152" s="134"/>
      <c r="I152" s="134"/>
      <c r="J152" s="134"/>
      <c r="K152" s="134"/>
      <c r="L152" s="134"/>
    </row>
    <row r="153" spans="1:12" customFormat="1" x14ac:dyDescent="0.25">
      <c r="A153" s="88"/>
      <c r="B153" s="88"/>
      <c r="C153" s="88"/>
      <c r="D153" s="88"/>
      <c r="E153" s="134"/>
      <c r="F153" s="134"/>
      <c r="G153" s="134"/>
      <c r="H153" s="134"/>
      <c r="I153" s="134"/>
      <c r="J153" s="134"/>
      <c r="K153" s="134"/>
      <c r="L153" s="134"/>
    </row>
    <row r="154" spans="1:12" customFormat="1" x14ac:dyDescent="0.25">
      <c r="A154" s="88"/>
      <c r="B154" s="88"/>
      <c r="C154" s="88"/>
      <c r="D154" s="88"/>
      <c r="E154" s="134"/>
      <c r="F154" s="134"/>
      <c r="G154" s="134"/>
      <c r="H154" s="134"/>
      <c r="I154" s="134"/>
      <c r="J154" s="134"/>
      <c r="K154" s="134"/>
      <c r="L154" s="134"/>
    </row>
    <row r="155" spans="1:12" customFormat="1" x14ac:dyDescent="0.25">
      <c r="A155" s="88"/>
      <c r="B155" s="88"/>
      <c r="C155" s="88"/>
      <c r="D155" s="88"/>
      <c r="E155" s="134"/>
      <c r="F155" s="134"/>
      <c r="G155" s="134"/>
      <c r="H155" s="134"/>
      <c r="I155" s="134"/>
      <c r="J155" s="134"/>
      <c r="K155" s="134"/>
      <c r="L155" s="134"/>
    </row>
    <row r="156" spans="1:12" customFormat="1" x14ac:dyDescent="0.25">
      <c r="A156" s="88"/>
      <c r="B156" s="88"/>
      <c r="C156" s="88"/>
      <c r="D156" s="88"/>
      <c r="E156" s="134"/>
      <c r="F156" s="134"/>
      <c r="G156" s="134"/>
      <c r="H156" s="134"/>
      <c r="I156" s="134"/>
      <c r="J156" s="134"/>
      <c r="K156" s="134"/>
      <c r="L156" s="134"/>
    </row>
    <row r="157" spans="1:12" customFormat="1" x14ac:dyDescent="0.25">
      <c r="A157" s="88"/>
      <c r="B157" s="88"/>
      <c r="C157" s="88"/>
      <c r="D157" s="88"/>
      <c r="E157" s="134"/>
      <c r="F157" s="134"/>
      <c r="G157" s="134"/>
      <c r="H157" s="134"/>
      <c r="I157" s="134"/>
      <c r="J157" s="134"/>
      <c r="K157" s="134"/>
      <c r="L157" s="134"/>
    </row>
    <row r="158" spans="1:12" customFormat="1" x14ac:dyDescent="0.25">
      <c r="A158" s="88"/>
      <c r="B158" s="88"/>
      <c r="C158" s="88"/>
      <c r="D158" s="88"/>
      <c r="E158" s="134"/>
      <c r="F158" s="134"/>
      <c r="G158" s="134"/>
      <c r="H158" s="134"/>
      <c r="I158" s="134"/>
      <c r="J158" s="134"/>
      <c r="K158" s="134"/>
      <c r="L158" s="134"/>
    </row>
    <row r="159" spans="1:12" customFormat="1" x14ac:dyDescent="0.25">
      <c r="A159" s="88"/>
      <c r="B159" s="88"/>
      <c r="C159" s="88"/>
      <c r="D159" s="88"/>
      <c r="E159" s="134"/>
      <c r="F159" s="134"/>
      <c r="G159" s="134"/>
      <c r="H159" s="134"/>
      <c r="I159" s="134"/>
      <c r="J159" s="134"/>
      <c r="K159" s="134"/>
      <c r="L159" s="134"/>
    </row>
    <row r="160" spans="1:12" customFormat="1" x14ac:dyDescent="0.25">
      <c r="A160" s="88"/>
      <c r="B160" s="88"/>
      <c r="C160" s="88"/>
      <c r="D160" s="88"/>
      <c r="E160" s="134"/>
      <c r="F160" s="134"/>
      <c r="G160" s="134"/>
      <c r="H160" s="134"/>
      <c r="I160" s="134"/>
      <c r="J160" s="134"/>
      <c r="K160" s="134"/>
      <c r="L160" s="134"/>
    </row>
    <row r="161" spans="1:12" customFormat="1" x14ac:dyDescent="0.25">
      <c r="A161" s="88"/>
      <c r="B161" s="88"/>
      <c r="C161" s="88"/>
      <c r="D161" s="88"/>
      <c r="E161" s="134"/>
      <c r="F161" s="134"/>
      <c r="G161" s="134"/>
      <c r="H161" s="134"/>
      <c r="I161" s="134"/>
      <c r="J161" s="134"/>
      <c r="K161" s="134"/>
      <c r="L161" s="134"/>
    </row>
    <row r="162" spans="1:12" customFormat="1" x14ac:dyDescent="0.25">
      <c r="A162" s="88"/>
      <c r="B162" s="88"/>
      <c r="C162" s="88"/>
      <c r="D162" s="88"/>
      <c r="E162" s="134"/>
      <c r="F162" s="134"/>
      <c r="G162" s="134"/>
      <c r="H162" s="134"/>
      <c r="I162" s="134"/>
      <c r="J162" s="134"/>
      <c r="K162" s="134"/>
      <c r="L162" s="134"/>
    </row>
    <row r="163" spans="1:12" customFormat="1" x14ac:dyDescent="0.25">
      <c r="A163" s="88"/>
      <c r="B163" s="88"/>
      <c r="C163" s="88"/>
      <c r="D163" s="88"/>
      <c r="E163" s="134"/>
      <c r="F163" s="134"/>
      <c r="G163" s="134"/>
      <c r="H163" s="134"/>
      <c r="I163" s="134"/>
      <c r="J163" s="134"/>
      <c r="K163" s="134"/>
      <c r="L163" s="134"/>
    </row>
    <row r="164" spans="1:12" customFormat="1" x14ac:dyDescent="0.25">
      <c r="A164" s="88"/>
      <c r="B164" s="88"/>
      <c r="C164" s="88"/>
      <c r="D164" s="88"/>
      <c r="E164" s="134"/>
      <c r="F164" s="134"/>
      <c r="G164" s="134"/>
      <c r="H164" s="134"/>
      <c r="I164" s="134"/>
      <c r="J164" s="134"/>
      <c r="K164" s="134"/>
      <c r="L164" s="134"/>
    </row>
    <row r="165" spans="1:12" customFormat="1" x14ac:dyDescent="0.25">
      <c r="A165" s="88"/>
      <c r="B165" s="88"/>
      <c r="C165" s="88"/>
      <c r="D165" s="88"/>
      <c r="E165" s="134"/>
      <c r="F165" s="134"/>
      <c r="G165" s="134"/>
      <c r="H165" s="134"/>
      <c r="I165" s="134"/>
      <c r="J165" s="134"/>
      <c r="K165" s="134"/>
      <c r="L165" s="134"/>
    </row>
    <row r="166" spans="1:12" customFormat="1" x14ac:dyDescent="0.25">
      <c r="A166" s="88"/>
      <c r="B166" s="88"/>
      <c r="C166" s="88"/>
      <c r="D166" s="88"/>
      <c r="E166" s="134"/>
      <c r="F166" s="134"/>
      <c r="G166" s="134"/>
      <c r="H166" s="134"/>
      <c r="I166" s="134"/>
      <c r="J166" s="134"/>
      <c r="K166" s="134"/>
      <c r="L166" s="134"/>
    </row>
    <row r="167" spans="1:12" customFormat="1" x14ac:dyDescent="0.25">
      <c r="A167" s="88"/>
      <c r="B167" s="88"/>
      <c r="C167" s="88"/>
      <c r="D167" s="88"/>
      <c r="E167" s="134"/>
      <c r="F167" s="134"/>
      <c r="G167" s="134"/>
      <c r="H167" s="134"/>
      <c r="I167" s="134"/>
      <c r="J167" s="134"/>
      <c r="K167" s="134"/>
      <c r="L167" s="134"/>
    </row>
    <row r="168" spans="1:12" customFormat="1" x14ac:dyDescent="0.25">
      <c r="A168" s="88"/>
      <c r="B168" s="88"/>
      <c r="C168" s="88"/>
      <c r="D168" s="88"/>
      <c r="E168" s="134"/>
      <c r="F168" s="134"/>
      <c r="G168" s="134"/>
      <c r="H168" s="134"/>
      <c r="I168" s="134"/>
      <c r="J168" s="134"/>
      <c r="K168" s="134"/>
      <c r="L168" s="134"/>
    </row>
    <row r="169" spans="1:12" customFormat="1" x14ac:dyDescent="0.25">
      <c r="A169" s="88"/>
      <c r="B169" s="88"/>
      <c r="C169" s="88"/>
      <c r="D169" s="88"/>
      <c r="E169" s="134"/>
      <c r="F169" s="134"/>
      <c r="G169" s="134"/>
      <c r="H169" s="134"/>
      <c r="I169" s="134"/>
      <c r="J169" s="134"/>
      <c r="K169" s="134"/>
      <c r="L169" s="134"/>
    </row>
    <row r="170" spans="1:12" customFormat="1" x14ac:dyDescent="0.25">
      <c r="A170" s="88"/>
      <c r="B170" s="88"/>
      <c r="C170" s="88"/>
      <c r="D170" s="88"/>
      <c r="E170" s="134"/>
      <c r="F170" s="134"/>
      <c r="G170" s="134"/>
      <c r="H170" s="134"/>
      <c r="I170" s="134"/>
      <c r="J170" s="134"/>
      <c r="K170" s="134"/>
      <c r="L170" s="134"/>
    </row>
    <row r="171" spans="1:12" customFormat="1" x14ac:dyDescent="0.25">
      <c r="A171" s="88"/>
      <c r="B171" s="88"/>
      <c r="C171" s="88"/>
      <c r="D171" s="88"/>
      <c r="E171" s="134"/>
      <c r="F171" s="134"/>
      <c r="G171" s="134"/>
      <c r="H171" s="134"/>
      <c r="I171" s="134"/>
      <c r="J171" s="134"/>
      <c r="K171" s="134"/>
      <c r="L171" s="134"/>
    </row>
    <row r="172" spans="1:12" customFormat="1" x14ac:dyDescent="0.25">
      <c r="A172" s="88"/>
      <c r="B172" s="88"/>
      <c r="C172" s="88"/>
      <c r="D172" s="88"/>
      <c r="E172" s="134"/>
      <c r="F172" s="134"/>
      <c r="G172" s="134"/>
      <c r="H172" s="134"/>
      <c r="I172" s="134"/>
      <c r="J172" s="134"/>
      <c r="K172" s="134"/>
      <c r="L172" s="134"/>
    </row>
    <row r="173" spans="1:12" customFormat="1" x14ac:dyDescent="0.25">
      <c r="A173" s="88"/>
      <c r="B173" s="88"/>
      <c r="C173" s="88"/>
      <c r="D173" s="88"/>
      <c r="E173" s="134"/>
      <c r="F173" s="134"/>
      <c r="G173" s="134"/>
      <c r="H173" s="134"/>
      <c r="I173" s="134"/>
      <c r="J173" s="134"/>
      <c r="K173" s="134"/>
      <c r="L173" s="134"/>
    </row>
    <row r="174" spans="1:12" customFormat="1" x14ac:dyDescent="0.25">
      <c r="A174" s="88"/>
      <c r="B174" s="88"/>
      <c r="C174" s="88"/>
      <c r="D174" s="88"/>
      <c r="E174" s="134"/>
      <c r="F174" s="134"/>
      <c r="G174" s="134"/>
      <c r="H174" s="134"/>
      <c r="I174" s="134"/>
      <c r="J174" s="134"/>
      <c r="K174" s="134"/>
      <c r="L174" s="134"/>
    </row>
    <row r="175" spans="1:12" customFormat="1" x14ac:dyDescent="0.25">
      <c r="A175" s="88"/>
      <c r="B175" s="88"/>
      <c r="C175" s="88"/>
      <c r="D175" s="88"/>
      <c r="E175" s="134"/>
      <c r="F175" s="134"/>
      <c r="G175" s="134"/>
      <c r="H175" s="134"/>
      <c r="I175" s="134"/>
      <c r="J175" s="134"/>
      <c r="K175" s="134"/>
      <c r="L175" s="134"/>
    </row>
    <row r="176" spans="1:12" customFormat="1" x14ac:dyDescent="0.25">
      <c r="A176" s="88"/>
      <c r="B176" s="88"/>
      <c r="C176" s="88"/>
      <c r="D176" s="88"/>
      <c r="E176" s="134"/>
      <c r="F176" s="134"/>
      <c r="G176" s="134"/>
      <c r="H176" s="134"/>
      <c r="I176" s="134"/>
      <c r="J176" s="134"/>
      <c r="K176" s="134"/>
      <c r="L176" s="134"/>
    </row>
    <row r="177" spans="1:12" customFormat="1" x14ac:dyDescent="0.25">
      <c r="A177" s="88"/>
      <c r="B177" s="88"/>
      <c r="C177" s="88"/>
      <c r="D177" s="88"/>
      <c r="E177" s="134"/>
      <c r="F177" s="134"/>
      <c r="G177" s="134"/>
      <c r="H177" s="134"/>
      <c r="I177" s="134"/>
      <c r="J177" s="134"/>
      <c r="K177" s="134"/>
      <c r="L177" s="134"/>
    </row>
    <row r="178" spans="1:12" customFormat="1" x14ac:dyDescent="0.25">
      <c r="A178" s="88"/>
      <c r="B178" s="88"/>
      <c r="C178" s="88"/>
      <c r="D178" s="88"/>
      <c r="E178" s="134"/>
      <c r="F178" s="134"/>
      <c r="G178" s="134"/>
      <c r="H178" s="134"/>
      <c r="I178" s="134"/>
      <c r="J178" s="134"/>
      <c r="K178" s="134"/>
      <c r="L178" s="134"/>
    </row>
    <row r="179" spans="1:12" customFormat="1" x14ac:dyDescent="0.25">
      <c r="A179" s="88"/>
      <c r="B179" s="88"/>
      <c r="C179" s="88"/>
      <c r="D179" s="88"/>
      <c r="E179" s="134"/>
      <c r="F179" s="134"/>
      <c r="G179" s="134"/>
      <c r="H179" s="134"/>
      <c r="I179" s="134"/>
      <c r="J179" s="134"/>
      <c r="K179" s="134"/>
      <c r="L179" s="134"/>
    </row>
    <row r="180" spans="1:12" customFormat="1" x14ac:dyDescent="0.25">
      <c r="A180" s="88"/>
      <c r="B180" s="88"/>
      <c r="C180" s="88"/>
      <c r="D180" s="88"/>
      <c r="E180" s="134"/>
      <c r="F180" s="134"/>
      <c r="G180" s="134"/>
      <c r="H180" s="134"/>
      <c r="I180" s="134"/>
      <c r="J180" s="134"/>
      <c r="K180" s="134"/>
      <c r="L180" s="134"/>
    </row>
    <row r="181" spans="1:12" customFormat="1" x14ac:dyDescent="0.25">
      <c r="A181" s="88"/>
      <c r="B181" s="88"/>
      <c r="C181" s="88"/>
      <c r="D181" s="88"/>
      <c r="E181" s="134"/>
      <c r="F181" s="134"/>
      <c r="G181" s="134"/>
      <c r="H181" s="134"/>
      <c r="I181" s="134"/>
      <c r="J181" s="134"/>
      <c r="K181" s="134"/>
      <c r="L181" s="134"/>
    </row>
    <row r="182" spans="1:12" customFormat="1" x14ac:dyDescent="0.25">
      <c r="A182" s="88"/>
      <c r="B182" s="88"/>
      <c r="C182" s="88"/>
      <c r="D182" s="88"/>
      <c r="E182" s="134"/>
      <c r="F182" s="134"/>
      <c r="G182" s="134"/>
      <c r="H182" s="134"/>
      <c r="I182" s="134"/>
      <c r="J182" s="134"/>
      <c r="K182" s="134"/>
      <c r="L182" s="134"/>
    </row>
    <row r="183" spans="1:12" customFormat="1" x14ac:dyDescent="0.25">
      <c r="A183" s="88"/>
      <c r="B183" s="88"/>
      <c r="C183" s="88"/>
      <c r="D183" s="88"/>
      <c r="E183" s="134"/>
      <c r="F183" s="134"/>
      <c r="G183" s="134"/>
      <c r="H183" s="134"/>
      <c r="I183" s="134"/>
      <c r="J183" s="134"/>
      <c r="K183" s="134"/>
      <c r="L183" s="134"/>
    </row>
    <row r="184" spans="1:12" customFormat="1" x14ac:dyDescent="0.25">
      <c r="A184" s="88"/>
      <c r="B184" s="88"/>
      <c r="C184" s="88"/>
      <c r="D184" s="88"/>
      <c r="E184" s="134"/>
      <c r="F184" s="134"/>
      <c r="G184" s="134"/>
      <c r="H184" s="134"/>
      <c r="I184" s="134"/>
      <c r="J184" s="134"/>
      <c r="K184" s="134"/>
      <c r="L184" s="134"/>
    </row>
    <row r="185" spans="1:12" customFormat="1" x14ac:dyDescent="0.25">
      <c r="A185" s="88"/>
      <c r="B185" s="88"/>
      <c r="C185" s="88"/>
      <c r="D185" s="88"/>
      <c r="E185" s="134"/>
      <c r="F185" s="134"/>
      <c r="G185" s="134"/>
      <c r="H185" s="134"/>
      <c r="I185" s="134"/>
      <c r="J185" s="134"/>
      <c r="K185" s="134"/>
      <c r="L185" s="134"/>
    </row>
    <row r="186" spans="1:12" customFormat="1" x14ac:dyDescent="0.25">
      <c r="A186" s="88"/>
      <c r="B186" s="88"/>
      <c r="C186" s="88"/>
      <c r="D186" s="88"/>
      <c r="E186" s="134"/>
      <c r="F186" s="134"/>
      <c r="G186" s="134"/>
      <c r="H186" s="134"/>
      <c r="I186" s="134"/>
      <c r="J186" s="134"/>
      <c r="K186" s="134"/>
      <c r="L186" s="134"/>
    </row>
    <row r="187" spans="1:12" customFormat="1" x14ac:dyDescent="0.25">
      <c r="A187" s="88"/>
      <c r="B187" s="88"/>
      <c r="C187" s="88"/>
      <c r="D187" s="88"/>
      <c r="E187" s="134"/>
      <c r="F187" s="134"/>
      <c r="G187" s="134"/>
      <c r="H187" s="134"/>
      <c r="I187" s="134"/>
      <c r="J187" s="134"/>
      <c r="K187" s="134"/>
      <c r="L187" s="134"/>
    </row>
    <row r="188" spans="1:12" customFormat="1" x14ac:dyDescent="0.25">
      <c r="A188" s="88"/>
      <c r="B188" s="88"/>
      <c r="C188" s="88"/>
      <c r="D188" s="88"/>
      <c r="E188" s="134"/>
      <c r="F188" s="134"/>
      <c r="G188" s="134"/>
      <c r="H188" s="134"/>
      <c r="I188" s="134"/>
      <c r="J188" s="134"/>
      <c r="K188" s="134"/>
      <c r="L188" s="134"/>
    </row>
    <row r="189" spans="1:12" customFormat="1" x14ac:dyDescent="0.25">
      <c r="A189" s="88"/>
      <c r="B189" s="88"/>
      <c r="C189" s="88"/>
      <c r="D189" s="88"/>
      <c r="E189" s="134"/>
      <c r="F189" s="134"/>
      <c r="G189" s="134"/>
      <c r="H189" s="134"/>
      <c r="I189" s="134"/>
      <c r="J189" s="134"/>
      <c r="K189" s="134"/>
      <c r="L189" s="134"/>
    </row>
    <row r="190" spans="1:12" customFormat="1" x14ac:dyDescent="0.25">
      <c r="A190" s="88"/>
      <c r="B190" s="88"/>
      <c r="C190" s="88"/>
      <c r="D190" s="88"/>
      <c r="E190" s="134"/>
      <c r="F190" s="134"/>
      <c r="G190" s="134"/>
      <c r="H190" s="134"/>
      <c r="I190" s="134"/>
      <c r="J190" s="134"/>
      <c r="K190" s="134"/>
      <c r="L190" s="134"/>
    </row>
    <row r="191" spans="1:12" customFormat="1" x14ac:dyDescent="0.25">
      <c r="A191" s="88"/>
      <c r="B191" s="88"/>
      <c r="C191" s="88"/>
      <c r="D191" s="88"/>
      <c r="E191" s="134"/>
      <c r="F191" s="134"/>
      <c r="G191" s="134"/>
      <c r="H191" s="134"/>
      <c r="I191" s="134"/>
      <c r="J191" s="134"/>
      <c r="K191" s="134"/>
      <c r="L191" s="134"/>
    </row>
    <row r="192" spans="1:12" customFormat="1" x14ac:dyDescent="0.25">
      <c r="A192" s="88"/>
      <c r="B192" s="88"/>
      <c r="C192" s="88"/>
      <c r="D192" s="88"/>
      <c r="E192" s="134"/>
      <c r="F192" s="134"/>
      <c r="G192" s="134"/>
      <c r="H192" s="134"/>
      <c r="I192" s="134"/>
      <c r="J192" s="134"/>
      <c r="K192" s="134"/>
      <c r="L192" s="134"/>
    </row>
    <row r="193" spans="1:12" customFormat="1" x14ac:dyDescent="0.25">
      <c r="A193" s="88"/>
      <c r="B193" s="88"/>
      <c r="C193" s="88"/>
      <c r="D193" s="88"/>
      <c r="E193" s="134"/>
      <c r="F193" s="134"/>
      <c r="G193" s="134"/>
      <c r="H193" s="134"/>
      <c r="I193" s="134"/>
      <c r="J193" s="134"/>
      <c r="K193" s="134"/>
      <c r="L193" s="134"/>
    </row>
    <row r="194" spans="1:12" customFormat="1" x14ac:dyDescent="0.25">
      <c r="A194" s="88"/>
      <c r="B194" s="88"/>
      <c r="C194" s="88"/>
      <c r="D194" s="88"/>
      <c r="E194" s="134"/>
      <c r="F194" s="134"/>
      <c r="G194" s="134"/>
      <c r="H194" s="134"/>
      <c r="I194" s="134"/>
      <c r="J194" s="134"/>
      <c r="K194" s="134"/>
      <c r="L194" s="134"/>
    </row>
    <row r="195" spans="1:12" customFormat="1" x14ac:dyDescent="0.25">
      <c r="A195" s="88"/>
      <c r="B195" s="88"/>
      <c r="C195" s="88"/>
      <c r="D195" s="88"/>
      <c r="E195" s="134"/>
      <c r="F195" s="134"/>
      <c r="G195" s="134"/>
      <c r="H195" s="134"/>
      <c r="I195" s="134"/>
      <c r="J195" s="134"/>
      <c r="K195" s="134"/>
      <c r="L195" s="134"/>
    </row>
    <row r="196" spans="1:12" customFormat="1" x14ac:dyDescent="0.25">
      <c r="A196" s="88"/>
      <c r="B196" s="88"/>
      <c r="C196" s="88"/>
      <c r="D196" s="88"/>
      <c r="E196" s="134"/>
      <c r="F196" s="134"/>
      <c r="G196" s="134"/>
      <c r="H196" s="134"/>
      <c r="I196" s="134"/>
      <c r="J196" s="134"/>
      <c r="K196" s="134"/>
      <c r="L196" s="134"/>
    </row>
    <row r="197" spans="1:12" customFormat="1" x14ac:dyDescent="0.25">
      <c r="A197" s="88"/>
      <c r="B197" s="88"/>
      <c r="C197" s="88"/>
      <c r="D197" s="88"/>
      <c r="E197" s="134"/>
      <c r="F197" s="134"/>
      <c r="G197" s="134"/>
      <c r="H197" s="134"/>
      <c r="I197" s="134"/>
      <c r="J197" s="134"/>
      <c r="K197" s="134"/>
      <c r="L197" s="134"/>
    </row>
    <row r="198" spans="1:12" customFormat="1" x14ac:dyDescent="0.25">
      <c r="A198" s="88"/>
      <c r="B198" s="88"/>
      <c r="C198" s="88"/>
      <c r="D198" s="88"/>
      <c r="E198" s="134"/>
      <c r="F198" s="134"/>
      <c r="G198" s="134"/>
      <c r="H198" s="134"/>
      <c r="I198" s="134"/>
      <c r="J198" s="134"/>
      <c r="K198" s="134"/>
      <c r="L198" s="134"/>
    </row>
    <row r="199" spans="1:12" customFormat="1" x14ac:dyDescent="0.25">
      <c r="A199" s="88"/>
      <c r="B199" s="88"/>
      <c r="C199" s="88"/>
      <c r="D199" s="88"/>
      <c r="E199" s="134"/>
      <c r="F199" s="134"/>
      <c r="G199" s="134"/>
      <c r="H199" s="134"/>
      <c r="I199" s="134"/>
      <c r="J199" s="134"/>
      <c r="K199" s="134"/>
      <c r="L199" s="134"/>
    </row>
    <row r="200" spans="1:12" customFormat="1" x14ac:dyDescent="0.25">
      <c r="A200" s="88"/>
      <c r="B200" s="88"/>
      <c r="C200" s="88"/>
      <c r="D200" s="88"/>
      <c r="E200" s="134"/>
      <c r="F200" s="134"/>
      <c r="G200" s="134"/>
      <c r="H200" s="134"/>
      <c r="I200" s="134"/>
      <c r="J200" s="134"/>
      <c r="K200" s="134"/>
      <c r="L200" s="134"/>
    </row>
    <row r="201" spans="1:12" customFormat="1" x14ac:dyDescent="0.25">
      <c r="A201" s="88"/>
      <c r="B201" s="88"/>
      <c r="C201" s="88"/>
      <c r="D201" s="88"/>
      <c r="E201" s="134"/>
      <c r="F201" s="134"/>
      <c r="G201" s="134"/>
      <c r="H201" s="134"/>
      <c r="I201" s="134"/>
      <c r="J201" s="134"/>
      <c r="K201" s="134"/>
      <c r="L201" s="134"/>
    </row>
    <row r="202" spans="1:12" customFormat="1" x14ac:dyDescent="0.25">
      <c r="A202" s="88"/>
      <c r="B202" s="88"/>
      <c r="C202" s="88"/>
      <c r="D202" s="88"/>
      <c r="E202" s="134"/>
      <c r="F202" s="134"/>
      <c r="G202" s="134"/>
      <c r="H202" s="134"/>
      <c r="I202" s="134"/>
      <c r="J202" s="134"/>
      <c r="K202" s="134"/>
      <c r="L202" s="134"/>
    </row>
    <row r="203" spans="1:12" customFormat="1" x14ac:dyDescent="0.25">
      <c r="A203" s="88"/>
      <c r="B203" s="88"/>
      <c r="C203" s="88"/>
      <c r="D203" s="88"/>
      <c r="E203" s="134"/>
      <c r="F203" s="134"/>
      <c r="G203" s="134"/>
      <c r="H203" s="134"/>
      <c r="I203" s="134"/>
      <c r="J203" s="134"/>
      <c r="K203" s="134"/>
      <c r="L203" s="134"/>
    </row>
    <row r="204" spans="1:12" customFormat="1" x14ac:dyDescent="0.25">
      <c r="A204" s="88"/>
      <c r="B204" s="88"/>
      <c r="C204" s="88"/>
      <c r="D204" s="88"/>
      <c r="E204" s="134"/>
      <c r="F204" s="134"/>
      <c r="G204" s="134"/>
      <c r="H204" s="134"/>
      <c r="I204" s="134"/>
      <c r="J204" s="134"/>
      <c r="K204" s="134"/>
      <c r="L204" s="134"/>
    </row>
    <row r="205" spans="1:12" customFormat="1" x14ac:dyDescent="0.25">
      <c r="A205" s="88"/>
      <c r="B205" s="88"/>
      <c r="C205" s="88"/>
      <c r="D205" s="88"/>
      <c r="E205" s="134"/>
      <c r="F205" s="134"/>
      <c r="G205" s="134"/>
      <c r="H205" s="134"/>
      <c r="I205" s="134"/>
      <c r="J205" s="134"/>
      <c r="K205" s="134"/>
      <c r="L205" s="134"/>
    </row>
    <row r="206" spans="1:12" customFormat="1" x14ac:dyDescent="0.25">
      <c r="A206" s="88"/>
      <c r="B206" s="88"/>
      <c r="C206" s="88"/>
      <c r="D206" s="88"/>
      <c r="E206" s="134"/>
      <c r="F206" s="134"/>
      <c r="G206" s="134"/>
      <c r="H206" s="134"/>
      <c r="I206" s="134"/>
      <c r="J206" s="134"/>
      <c r="K206" s="134"/>
      <c r="L206" s="134"/>
    </row>
    <row r="207" spans="1:12" customFormat="1" x14ac:dyDescent="0.25">
      <c r="A207" s="88"/>
      <c r="B207" s="88"/>
      <c r="C207" s="88"/>
      <c r="D207" s="88"/>
      <c r="E207" s="134"/>
      <c r="F207" s="134"/>
      <c r="G207" s="134"/>
      <c r="H207" s="134"/>
      <c r="I207" s="134"/>
      <c r="J207" s="134"/>
      <c r="K207" s="134"/>
      <c r="L207" s="134"/>
    </row>
    <row r="208" spans="1:12" customFormat="1" x14ac:dyDescent="0.25">
      <c r="A208" s="88"/>
      <c r="B208" s="88"/>
      <c r="C208" s="88"/>
      <c r="D208" s="88"/>
      <c r="E208" s="134"/>
      <c r="F208" s="134"/>
      <c r="G208" s="134"/>
      <c r="H208" s="134"/>
      <c r="I208" s="134"/>
      <c r="J208" s="134"/>
      <c r="K208" s="134"/>
      <c r="L208" s="134"/>
    </row>
    <row r="209" spans="1:12" customFormat="1" x14ac:dyDescent="0.25">
      <c r="A209" s="88"/>
      <c r="B209" s="88"/>
      <c r="C209" s="88"/>
      <c r="D209" s="88"/>
      <c r="E209" s="134"/>
      <c r="F209" s="134"/>
      <c r="G209" s="134"/>
      <c r="H209" s="134"/>
      <c r="I209" s="134"/>
      <c r="J209" s="134"/>
      <c r="K209" s="134"/>
      <c r="L209" s="134"/>
    </row>
    <row r="210" spans="1:12" customFormat="1" x14ac:dyDescent="0.25">
      <c r="A210" s="88"/>
      <c r="B210" s="88"/>
      <c r="C210" s="88"/>
      <c r="D210" s="88"/>
      <c r="E210" s="134"/>
      <c r="F210" s="134"/>
      <c r="G210" s="134"/>
      <c r="H210" s="134"/>
      <c r="I210" s="134"/>
      <c r="J210" s="134"/>
      <c r="K210" s="134"/>
      <c r="L210" s="134"/>
    </row>
    <row r="211" spans="1:12" customFormat="1" x14ac:dyDescent="0.25">
      <c r="A211" s="88"/>
      <c r="B211" s="88"/>
      <c r="C211" s="88"/>
      <c r="D211" s="88"/>
      <c r="E211" s="134"/>
      <c r="F211" s="134"/>
      <c r="G211" s="134"/>
      <c r="H211" s="134"/>
      <c r="I211" s="134"/>
      <c r="J211" s="134"/>
      <c r="K211" s="134"/>
      <c r="L211" s="134"/>
    </row>
    <row r="212" spans="1:12" customFormat="1" x14ac:dyDescent="0.25">
      <c r="A212" s="88"/>
      <c r="B212" s="88"/>
      <c r="C212" s="88"/>
      <c r="D212" s="88"/>
      <c r="E212" s="134"/>
      <c r="F212" s="134"/>
      <c r="G212" s="134"/>
      <c r="H212" s="134"/>
      <c r="I212" s="134"/>
      <c r="J212" s="134"/>
      <c r="K212" s="134"/>
      <c r="L212" s="134"/>
    </row>
    <row r="213" spans="1:12" customFormat="1" x14ac:dyDescent="0.25">
      <c r="A213" s="88"/>
      <c r="B213" s="88"/>
      <c r="C213" s="88"/>
      <c r="D213" s="88"/>
      <c r="E213" s="134"/>
      <c r="F213" s="134"/>
      <c r="G213" s="134"/>
      <c r="H213" s="134"/>
      <c r="I213" s="134"/>
      <c r="J213" s="134"/>
      <c r="K213" s="134"/>
      <c r="L213" s="134"/>
    </row>
    <row r="214" spans="1:12" customFormat="1" x14ac:dyDescent="0.25">
      <c r="A214" s="88"/>
      <c r="B214" s="88"/>
      <c r="C214" s="88"/>
      <c r="D214" s="88"/>
      <c r="E214" s="134"/>
      <c r="F214" s="134"/>
      <c r="G214" s="134"/>
      <c r="H214" s="134"/>
      <c r="I214" s="134"/>
      <c r="J214" s="134"/>
      <c r="K214" s="134"/>
      <c r="L214" s="134"/>
    </row>
    <row r="215" spans="1:12" customFormat="1" x14ac:dyDescent="0.25">
      <c r="A215" s="88"/>
      <c r="B215" s="88"/>
      <c r="C215" s="88"/>
      <c r="D215" s="88"/>
      <c r="E215" s="134"/>
      <c r="F215" s="134"/>
      <c r="G215" s="134"/>
      <c r="H215" s="134"/>
      <c r="I215" s="134"/>
      <c r="J215" s="134"/>
      <c r="K215" s="134"/>
      <c r="L215" s="134"/>
    </row>
    <row r="216" spans="1:12" customFormat="1" x14ac:dyDescent="0.25">
      <c r="A216" s="88"/>
      <c r="B216" s="88"/>
      <c r="C216" s="88"/>
      <c r="D216" s="88"/>
      <c r="E216" s="134"/>
      <c r="F216" s="134"/>
      <c r="G216" s="134"/>
      <c r="H216" s="134"/>
      <c r="I216" s="134"/>
      <c r="J216" s="134"/>
      <c r="K216" s="134"/>
      <c r="L216" s="134"/>
    </row>
    <row r="217" spans="1:12" customFormat="1" x14ac:dyDescent="0.25">
      <c r="A217" s="88"/>
      <c r="B217" s="88"/>
      <c r="C217" s="88"/>
      <c r="D217" s="88"/>
      <c r="E217" s="134"/>
      <c r="F217" s="134"/>
      <c r="G217" s="134"/>
      <c r="H217" s="134"/>
      <c r="I217" s="134"/>
      <c r="J217" s="134"/>
      <c r="K217" s="134"/>
      <c r="L217" s="134"/>
    </row>
    <row r="218" spans="1:12" customFormat="1" x14ac:dyDescent="0.25">
      <c r="A218" s="88"/>
      <c r="B218" s="88"/>
      <c r="C218" s="88"/>
      <c r="D218" s="88"/>
      <c r="E218" s="134"/>
      <c r="F218" s="134"/>
      <c r="G218" s="134"/>
      <c r="H218" s="134"/>
      <c r="I218" s="134"/>
      <c r="J218" s="134"/>
      <c r="K218" s="134"/>
      <c r="L218" s="134"/>
    </row>
    <row r="219" spans="1:12" customFormat="1" x14ac:dyDescent="0.25">
      <c r="A219" s="88"/>
      <c r="B219" s="88"/>
      <c r="C219" s="88"/>
      <c r="D219" s="88"/>
      <c r="E219" s="134"/>
      <c r="F219" s="134"/>
      <c r="G219" s="134"/>
      <c r="H219" s="134"/>
      <c r="I219" s="134"/>
      <c r="J219" s="134"/>
      <c r="K219" s="134"/>
      <c r="L219" s="134"/>
    </row>
    <row r="220" spans="1:12" customFormat="1" x14ac:dyDescent="0.25">
      <c r="A220" s="88"/>
      <c r="B220" s="88"/>
      <c r="C220" s="88"/>
      <c r="D220" s="88"/>
      <c r="E220" s="134"/>
      <c r="F220" s="134"/>
      <c r="G220" s="134"/>
      <c r="H220" s="134"/>
      <c r="I220" s="134"/>
      <c r="J220" s="134"/>
      <c r="K220" s="134"/>
      <c r="L220" s="134"/>
    </row>
    <row r="221" spans="1:12" customFormat="1" x14ac:dyDescent="0.25">
      <c r="A221" s="88"/>
      <c r="B221" s="88"/>
      <c r="C221" s="88"/>
      <c r="D221" s="88"/>
      <c r="E221" s="134"/>
      <c r="F221" s="134"/>
      <c r="G221" s="134"/>
      <c r="H221" s="134"/>
      <c r="I221" s="134"/>
      <c r="J221" s="134"/>
      <c r="K221" s="134"/>
      <c r="L221" s="134"/>
    </row>
    <row r="222" spans="1:12" customFormat="1" x14ac:dyDescent="0.25">
      <c r="A222" s="88"/>
      <c r="B222" s="88"/>
      <c r="C222" s="88"/>
      <c r="D222" s="88"/>
      <c r="E222" s="134"/>
      <c r="F222" s="134"/>
      <c r="G222" s="134"/>
      <c r="H222" s="134"/>
      <c r="I222" s="134"/>
      <c r="J222" s="134"/>
      <c r="K222" s="134"/>
      <c r="L222" s="134"/>
    </row>
    <row r="223" spans="1:12" customFormat="1" x14ac:dyDescent="0.25">
      <c r="A223" s="88"/>
      <c r="B223" s="88"/>
      <c r="C223" s="88"/>
      <c r="D223" s="88"/>
      <c r="E223" s="134"/>
      <c r="F223" s="134"/>
      <c r="G223" s="134"/>
      <c r="H223" s="134"/>
      <c r="I223" s="134"/>
      <c r="J223" s="134"/>
      <c r="K223" s="134"/>
      <c r="L223" s="134"/>
    </row>
    <row r="224" spans="1:12" customFormat="1" x14ac:dyDescent="0.25">
      <c r="A224" s="88"/>
      <c r="B224" s="88"/>
      <c r="C224" s="88"/>
      <c r="D224" s="88"/>
      <c r="E224" s="134"/>
      <c r="F224" s="134"/>
      <c r="G224" s="134"/>
      <c r="H224" s="134"/>
      <c r="I224" s="134"/>
      <c r="J224" s="134"/>
      <c r="K224" s="134"/>
      <c r="L224" s="134"/>
    </row>
    <row r="225" spans="1:12" customFormat="1" x14ac:dyDescent="0.25">
      <c r="A225" s="88"/>
      <c r="B225" s="88"/>
      <c r="C225" s="88"/>
      <c r="D225" s="88"/>
      <c r="E225" s="134"/>
      <c r="F225" s="134"/>
      <c r="G225" s="134"/>
      <c r="H225" s="134"/>
      <c r="I225" s="134"/>
      <c r="J225" s="134"/>
      <c r="K225" s="134"/>
      <c r="L225" s="134"/>
    </row>
    <row r="226" spans="1:12" customFormat="1" x14ac:dyDescent="0.25">
      <c r="A226" s="88"/>
      <c r="B226" s="88"/>
      <c r="C226" s="88"/>
      <c r="D226" s="88"/>
      <c r="E226" s="134"/>
      <c r="F226" s="134"/>
      <c r="G226" s="134"/>
      <c r="H226" s="134"/>
      <c r="I226" s="134"/>
      <c r="J226" s="134"/>
      <c r="K226" s="134"/>
      <c r="L226" s="134"/>
    </row>
    <row r="227" spans="1:12" customFormat="1" x14ac:dyDescent="0.25">
      <c r="A227" s="88"/>
      <c r="B227" s="88"/>
      <c r="C227" s="88"/>
      <c r="D227" s="88"/>
      <c r="E227" s="134"/>
      <c r="F227" s="134"/>
      <c r="G227" s="134"/>
      <c r="H227" s="134"/>
      <c r="I227" s="134"/>
      <c r="J227" s="134"/>
      <c r="K227" s="134"/>
      <c r="L227" s="134"/>
    </row>
    <row r="228" spans="1:12" customFormat="1" x14ac:dyDescent="0.25">
      <c r="A228" s="88"/>
      <c r="B228" s="88"/>
      <c r="C228" s="88"/>
      <c r="D228" s="88"/>
      <c r="E228" s="134"/>
      <c r="F228" s="134"/>
      <c r="G228" s="134"/>
      <c r="H228" s="134"/>
      <c r="I228" s="134"/>
      <c r="J228" s="134"/>
      <c r="K228" s="134"/>
      <c r="L228" s="134"/>
    </row>
    <row r="229" spans="1:12" customFormat="1" x14ac:dyDescent="0.25">
      <c r="A229" s="88"/>
      <c r="B229" s="88"/>
      <c r="C229" s="88"/>
      <c r="D229" s="88"/>
      <c r="E229" s="134"/>
      <c r="F229" s="134"/>
      <c r="G229" s="134"/>
      <c r="H229" s="134"/>
      <c r="I229" s="134"/>
      <c r="J229" s="134"/>
      <c r="K229" s="134"/>
      <c r="L229" s="134"/>
    </row>
    <row r="230" spans="1:12" customFormat="1" x14ac:dyDescent="0.25">
      <c r="A230" s="88"/>
      <c r="B230" s="88"/>
      <c r="C230" s="88"/>
      <c r="D230" s="88"/>
      <c r="E230" s="134"/>
      <c r="F230" s="134"/>
      <c r="G230" s="134"/>
      <c r="H230" s="134"/>
      <c r="I230" s="134"/>
      <c r="J230" s="134"/>
      <c r="K230" s="134"/>
      <c r="L230" s="134"/>
    </row>
    <row r="231" spans="1:12" customFormat="1" x14ac:dyDescent="0.25">
      <c r="A231" s="88"/>
      <c r="B231" s="88"/>
      <c r="C231" s="88"/>
      <c r="D231" s="88"/>
      <c r="E231" s="134"/>
      <c r="F231" s="134"/>
      <c r="G231" s="134"/>
      <c r="H231" s="134"/>
      <c r="I231" s="134"/>
      <c r="J231" s="134"/>
      <c r="K231" s="134"/>
      <c r="L231" s="134"/>
    </row>
    <row r="232" spans="1:12" customFormat="1" x14ac:dyDescent="0.25">
      <c r="A232" s="88"/>
      <c r="B232" s="88"/>
      <c r="C232" s="88"/>
      <c r="D232" s="88"/>
      <c r="E232" s="134"/>
      <c r="F232" s="134"/>
      <c r="G232" s="134"/>
      <c r="H232" s="134"/>
      <c r="I232" s="134"/>
      <c r="J232" s="134"/>
      <c r="K232" s="134"/>
      <c r="L232" s="134"/>
    </row>
    <row r="233" spans="1:12" customFormat="1" x14ac:dyDescent="0.25">
      <c r="A233" s="88"/>
      <c r="B233" s="88"/>
      <c r="C233" s="88"/>
      <c r="D233" s="88"/>
      <c r="E233" s="134"/>
      <c r="F233" s="134"/>
      <c r="G233" s="134"/>
      <c r="H233" s="134"/>
      <c r="I233" s="134"/>
      <c r="J233" s="134"/>
      <c r="K233" s="134"/>
      <c r="L233" s="134"/>
    </row>
    <row r="234" spans="1:12" customFormat="1" x14ac:dyDescent="0.25">
      <c r="A234" s="88"/>
      <c r="B234" s="88"/>
      <c r="C234" s="88"/>
      <c r="D234" s="88"/>
      <c r="E234" s="134"/>
      <c r="F234" s="134"/>
      <c r="G234" s="134"/>
      <c r="H234" s="134"/>
      <c r="I234" s="134"/>
      <c r="J234" s="134"/>
      <c r="K234" s="134"/>
      <c r="L234" s="134"/>
    </row>
    <row r="235" spans="1:12" customFormat="1" x14ac:dyDescent="0.25">
      <c r="A235" s="88"/>
      <c r="B235" s="88"/>
      <c r="C235" s="88"/>
      <c r="D235" s="88"/>
      <c r="E235" s="134"/>
      <c r="F235" s="134"/>
      <c r="G235" s="134"/>
      <c r="H235" s="134"/>
      <c r="I235" s="134"/>
      <c r="J235" s="134"/>
      <c r="K235" s="134"/>
      <c r="L235" s="134"/>
    </row>
    <row r="236" spans="1:12" customFormat="1" x14ac:dyDescent="0.25">
      <c r="A236" s="88"/>
      <c r="B236" s="88"/>
      <c r="C236" s="88"/>
      <c r="D236" s="88"/>
      <c r="E236" s="134"/>
      <c r="F236" s="134"/>
      <c r="G236" s="134"/>
      <c r="H236" s="134"/>
      <c r="I236" s="134"/>
      <c r="J236" s="134"/>
      <c r="K236" s="134"/>
      <c r="L236" s="134"/>
    </row>
    <row r="237" spans="1:12" customFormat="1" x14ac:dyDescent="0.25">
      <c r="A237" s="88"/>
      <c r="B237" s="88"/>
      <c r="C237" s="88"/>
      <c r="D237" s="88"/>
      <c r="E237" s="134"/>
      <c r="F237" s="134"/>
      <c r="G237" s="134"/>
      <c r="H237" s="134"/>
      <c r="I237" s="134"/>
      <c r="J237" s="134"/>
      <c r="K237" s="134"/>
      <c r="L237" s="134"/>
    </row>
    <row r="238" spans="1:12" customFormat="1" x14ac:dyDescent="0.25">
      <c r="A238" s="88"/>
      <c r="B238" s="88"/>
      <c r="C238" s="88"/>
      <c r="D238" s="88"/>
      <c r="E238" s="134"/>
      <c r="F238" s="134"/>
      <c r="G238" s="134"/>
      <c r="H238" s="134"/>
      <c r="I238" s="134"/>
      <c r="J238" s="134"/>
      <c r="K238" s="134"/>
      <c r="L238" s="134"/>
    </row>
    <row r="239" spans="1:12" customFormat="1" x14ac:dyDescent="0.25">
      <c r="A239" s="88"/>
      <c r="B239" s="88"/>
      <c r="C239" s="88"/>
      <c r="D239" s="88"/>
      <c r="E239" s="134"/>
      <c r="F239" s="134"/>
      <c r="G239" s="134"/>
      <c r="H239" s="134"/>
      <c r="I239" s="134"/>
      <c r="J239" s="134"/>
      <c r="K239" s="134"/>
      <c r="L239" s="134"/>
    </row>
    <row r="240" spans="1:12" customFormat="1" x14ac:dyDescent="0.25">
      <c r="A240" s="88"/>
      <c r="B240" s="88"/>
      <c r="C240" s="88"/>
      <c r="D240" s="88"/>
      <c r="E240" s="134"/>
      <c r="F240" s="134"/>
      <c r="G240" s="134"/>
      <c r="H240" s="134"/>
      <c r="I240" s="134"/>
      <c r="J240" s="134"/>
      <c r="K240" s="134"/>
      <c r="L240" s="134"/>
    </row>
    <row r="241" spans="1:12" customFormat="1" x14ac:dyDescent="0.25">
      <c r="A241" s="88"/>
      <c r="B241" s="88"/>
      <c r="C241" s="88"/>
      <c r="D241" s="88"/>
      <c r="E241" s="134"/>
      <c r="F241" s="134"/>
      <c r="G241" s="134"/>
      <c r="H241" s="134"/>
      <c r="I241" s="134"/>
      <c r="J241" s="134"/>
      <c r="K241" s="134"/>
      <c r="L241" s="134"/>
    </row>
    <row r="242" spans="1:12" customFormat="1" x14ac:dyDescent="0.25">
      <c r="A242" s="88"/>
      <c r="B242" s="88"/>
      <c r="C242" s="88"/>
      <c r="D242" s="88"/>
      <c r="E242" s="134"/>
      <c r="F242" s="134"/>
      <c r="G242" s="134"/>
      <c r="H242" s="134"/>
      <c r="I242" s="134"/>
      <c r="J242" s="134"/>
      <c r="K242" s="134"/>
      <c r="L242" s="134"/>
    </row>
    <row r="243" spans="1:12" customFormat="1" x14ac:dyDescent="0.25">
      <c r="A243" s="88"/>
      <c r="B243" s="88"/>
      <c r="C243" s="88"/>
      <c r="D243" s="88"/>
      <c r="E243" s="134"/>
      <c r="F243" s="134"/>
      <c r="G243" s="134"/>
      <c r="H243" s="134"/>
      <c r="I243" s="134"/>
      <c r="J243" s="134"/>
      <c r="K243" s="134"/>
      <c r="L243" s="134"/>
    </row>
    <row r="244" spans="1:12" customFormat="1" x14ac:dyDescent="0.25">
      <c r="A244" s="88"/>
      <c r="B244" s="88"/>
      <c r="C244" s="88"/>
      <c r="D244" s="88"/>
      <c r="E244" s="134"/>
      <c r="F244" s="134"/>
      <c r="G244" s="134"/>
      <c r="H244" s="134"/>
      <c r="I244" s="134"/>
      <c r="J244" s="134"/>
      <c r="K244" s="134"/>
      <c r="L244" s="134"/>
    </row>
    <row r="245" spans="1:12" customFormat="1" x14ac:dyDescent="0.25">
      <c r="A245" s="88"/>
      <c r="B245" s="88"/>
      <c r="C245" s="88"/>
      <c r="D245" s="88"/>
      <c r="E245" s="134"/>
      <c r="F245" s="134"/>
      <c r="G245" s="134"/>
      <c r="H245" s="134"/>
      <c r="I245" s="134"/>
      <c r="J245" s="134"/>
      <c r="K245" s="134"/>
      <c r="L245" s="134"/>
    </row>
    <row r="246" spans="1:12" customFormat="1" x14ac:dyDescent="0.25">
      <c r="A246" s="88"/>
      <c r="B246" s="88"/>
      <c r="C246" s="88"/>
      <c r="D246" s="88"/>
      <c r="E246" s="134"/>
      <c r="F246" s="134"/>
      <c r="G246" s="134"/>
      <c r="H246" s="134"/>
      <c r="I246" s="134"/>
      <c r="J246" s="134"/>
      <c r="K246" s="134"/>
      <c r="L246" s="134"/>
    </row>
    <row r="247" spans="1:12" customFormat="1" x14ac:dyDescent="0.25">
      <c r="A247" s="88"/>
      <c r="B247" s="88"/>
      <c r="C247" s="88"/>
      <c r="D247" s="88"/>
      <c r="E247" s="134"/>
      <c r="F247" s="134"/>
      <c r="G247" s="134"/>
      <c r="H247" s="134"/>
      <c r="I247" s="134"/>
      <c r="J247" s="134"/>
      <c r="K247" s="134"/>
      <c r="L247" s="134"/>
    </row>
    <row r="248" spans="1:12" customFormat="1" x14ac:dyDescent="0.25">
      <c r="A248" s="88"/>
      <c r="B248" s="88"/>
      <c r="C248" s="88"/>
      <c r="D248" s="88"/>
      <c r="E248" s="134"/>
      <c r="F248" s="134"/>
      <c r="G248" s="134"/>
      <c r="H248" s="134"/>
      <c r="I248" s="134"/>
      <c r="J248" s="134"/>
      <c r="K248" s="134"/>
      <c r="L248" s="134"/>
    </row>
    <row r="249" spans="1:12" customFormat="1" x14ac:dyDescent="0.25">
      <c r="A249" s="88"/>
      <c r="B249" s="88"/>
      <c r="C249" s="88"/>
      <c r="D249" s="88"/>
      <c r="E249" s="134"/>
      <c r="F249" s="134"/>
      <c r="G249" s="134"/>
      <c r="H249" s="134"/>
      <c r="I249" s="134"/>
      <c r="J249" s="134"/>
      <c r="K249" s="134"/>
      <c r="L249" s="134"/>
    </row>
    <row r="250" spans="1:12" customFormat="1" x14ac:dyDescent="0.25">
      <c r="A250" s="88"/>
      <c r="B250" s="88"/>
      <c r="C250" s="88"/>
      <c r="D250" s="88"/>
      <c r="E250" s="134"/>
      <c r="F250" s="134"/>
      <c r="G250" s="134"/>
      <c r="H250" s="134"/>
      <c r="I250" s="134"/>
      <c r="J250" s="134"/>
      <c r="K250" s="134"/>
      <c r="L250" s="134"/>
    </row>
    <row r="251" spans="1:12" customFormat="1" x14ac:dyDescent="0.25">
      <c r="A251" s="88"/>
      <c r="B251" s="88"/>
      <c r="C251" s="88"/>
      <c r="D251" s="88"/>
      <c r="E251" s="134"/>
      <c r="F251" s="134"/>
      <c r="G251" s="134"/>
      <c r="H251" s="134"/>
      <c r="I251" s="134"/>
      <c r="J251" s="134"/>
      <c r="K251" s="134"/>
      <c r="L251" s="134"/>
    </row>
    <row r="252" spans="1:12" customFormat="1" x14ac:dyDescent="0.25">
      <c r="A252" s="88"/>
      <c r="B252" s="88"/>
      <c r="C252" s="88"/>
      <c r="D252" s="88"/>
      <c r="E252" s="134"/>
      <c r="F252" s="134"/>
      <c r="G252" s="134"/>
      <c r="H252" s="134"/>
      <c r="I252" s="134"/>
      <c r="J252" s="134"/>
      <c r="K252" s="134"/>
      <c r="L252" s="134"/>
    </row>
    <row r="253" spans="1:12" customFormat="1" x14ac:dyDescent="0.25">
      <c r="A253" s="88"/>
      <c r="B253" s="88"/>
      <c r="C253" s="88"/>
      <c r="D253" s="88"/>
      <c r="E253" s="134"/>
      <c r="F253" s="134"/>
      <c r="G253" s="134"/>
      <c r="H253" s="134"/>
      <c r="I253" s="134"/>
      <c r="J253" s="134"/>
      <c r="K253" s="134"/>
      <c r="L253" s="134"/>
    </row>
    <row r="254" spans="1:12" customFormat="1" x14ac:dyDescent="0.25">
      <c r="A254" s="88"/>
      <c r="B254" s="88"/>
      <c r="C254" s="88"/>
      <c r="D254" s="88"/>
      <c r="E254" s="134"/>
      <c r="F254" s="134"/>
      <c r="G254" s="134"/>
      <c r="H254" s="134"/>
      <c r="I254" s="134"/>
      <c r="J254" s="134"/>
      <c r="K254" s="134"/>
      <c r="L254" s="134"/>
    </row>
    <row r="255" spans="1:12" customFormat="1" x14ac:dyDescent="0.25">
      <c r="A255" s="88"/>
      <c r="B255" s="88"/>
      <c r="C255" s="88"/>
      <c r="D255" s="88"/>
      <c r="E255" s="134"/>
      <c r="F255" s="134"/>
      <c r="G255" s="134"/>
      <c r="H255" s="134"/>
      <c r="I255" s="134"/>
      <c r="J255" s="134"/>
      <c r="K255" s="134"/>
      <c r="L255" s="134"/>
    </row>
    <row r="256" spans="1:12" customFormat="1" x14ac:dyDescent="0.25">
      <c r="A256" s="88"/>
      <c r="B256" s="88"/>
      <c r="C256" s="88"/>
      <c r="D256" s="88"/>
      <c r="E256" s="134"/>
      <c r="F256" s="134"/>
      <c r="G256" s="134"/>
      <c r="H256" s="134"/>
      <c r="I256" s="134"/>
      <c r="J256" s="134"/>
      <c r="K256" s="134"/>
      <c r="L256" s="134"/>
    </row>
    <row r="257" spans="1:12" customFormat="1" x14ac:dyDescent="0.25">
      <c r="A257" s="88"/>
      <c r="B257" s="88"/>
      <c r="C257" s="88"/>
      <c r="D257" s="88"/>
      <c r="E257" s="134"/>
      <c r="F257" s="134"/>
      <c r="G257" s="134"/>
      <c r="H257" s="134"/>
      <c r="I257" s="134"/>
      <c r="J257" s="134"/>
      <c r="K257" s="134"/>
      <c r="L257" s="134"/>
    </row>
    <row r="258" spans="1:12" customFormat="1" x14ac:dyDescent="0.25">
      <c r="A258" s="88"/>
      <c r="B258" s="88"/>
      <c r="C258" s="88"/>
      <c r="D258" s="88"/>
      <c r="E258" s="134"/>
      <c r="F258" s="134"/>
      <c r="G258" s="134"/>
      <c r="H258" s="134"/>
      <c r="I258" s="134"/>
      <c r="J258" s="134"/>
      <c r="K258" s="134"/>
      <c r="L258" s="134"/>
    </row>
    <row r="259" spans="1:12" customFormat="1" x14ac:dyDescent="0.25">
      <c r="A259" s="88"/>
      <c r="B259" s="88"/>
      <c r="C259" s="88"/>
      <c r="D259" s="88"/>
      <c r="E259" s="134"/>
      <c r="F259" s="134"/>
      <c r="G259" s="134"/>
      <c r="H259" s="134"/>
      <c r="I259" s="134"/>
      <c r="J259" s="134"/>
      <c r="K259" s="134"/>
      <c r="L259" s="134"/>
    </row>
    <row r="260" spans="1:12" customFormat="1" x14ac:dyDescent="0.25">
      <c r="A260" s="88"/>
      <c r="B260" s="88"/>
      <c r="C260" s="88"/>
      <c r="D260" s="88"/>
      <c r="E260" s="134"/>
      <c r="F260" s="134"/>
      <c r="G260" s="134"/>
      <c r="H260" s="134"/>
      <c r="I260" s="134"/>
      <c r="J260" s="134"/>
      <c r="K260" s="134"/>
      <c r="L260" s="134"/>
    </row>
    <row r="261" spans="1:12" customFormat="1" x14ac:dyDescent="0.25">
      <c r="A261" s="88"/>
      <c r="B261" s="88"/>
      <c r="C261" s="88"/>
      <c r="D261" s="88"/>
      <c r="E261" s="134"/>
      <c r="F261" s="134"/>
      <c r="G261" s="134"/>
      <c r="H261" s="134"/>
      <c r="I261" s="134"/>
      <c r="J261" s="134"/>
      <c r="K261" s="134"/>
      <c r="L261" s="134"/>
    </row>
    <row r="262" spans="1:12" customFormat="1" x14ac:dyDescent="0.25">
      <c r="A262" s="88"/>
      <c r="B262" s="88"/>
      <c r="C262" s="88"/>
      <c r="D262" s="88"/>
      <c r="E262" s="134"/>
      <c r="F262" s="134"/>
      <c r="G262" s="134"/>
      <c r="H262" s="134"/>
      <c r="I262" s="134"/>
      <c r="J262" s="134"/>
      <c r="K262" s="134"/>
      <c r="L262" s="134"/>
    </row>
    <row r="263" spans="1:12" customFormat="1" x14ac:dyDescent="0.25">
      <c r="A263" s="88"/>
      <c r="B263" s="88"/>
      <c r="C263" s="88"/>
      <c r="D263" s="88"/>
      <c r="E263" s="134"/>
      <c r="F263" s="134"/>
      <c r="G263" s="134"/>
      <c r="H263" s="134"/>
      <c r="I263" s="134"/>
      <c r="J263" s="134"/>
      <c r="K263" s="134"/>
      <c r="L263" s="134"/>
    </row>
    <row r="264" spans="1:12" customFormat="1" x14ac:dyDescent="0.25">
      <c r="A264" s="88"/>
      <c r="B264" s="88"/>
      <c r="C264" s="88"/>
      <c r="D264" s="88"/>
      <c r="E264" s="134"/>
      <c r="F264" s="134"/>
      <c r="G264" s="134"/>
      <c r="H264" s="134"/>
      <c r="I264" s="134"/>
      <c r="J264" s="134"/>
      <c r="K264" s="134"/>
      <c r="L264" s="134"/>
    </row>
    <row r="265" spans="1:12" customFormat="1" x14ac:dyDescent="0.25">
      <c r="A265" s="88"/>
      <c r="B265" s="88"/>
      <c r="C265" s="88"/>
      <c r="D265" s="88"/>
      <c r="E265" s="134"/>
      <c r="F265" s="134"/>
      <c r="G265" s="134"/>
      <c r="H265" s="134"/>
      <c r="I265" s="134"/>
      <c r="J265" s="134"/>
      <c r="K265" s="134"/>
      <c r="L265" s="134"/>
    </row>
    <row r="266" spans="1:12" customFormat="1" x14ac:dyDescent="0.25">
      <c r="A266" s="88"/>
      <c r="B266" s="88"/>
      <c r="C266" s="88"/>
      <c r="D266" s="88"/>
      <c r="E266" s="134"/>
      <c r="F266" s="134"/>
      <c r="G266" s="134"/>
      <c r="H266" s="134"/>
      <c r="I266" s="134"/>
      <c r="J266" s="134"/>
      <c r="K266" s="134"/>
      <c r="L266" s="134"/>
    </row>
    <row r="267" spans="1:12" customFormat="1" x14ac:dyDescent="0.25">
      <c r="A267" s="88"/>
      <c r="B267" s="88"/>
      <c r="C267" s="88"/>
      <c r="D267" s="88"/>
      <c r="E267" s="134"/>
      <c r="F267" s="134"/>
      <c r="G267" s="134"/>
      <c r="H267" s="134"/>
      <c r="I267" s="134"/>
      <c r="J267" s="134"/>
      <c r="K267" s="134"/>
      <c r="L267" s="134"/>
    </row>
    <row r="268" spans="1:12" customFormat="1" x14ac:dyDescent="0.25">
      <c r="A268" s="88"/>
      <c r="B268" s="88"/>
      <c r="C268" s="88"/>
      <c r="D268" s="88"/>
      <c r="E268" s="134"/>
      <c r="F268" s="134"/>
      <c r="G268" s="134"/>
      <c r="H268" s="134"/>
      <c r="I268" s="134"/>
      <c r="J268" s="134"/>
      <c r="K268" s="134"/>
      <c r="L268" s="134"/>
    </row>
    <row r="269" spans="1:12" customFormat="1" x14ac:dyDescent="0.25">
      <c r="A269" s="88"/>
      <c r="B269" s="88"/>
      <c r="C269" s="88"/>
      <c r="D269" s="88"/>
      <c r="E269" s="134"/>
      <c r="F269" s="134"/>
      <c r="G269" s="134"/>
      <c r="H269" s="134"/>
      <c r="I269" s="134"/>
      <c r="J269" s="134"/>
      <c r="K269" s="134"/>
      <c r="L269" s="134"/>
    </row>
    <row r="270" spans="1:12" customFormat="1" x14ac:dyDescent="0.25">
      <c r="A270" s="88"/>
      <c r="B270" s="88"/>
      <c r="C270" s="88"/>
      <c r="D270" s="88"/>
      <c r="E270" s="134"/>
      <c r="F270" s="134"/>
      <c r="G270" s="134"/>
      <c r="H270" s="134"/>
      <c r="I270" s="134"/>
      <c r="J270" s="134"/>
      <c r="K270" s="134"/>
      <c r="L270" s="134"/>
    </row>
    <row r="271" spans="1:12" customFormat="1" x14ac:dyDescent="0.25">
      <c r="A271" s="88"/>
      <c r="B271" s="88"/>
      <c r="C271" s="88"/>
      <c r="D271" s="88"/>
      <c r="E271" s="134"/>
      <c r="F271" s="134"/>
      <c r="G271" s="134"/>
      <c r="H271" s="134"/>
      <c r="I271" s="134"/>
      <c r="J271" s="134"/>
      <c r="K271" s="134"/>
      <c r="L271" s="134"/>
    </row>
    <row r="272" spans="1:12" customFormat="1" x14ac:dyDescent="0.25">
      <c r="A272" s="88"/>
      <c r="B272" s="88"/>
      <c r="C272" s="88"/>
      <c r="D272" s="88"/>
      <c r="E272" s="134"/>
      <c r="F272" s="134"/>
      <c r="G272" s="134"/>
      <c r="H272" s="134"/>
      <c r="I272" s="134"/>
      <c r="J272" s="134"/>
      <c r="K272" s="134"/>
      <c r="L272" s="134"/>
    </row>
    <row r="273" spans="1:12" customFormat="1" x14ac:dyDescent="0.25">
      <c r="A273" s="88"/>
      <c r="B273" s="88"/>
      <c r="C273" s="88"/>
      <c r="D273" s="88"/>
      <c r="E273" s="134"/>
      <c r="F273" s="134"/>
      <c r="G273" s="134"/>
      <c r="H273" s="134"/>
      <c r="I273" s="134"/>
      <c r="J273" s="134"/>
      <c r="K273" s="134"/>
      <c r="L273" s="134"/>
    </row>
    <row r="274" spans="1:12" customFormat="1" x14ac:dyDescent="0.25">
      <c r="A274" s="88"/>
      <c r="B274" s="88"/>
      <c r="C274" s="88"/>
      <c r="D274" s="88"/>
      <c r="E274" s="134"/>
      <c r="F274" s="134"/>
      <c r="G274" s="134"/>
      <c r="H274" s="134"/>
      <c r="I274" s="134"/>
      <c r="J274" s="134"/>
      <c r="K274" s="134"/>
      <c r="L274" s="134"/>
    </row>
    <row r="275" spans="1:12" customFormat="1" x14ac:dyDescent="0.25">
      <c r="A275" s="88"/>
      <c r="B275" s="88"/>
      <c r="C275" s="88"/>
      <c r="D275" s="88"/>
      <c r="E275" s="134"/>
      <c r="F275" s="134"/>
      <c r="G275" s="134"/>
      <c r="H275" s="134"/>
      <c r="I275" s="134"/>
      <c r="J275" s="134"/>
      <c r="K275" s="134"/>
      <c r="L275" s="134"/>
    </row>
    <row r="276" spans="1:12" customFormat="1" x14ac:dyDescent="0.25">
      <c r="A276" s="88"/>
      <c r="B276" s="88"/>
      <c r="C276" s="88"/>
      <c r="D276" s="88"/>
      <c r="E276" s="134"/>
      <c r="F276" s="134"/>
      <c r="G276" s="134"/>
      <c r="H276" s="134"/>
      <c r="I276" s="134"/>
      <c r="J276" s="134"/>
      <c r="K276" s="134"/>
      <c r="L276" s="134"/>
    </row>
    <row r="277" spans="1:12" customFormat="1" x14ac:dyDescent="0.25">
      <c r="A277" s="88"/>
      <c r="B277" s="88"/>
      <c r="C277" s="88"/>
      <c r="D277" s="88"/>
      <c r="E277" s="134"/>
      <c r="F277" s="134"/>
      <c r="G277" s="134"/>
      <c r="H277" s="134"/>
      <c r="I277" s="134"/>
      <c r="J277" s="134"/>
      <c r="K277" s="134"/>
      <c r="L277" s="134"/>
    </row>
    <row r="278" spans="1:12" customFormat="1" x14ac:dyDescent="0.25">
      <c r="A278" s="88"/>
      <c r="B278" s="88"/>
      <c r="C278" s="88"/>
      <c r="D278" s="88"/>
      <c r="E278" s="134"/>
      <c r="F278" s="134"/>
      <c r="G278" s="134"/>
      <c r="H278" s="134"/>
      <c r="I278" s="134"/>
      <c r="J278" s="134"/>
      <c r="K278" s="134"/>
      <c r="L278" s="134"/>
    </row>
    <row r="279" spans="1:12" customFormat="1" x14ac:dyDescent="0.25">
      <c r="A279" s="88"/>
      <c r="B279" s="88"/>
      <c r="C279" s="88"/>
      <c r="D279" s="88"/>
      <c r="E279" s="134"/>
      <c r="F279" s="134"/>
      <c r="G279" s="134"/>
      <c r="H279" s="134"/>
      <c r="I279" s="134"/>
      <c r="J279" s="134"/>
      <c r="K279" s="134"/>
      <c r="L279" s="134"/>
    </row>
    <row r="280" spans="1:12" customFormat="1" x14ac:dyDescent="0.25">
      <c r="A280" s="88"/>
      <c r="B280" s="88"/>
      <c r="C280" s="88"/>
      <c r="D280" s="88"/>
      <c r="E280" s="134"/>
      <c r="F280" s="134"/>
      <c r="G280" s="134"/>
      <c r="H280" s="134"/>
      <c r="I280" s="134"/>
      <c r="J280" s="134"/>
      <c r="K280" s="134"/>
      <c r="L280" s="134"/>
    </row>
    <row r="281" spans="1:12" customFormat="1" x14ac:dyDescent="0.25">
      <c r="A281" s="88"/>
      <c r="B281" s="88"/>
      <c r="C281" s="88"/>
      <c r="D281" s="88"/>
      <c r="E281" s="134"/>
      <c r="F281" s="134"/>
      <c r="G281" s="134"/>
      <c r="H281" s="134"/>
      <c r="I281" s="134"/>
      <c r="J281" s="134"/>
      <c r="K281" s="134"/>
      <c r="L281" s="134"/>
    </row>
    <row r="282" spans="1:12" customFormat="1" x14ac:dyDescent="0.25">
      <c r="A282" s="88"/>
      <c r="B282" s="88"/>
      <c r="C282" s="88"/>
      <c r="D282" s="88"/>
      <c r="E282" s="134"/>
      <c r="F282" s="134"/>
      <c r="G282" s="134"/>
      <c r="H282" s="134"/>
      <c r="I282" s="134"/>
      <c r="J282" s="134"/>
      <c r="K282" s="134"/>
      <c r="L282" s="134"/>
    </row>
    <row r="283" spans="1:12" customFormat="1" x14ac:dyDescent="0.25">
      <c r="A283" s="88"/>
      <c r="B283" s="88"/>
      <c r="C283" s="88"/>
      <c r="D283" s="88"/>
      <c r="E283" s="134"/>
      <c r="F283" s="134"/>
      <c r="G283" s="134"/>
      <c r="H283" s="134"/>
      <c r="I283" s="134"/>
      <c r="J283" s="134"/>
      <c r="K283" s="134"/>
      <c r="L283" s="134"/>
    </row>
    <row r="284" spans="1:12" customFormat="1" x14ac:dyDescent="0.25">
      <c r="A284" s="88"/>
      <c r="B284" s="88"/>
      <c r="C284" s="88"/>
      <c r="D284" s="88"/>
      <c r="E284" s="134"/>
      <c r="F284" s="134"/>
      <c r="G284" s="134"/>
      <c r="H284" s="134"/>
      <c r="I284" s="134"/>
      <c r="J284" s="134"/>
      <c r="K284" s="134"/>
      <c r="L284" s="134"/>
    </row>
    <row r="285" spans="1:12" customFormat="1" x14ac:dyDescent="0.25">
      <c r="A285" s="88"/>
      <c r="B285" s="88"/>
      <c r="C285" s="88"/>
      <c r="D285" s="88"/>
      <c r="E285" s="134"/>
      <c r="F285" s="134"/>
      <c r="G285" s="134"/>
      <c r="H285" s="134"/>
      <c r="I285" s="134"/>
      <c r="J285" s="134"/>
      <c r="K285" s="134"/>
      <c r="L285" s="134"/>
    </row>
    <row r="286" spans="1:12" customFormat="1" x14ac:dyDescent="0.25">
      <c r="A286" s="88"/>
      <c r="B286" s="88"/>
      <c r="C286" s="88"/>
      <c r="D286" s="88"/>
      <c r="E286" s="134"/>
      <c r="F286" s="134"/>
      <c r="G286" s="134"/>
      <c r="H286" s="134"/>
      <c r="I286" s="134"/>
      <c r="J286" s="134"/>
      <c r="K286" s="134"/>
      <c r="L286" s="134"/>
    </row>
    <row r="287" spans="1:12" customFormat="1" x14ac:dyDescent="0.25">
      <c r="A287" s="88"/>
      <c r="B287" s="88"/>
      <c r="C287" s="88"/>
      <c r="D287" s="88"/>
      <c r="E287" s="134"/>
      <c r="F287" s="134"/>
      <c r="G287" s="134"/>
      <c r="H287" s="134"/>
      <c r="I287" s="134"/>
      <c r="J287" s="134"/>
      <c r="K287" s="134"/>
      <c r="L287" s="134"/>
    </row>
    <row r="288" spans="1:12" customFormat="1" x14ac:dyDescent="0.25">
      <c r="A288" s="88"/>
      <c r="B288" s="88"/>
      <c r="C288" s="88"/>
      <c r="D288" s="88"/>
      <c r="E288" s="134"/>
      <c r="F288" s="134"/>
      <c r="G288" s="134"/>
      <c r="H288" s="134"/>
      <c r="I288" s="134"/>
      <c r="J288" s="134"/>
      <c r="K288" s="134"/>
      <c r="L288" s="134"/>
    </row>
    <row r="289" spans="1:12" customFormat="1" x14ac:dyDescent="0.25">
      <c r="A289" s="88"/>
      <c r="B289" s="88"/>
      <c r="C289" s="88"/>
      <c r="D289" s="88"/>
      <c r="E289" s="134"/>
      <c r="F289" s="134"/>
      <c r="G289" s="134"/>
      <c r="H289" s="134"/>
      <c r="I289" s="134"/>
      <c r="J289" s="134"/>
      <c r="K289" s="134"/>
      <c r="L289" s="134"/>
    </row>
    <row r="290" spans="1:12" customFormat="1" x14ac:dyDescent="0.25">
      <c r="A290" s="88"/>
      <c r="B290" s="88"/>
      <c r="C290" s="88"/>
      <c r="D290" s="88"/>
      <c r="E290" s="134"/>
      <c r="F290" s="134"/>
      <c r="G290" s="134"/>
      <c r="H290" s="134"/>
      <c r="I290" s="134"/>
      <c r="J290" s="134"/>
      <c r="K290" s="134"/>
      <c r="L290" s="134"/>
    </row>
    <row r="291" spans="1:12" customFormat="1" x14ac:dyDescent="0.25">
      <c r="A291" s="88"/>
      <c r="B291" s="88"/>
      <c r="C291" s="88"/>
      <c r="D291" s="88"/>
      <c r="E291" s="134"/>
      <c r="F291" s="134"/>
      <c r="G291" s="134"/>
      <c r="H291" s="134"/>
      <c r="I291" s="134"/>
      <c r="J291" s="134"/>
      <c r="K291" s="134"/>
      <c r="L291" s="134"/>
    </row>
    <row r="292" spans="1:12" customFormat="1" x14ac:dyDescent="0.25">
      <c r="A292" s="88"/>
      <c r="B292" s="88"/>
      <c r="C292" s="88"/>
      <c r="D292" s="88"/>
      <c r="E292" s="134"/>
      <c r="F292" s="134"/>
      <c r="G292" s="134"/>
      <c r="H292" s="134"/>
      <c r="I292" s="134"/>
      <c r="J292" s="134"/>
      <c r="K292" s="134"/>
      <c r="L292" s="134"/>
    </row>
    <row r="293" spans="1:12" customFormat="1" x14ac:dyDescent="0.25">
      <c r="A293" s="88"/>
      <c r="B293" s="88"/>
      <c r="C293" s="88"/>
      <c r="D293" s="88"/>
      <c r="E293" s="134"/>
      <c r="F293" s="134"/>
      <c r="G293" s="134"/>
      <c r="H293" s="134"/>
      <c r="I293" s="134"/>
      <c r="J293" s="134"/>
      <c r="K293" s="134"/>
      <c r="L293" s="134"/>
    </row>
    <row r="294" spans="1:12" customFormat="1" x14ac:dyDescent="0.25">
      <c r="A294" s="88"/>
      <c r="B294" s="88"/>
      <c r="C294" s="88"/>
      <c r="D294" s="88"/>
      <c r="E294" s="134"/>
      <c r="F294" s="134"/>
      <c r="G294" s="134"/>
      <c r="H294" s="134"/>
      <c r="I294" s="134"/>
      <c r="J294" s="134"/>
      <c r="K294" s="134"/>
      <c r="L294" s="134"/>
    </row>
    <row r="295" spans="1:12" customFormat="1" x14ac:dyDescent="0.25">
      <c r="A295" s="88"/>
      <c r="B295" s="88"/>
      <c r="C295" s="88"/>
      <c r="D295" s="88"/>
      <c r="E295" s="134"/>
      <c r="F295" s="134"/>
      <c r="G295" s="134"/>
      <c r="H295" s="134"/>
      <c r="I295" s="134"/>
      <c r="J295" s="134"/>
      <c r="K295" s="134"/>
      <c r="L295" s="134"/>
    </row>
    <row r="296" spans="1:12" customFormat="1" x14ac:dyDescent="0.25">
      <c r="A296" s="88"/>
      <c r="B296" s="88"/>
      <c r="C296" s="88"/>
      <c r="D296" s="88"/>
      <c r="E296" s="134"/>
      <c r="F296" s="134"/>
      <c r="G296" s="134"/>
      <c r="H296" s="134"/>
      <c r="I296" s="134"/>
      <c r="J296" s="134"/>
      <c r="K296" s="134"/>
      <c r="L296" s="134"/>
    </row>
    <row r="297" spans="1:12" customFormat="1" x14ac:dyDescent="0.25">
      <c r="A297" s="88"/>
      <c r="B297" s="88"/>
      <c r="C297" s="88"/>
      <c r="D297" s="88"/>
      <c r="E297" s="134"/>
      <c r="F297" s="134"/>
      <c r="G297" s="134"/>
      <c r="H297" s="134"/>
      <c r="I297" s="134"/>
      <c r="J297" s="134"/>
      <c r="K297" s="134"/>
      <c r="L297" s="134"/>
    </row>
    <row r="298" spans="1:12" customFormat="1" x14ac:dyDescent="0.25">
      <c r="A298" s="88"/>
      <c r="B298" s="88"/>
      <c r="C298" s="88"/>
      <c r="D298" s="88"/>
      <c r="E298" s="134"/>
      <c r="F298" s="134"/>
      <c r="G298" s="134"/>
      <c r="H298" s="134"/>
      <c r="I298" s="134"/>
      <c r="J298" s="134"/>
      <c r="K298" s="134"/>
      <c r="L298" s="134"/>
    </row>
    <row r="299" spans="1:12" customFormat="1" x14ac:dyDescent="0.25">
      <c r="A299" s="88"/>
      <c r="B299" s="88"/>
      <c r="C299" s="88"/>
      <c r="D299" s="88"/>
      <c r="E299" s="134"/>
      <c r="F299" s="134"/>
      <c r="G299" s="134"/>
      <c r="H299" s="134"/>
      <c r="I299" s="134"/>
      <c r="J299" s="134"/>
      <c r="K299" s="134"/>
      <c r="L299" s="134"/>
    </row>
    <row r="300" spans="1:12" customFormat="1" x14ac:dyDescent="0.25">
      <c r="A300" s="88"/>
      <c r="B300" s="88"/>
      <c r="C300" s="88"/>
      <c r="D300" s="88"/>
      <c r="E300" s="134"/>
      <c r="F300" s="134"/>
      <c r="G300" s="134"/>
      <c r="H300" s="134"/>
      <c r="I300" s="134"/>
      <c r="J300" s="134"/>
      <c r="K300" s="134"/>
      <c r="L300" s="134"/>
    </row>
    <row r="301" spans="1:12" customFormat="1" x14ac:dyDescent="0.25">
      <c r="A301" s="88"/>
      <c r="B301" s="88"/>
      <c r="C301" s="88"/>
      <c r="D301" s="88"/>
      <c r="E301" s="134"/>
      <c r="F301" s="134"/>
      <c r="G301" s="134"/>
      <c r="H301" s="134"/>
      <c r="I301" s="134"/>
      <c r="J301" s="134"/>
      <c r="K301" s="134"/>
      <c r="L301" s="134"/>
    </row>
    <row r="302" spans="1:12" customFormat="1" x14ac:dyDescent="0.25">
      <c r="A302" s="88"/>
      <c r="B302" s="88"/>
      <c r="C302" s="88"/>
      <c r="D302" s="88"/>
      <c r="E302" s="134"/>
      <c r="F302" s="134"/>
      <c r="G302" s="134"/>
      <c r="H302" s="134"/>
      <c r="I302" s="134"/>
      <c r="J302" s="134"/>
      <c r="K302" s="134"/>
      <c r="L302" s="134"/>
    </row>
    <row r="303" spans="1:12" customFormat="1" x14ac:dyDescent="0.25">
      <c r="A303" s="88"/>
      <c r="B303" s="88"/>
      <c r="C303" s="88"/>
      <c r="D303" s="88"/>
      <c r="E303" s="134"/>
      <c r="F303" s="134"/>
      <c r="G303" s="134"/>
      <c r="H303" s="134"/>
      <c r="I303" s="134"/>
      <c r="J303" s="134"/>
      <c r="K303" s="134"/>
      <c r="L303" s="134"/>
    </row>
    <row r="304" spans="1:12" customFormat="1" x14ac:dyDescent="0.25">
      <c r="A304" s="88"/>
      <c r="B304" s="88"/>
      <c r="C304" s="88"/>
      <c r="D304" s="88"/>
      <c r="E304" s="134"/>
      <c r="F304" s="134"/>
      <c r="G304" s="134"/>
      <c r="H304" s="134"/>
      <c r="I304" s="134"/>
      <c r="J304" s="134"/>
      <c r="K304" s="134"/>
      <c r="L304" s="134"/>
    </row>
    <row r="305" spans="1:12" customFormat="1" x14ac:dyDescent="0.25">
      <c r="A305" s="88"/>
      <c r="B305" s="88"/>
      <c r="C305" s="88"/>
      <c r="D305" s="88"/>
      <c r="E305" s="134"/>
      <c r="F305" s="134"/>
      <c r="G305" s="134"/>
      <c r="H305" s="134"/>
      <c r="I305" s="134"/>
      <c r="J305" s="134"/>
      <c r="K305" s="134"/>
      <c r="L305" s="134"/>
    </row>
    <row r="306" spans="1:12" customFormat="1" x14ac:dyDescent="0.25">
      <c r="A306" s="88"/>
      <c r="B306" s="88"/>
      <c r="C306" s="88"/>
      <c r="D306" s="88"/>
      <c r="E306" s="134"/>
      <c r="F306" s="134"/>
      <c r="G306" s="134"/>
      <c r="H306" s="134"/>
      <c r="I306" s="134"/>
      <c r="J306" s="134"/>
      <c r="K306" s="134"/>
      <c r="L306" s="134"/>
    </row>
    <row r="307" spans="1:12" customFormat="1" x14ac:dyDescent="0.25">
      <c r="A307" s="88"/>
      <c r="B307" s="88"/>
      <c r="C307" s="88"/>
      <c r="D307" s="88"/>
      <c r="E307" s="134"/>
      <c r="F307" s="134"/>
      <c r="G307" s="134"/>
      <c r="H307" s="134"/>
      <c r="I307" s="134"/>
      <c r="J307" s="134"/>
      <c r="K307" s="134"/>
      <c r="L307" s="134"/>
    </row>
    <row r="308" spans="1:12" customFormat="1" x14ac:dyDescent="0.25">
      <c r="A308" s="88"/>
      <c r="B308" s="88"/>
      <c r="C308" s="88"/>
      <c r="D308" s="88"/>
      <c r="E308" s="134"/>
      <c r="F308" s="134"/>
      <c r="G308" s="134"/>
      <c r="H308" s="134"/>
      <c r="I308" s="134"/>
      <c r="J308" s="134"/>
      <c r="K308" s="134"/>
      <c r="L308" s="134"/>
    </row>
    <row r="309" spans="1:12" customFormat="1" x14ac:dyDescent="0.25">
      <c r="A309" s="88"/>
      <c r="B309" s="88"/>
      <c r="C309" s="88"/>
      <c r="D309" s="88"/>
      <c r="E309" s="134"/>
      <c r="F309" s="134"/>
      <c r="G309" s="134"/>
      <c r="H309" s="134"/>
      <c r="I309" s="134"/>
      <c r="J309" s="134"/>
      <c r="K309" s="134"/>
      <c r="L309" s="134"/>
    </row>
    <row r="310" spans="1:12" customFormat="1" x14ac:dyDescent="0.25">
      <c r="A310" s="88"/>
      <c r="B310" s="88"/>
      <c r="C310" s="88"/>
      <c r="D310" s="88"/>
      <c r="E310" s="134"/>
      <c r="F310" s="134"/>
      <c r="G310" s="134"/>
      <c r="H310" s="134"/>
      <c r="I310" s="134"/>
      <c r="J310" s="134"/>
      <c r="K310" s="134"/>
      <c r="L310" s="134"/>
    </row>
    <row r="311" spans="1:12" customFormat="1" x14ac:dyDescent="0.25">
      <c r="A311" s="88"/>
      <c r="B311" s="88"/>
      <c r="C311" s="88"/>
      <c r="D311" s="88"/>
      <c r="E311" s="134"/>
      <c r="F311" s="134"/>
      <c r="G311" s="134"/>
      <c r="H311" s="134"/>
      <c r="I311" s="134"/>
      <c r="J311" s="134"/>
      <c r="K311" s="134"/>
      <c r="L311" s="134"/>
    </row>
    <row r="312" spans="1:12" customFormat="1" x14ac:dyDescent="0.25">
      <c r="A312" s="88"/>
      <c r="B312" s="88"/>
      <c r="C312" s="88"/>
      <c r="D312" s="88"/>
      <c r="E312" s="134"/>
      <c r="F312" s="134"/>
      <c r="G312" s="134"/>
      <c r="H312" s="134"/>
      <c r="I312" s="134"/>
      <c r="J312" s="134"/>
      <c r="K312" s="134"/>
      <c r="L312" s="134"/>
    </row>
    <row r="313" spans="1:12" customFormat="1" x14ac:dyDescent="0.25">
      <c r="A313" s="88"/>
      <c r="B313" s="88"/>
      <c r="C313" s="88"/>
      <c r="D313" s="88"/>
      <c r="E313" s="134"/>
      <c r="F313" s="134"/>
      <c r="G313" s="134"/>
      <c r="H313" s="134"/>
      <c r="I313" s="134"/>
      <c r="J313" s="134"/>
      <c r="K313" s="134"/>
      <c r="L313" s="134"/>
    </row>
    <row r="314" spans="1:12" customFormat="1" x14ac:dyDescent="0.25">
      <c r="A314" s="88"/>
      <c r="B314" s="88"/>
      <c r="C314" s="88"/>
      <c r="D314" s="88"/>
      <c r="E314" s="134"/>
      <c r="F314" s="134"/>
      <c r="G314" s="134"/>
      <c r="H314" s="134"/>
      <c r="I314" s="134"/>
      <c r="J314" s="134"/>
      <c r="K314" s="134"/>
      <c r="L314" s="134"/>
    </row>
    <row r="315" spans="1:12" customFormat="1" x14ac:dyDescent="0.25">
      <c r="A315" s="88"/>
      <c r="B315" s="88"/>
      <c r="C315" s="88"/>
      <c r="D315" s="88"/>
      <c r="E315" s="134"/>
      <c r="F315" s="134"/>
      <c r="G315" s="134"/>
      <c r="H315" s="134"/>
      <c r="I315" s="134"/>
      <c r="J315" s="134"/>
      <c r="K315" s="134"/>
      <c r="L315" s="134"/>
    </row>
    <row r="316" spans="1:12" customFormat="1" x14ac:dyDescent="0.25">
      <c r="A316" s="88"/>
      <c r="B316" s="88"/>
      <c r="C316" s="88"/>
      <c r="D316" s="88"/>
      <c r="E316" s="134"/>
      <c r="F316" s="134"/>
      <c r="G316" s="134"/>
      <c r="H316" s="134"/>
      <c r="I316" s="134"/>
      <c r="J316" s="134"/>
      <c r="K316" s="134"/>
      <c r="L316" s="134"/>
    </row>
    <row r="317" spans="1:12" customFormat="1" x14ac:dyDescent="0.25">
      <c r="A317" s="88"/>
      <c r="B317" s="88"/>
      <c r="C317" s="88"/>
      <c r="D317" s="88"/>
      <c r="E317" s="134"/>
      <c r="F317" s="134"/>
      <c r="G317" s="134"/>
      <c r="H317" s="134"/>
      <c r="I317" s="134"/>
      <c r="J317" s="134"/>
      <c r="K317" s="134"/>
      <c r="L317" s="134"/>
    </row>
    <row r="318" spans="1:12" customFormat="1" x14ac:dyDescent="0.25">
      <c r="A318" s="88"/>
      <c r="B318" s="88"/>
      <c r="C318" s="88"/>
      <c r="D318" s="88"/>
      <c r="E318" s="134"/>
      <c r="F318" s="134"/>
      <c r="G318" s="134"/>
      <c r="H318" s="134"/>
      <c r="I318" s="134"/>
      <c r="J318" s="134"/>
      <c r="K318" s="134"/>
      <c r="L318" s="134"/>
    </row>
    <row r="319" spans="1:12" customFormat="1" x14ac:dyDescent="0.25">
      <c r="A319" s="88"/>
      <c r="B319" s="88"/>
      <c r="C319" s="88"/>
      <c r="D319" s="88"/>
      <c r="E319" s="134"/>
      <c r="F319" s="134"/>
      <c r="G319" s="134"/>
      <c r="H319" s="134"/>
      <c r="I319" s="134"/>
      <c r="J319" s="134"/>
      <c r="K319" s="134"/>
      <c r="L319" s="134"/>
    </row>
    <row r="320" spans="1:12" customFormat="1" x14ac:dyDescent="0.25">
      <c r="A320" s="88"/>
      <c r="B320" s="88"/>
      <c r="C320" s="88"/>
      <c r="D320" s="88"/>
      <c r="E320" s="134"/>
      <c r="F320" s="134"/>
      <c r="G320" s="134"/>
      <c r="H320" s="134"/>
      <c r="I320" s="134"/>
      <c r="J320" s="134"/>
      <c r="K320" s="134"/>
      <c r="L320" s="134"/>
    </row>
    <row r="321" spans="1:12" customFormat="1" x14ac:dyDescent="0.25">
      <c r="A321" s="88"/>
      <c r="B321" s="88"/>
      <c r="C321" s="88"/>
      <c r="D321" s="88"/>
      <c r="E321" s="134"/>
      <c r="F321" s="134"/>
      <c r="G321" s="134"/>
      <c r="H321" s="134"/>
      <c r="I321" s="134"/>
      <c r="J321" s="134"/>
      <c r="K321" s="134"/>
      <c r="L321" s="134"/>
    </row>
    <row r="322" spans="1:12" customFormat="1" x14ac:dyDescent="0.25">
      <c r="A322" s="88"/>
      <c r="B322" s="88"/>
      <c r="C322" s="88"/>
      <c r="D322" s="88"/>
      <c r="E322" s="134"/>
      <c r="F322" s="134"/>
      <c r="G322" s="134"/>
      <c r="H322" s="134"/>
      <c r="I322" s="134"/>
      <c r="J322" s="134"/>
      <c r="K322" s="134"/>
      <c r="L322" s="134"/>
    </row>
    <row r="323" spans="1:12" customFormat="1" x14ac:dyDescent="0.25">
      <c r="A323" s="88"/>
      <c r="B323" s="88"/>
      <c r="C323" s="88"/>
      <c r="D323" s="88"/>
      <c r="E323" s="134"/>
      <c r="F323" s="134"/>
      <c r="G323" s="134"/>
      <c r="H323" s="134"/>
      <c r="I323" s="134"/>
      <c r="J323" s="134"/>
      <c r="K323" s="134"/>
      <c r="L323" s="134"/>
    </row>
    <row r="324" spans="1:12" customFormat="1" x14ac:dyDescent="0.25">
      <c r="A324" s="88"/>
      <c r="B324" s="88"/>
      <c r="C324" s="88"/>
      <c r="D324" s="88"/>
      <c r="E324" s="134"/>
      <c r="F324" s="134"/>
      <c r="G324" s="134"/>
      <c r="H324" s="134"/>
      <c r="I324" s="134"/>
      <c r="J324" s="134"/>
      <c r="K324" s="134"/>
      <c r="L324" s="134"/>
    </row>
    <row r="325" spans="1:12" customFormat="1" x14ac:dyDescent="0.25">
      <c r="A325" s="88"/>
      <c r="B325" s="88"/>
      <c r="C325" s="88"/>
      <c r="D325" s="88"/>
      <c r="E325" s="134"/>
      <c r="F325" s="134"/>
      <c r="G325" s="134"/>
      <c r="H325" s="134"/>
      <c r="I325" s="134"/>
      <c r="J325" s="134"/>
      <c r="K325" s="134"/>
      <c r="L325" s="134"/>
    </row>
    <row r="326" spans="1:12" customFormat="1" x14ac:dyDescent="0.25">
      <c r="A326" s="88"/>
      <c r="B326" s="88"/>
      <c r="C326" s="88"/>
      <c r="D326" s="88"/>
      <c r="E326" s="134"/>
      <c r="F326" s="134"/>
      <c r="G326" s="134"/>
      <c r="H326" s="134"/>
      <c r="I326" s="134"/>
      <c r="J326" s="134"/>
      <c r="K326" s="134"/>
      <c r="L326" s="134"/>
    </row>
    <row r="327" spans="1:12" customFormat="1" x14ac:dyDescent="0.25">
      <c r="A327" s="88"/>
      <c r="B327" s="88"/>
      <c r="C327" s="88"/>
      <c r="D327" s="88"/>
      <c r="E327" s="134"/>
      <c r="F327" s="134"/>
      <c r="G327" s="134"/>
      <c r="H327" s="134"/>
      <c r="I327" s="134"/>
      <c r="J327" s="134"/>
      <c r="K327" s="134"/>
      <c r="L327" s="134"/>
    </row>
    <row r="328" spans="1:12" customFormat="1" x14ac:dyDescent="0.25">
      <c r="A328" s="88"/>
      <c r="B328" s="88"/>
      <c r="C328" s="88"/>
      <c r="D328" s="88"/>
      <c r="E328" s="134"/>
      <c r="F328" s="134"/>
      <c r="G328" s="134"/>
      <c r="H328" s="134"/>
      <c r="I328" s="134"/>
      <c r="J328" s="134"/>
      <c r="K328" s="134"/>
      <c r="L328" s="134"/>
    </row>
    <row r="329" spans="1:12" customFormat="1" x14ac:dyDescent="0.25">
      <c r="A329" s="88"/>
      <c r="B329" s="88"/>
      <c r="C329" s="88"/>
      <c r="D329" s="88"/>
      <c r="E329" s="134"/>
      <c r="F329" s="134"/>
      <c r="G329" s="134"/>
      <c r="H329" s="134"/>
      <c r="I329" s="134"/>
      <c r="J329" s="134"/>
      <c r="K329" s="134"/>
      <c r="L329" s="134"/>
    </row>
    <row r="330" spans="1:12" customFormat="1" x14ac:dyDescent="0.25">
      <c r="A330" s="88"/>
      <c r="B330" s="88"/>
      <c r="C330" s="88"/>
      <c r="D330" s="88"/>
      <c r="E330" s="134"/>
      <c r="F330" s="134"/>
      <c r="G330" s="134"/>
      <c r="H330" s="134"/>
      <c r="I330" s="134"/>
      <c r="J330" s="134"/>
      <c r="K330" s="134"/>
      <c r="L330" s="134"/>
    </row>
    <row r="331" spans="1:12" customFormat="1" x14ac:dyDescent="0.25">
      <c r="A331" s="88"/>
      <c r="B331" s="88"/>
      <c r="C331" s="88"/>
      <c r="D331" s="88"/>
      <c r="E331" s="134"/>
      <c r="F331" s="134"/>
      <c r="G331" s="134"/>
      <c r="H331" s="134"/>
      <c r="I331" s="134"/>
      <c r="J331" s="134"/>
      <c r="K331" s="134"/>
      <c r="L331" s="134"/>
    </row>
    <row r="332" spans="1:12" customFormat="1" x14ac:dyDescent="0.25">
      <c r="A332" s="88"/>
      <c r="B332" s="88"/>
      <c r="C332" s="88"/>
      <c r="D332" s="88"/>
      <c r="E332" s="134"/>
      <c r="F332" s="134"/>
      <c r="G332" s="134"/>
      <c r="H332" s="134"/>
      <c r="I332" s="134"/>
      <c r="J332" s="134"/>
      <c r="K332" s="134"/>
      <c r="L332" s="134"/>
    </row>
    <row r="333" spans="1:12" customFormat="1" x14ac:dyDescent="0.25">
      <c r="A333" s="88"/>
      <c r="B333" s="88"/>
      <c r="C333" s="88"/>
      <c r="D333" s="88"/>
      <c r="E333" s="134"/>
      <c r="F333" s="134"/>
      <c r="G333" s="134"/>
      <c r="H333" s="134"/>
      <c r="I333" s="134"/>
      <c r="J333" s="134"/>
      <c r="K333" s="134"/>
      <c r="L333" s="134"/>
    </row>
    <row r="334" spans="1:12" customFormat="1" x14ac:dyDescent="0.25">
      <c r="A334" s="88"/>
      <c r="B334" s="88"/>
      <c r="C334" s="88"/>
      <c r="D334" s="88"/>
      <c r="E334" s="134"/>
      <c r="F334" s="134"/>
      <c r="G334" s="134"/>
      <c r="H334" s="134"/>
      <c r="I334" s="134"/>
      <c r="J334" s="134"/>
      <c r="K334" s="134"/>
      <c r="L334" s="134"/>
    </row>
    <row r="335" spans="1:12" customFormat="1" x14ac:dyDescent="0.25">
      <c r="A335" s="88"/>
      <c r="B335" s="88"/>
      <c r="C335" s="88"/>
      <c r="D335" s="88"/>
      <c r="E335" s="134"/>
      <c r="F335" s="134"/>
      <c r="G335" s="134"/>
      <c r="H335" s="134"/>
      <c r="I335" s="134"/>
      <c r="J335" s="134"/>
      <c r="K335" s="134"/>
      <c r="L335" s="134"/>
    </row>
    <row r="336" spans="1:12" customFormat="1" x14ac:dyDescent="0.25">
      <c r="A336" s="88"/>
      <c r="B336" s="88"/>
      <c r="C336" s="88"/>
      <c r="D336" s="88"/>
      <c r="E336" s="134"/>
      <c r="F336" s="134"/>
      <c r="G336" s="134"/>
      <c r="H336" s="134"/>
      <c r="I336" s="134"/>
      <c r="J336" s="134"/>
      <c r="K336" s="134"/>
      <c r="L336" s="134"/>
    </row>
    <row r="337" spans="1:12" customFormat="1" x14ac:dyDescent="0.25">
      <c r="A337" s="88"/>
      <c r="B337" s="88"/>
      <c r="C337" s="88"/>
      <c r="D337" s="88"/>
      <c r="E337" s="134"/>
      <c r="F337" s="134"/>
      <c r="G337" s="134"/>
      <c r="H337" s="134"/>
      <c r="I337" s="134"/>
      <c r="J337" s="134"/>
      <c r="K337" s="134"/>
      <c r="L337" s="134"/>
    </row>
    <row r="338" spans="1:12" customFormat="1" x14ac:dyDescent="0.25">
      <c r="A338" s="88"/>
      <c r="B338" s="88"/>
      <c r="C338" s="88"/>
      <c r="D338" s="88"/>
      <c r="E338" s="134"/>
      <c r="F338" s="134"/>
      <c r="G338" s="134"/>
      <c r="H338" s="134"/>
      <c r="I338" s="134"/>
      <c r="J338" s="134"/>
      <c r="K338" s="134"/>
      <c r="L338" s="134"/>
    </row>
    <row r="339" spans="1:12" customFormat="1" x14ac:dyDescent="0.25">
      <c r="A339" s="88"/>
      <c r="B339" s="88"/>
      <c r="C339" s="88"/>
      <c r="D339" s="88"/>
      <c r="E339" s="134"/>
      <c r="F339" s="134"/>
      <c r="G339" s="134"/>
      <c r="H339" s="134"/>
      <c r="I339" s="134"/>
      <c r="J339" s="134"/>
      <c r="K339" s="134"/>
      <c r="L339" s="134"/>
    </row>
    <row r="340" spans="1:12" customFormat="1" x14ac:dyDescent="0.25">
      <c r="A340" s="88"/>
      <c r="B340" s="88"/>
      <c r="C340" s="88"/>
      <c r="D340" s="88"/>
      <c r="E340" s="134"/>
      <c r="F340" s="134"/>
      <c r="G340" s="134"/>
      <c r="H340" s="134"/>
      <c r="I340" s="134"/>
      <c r="J340" s="134"/>
      <c r="K340" s="134"/>
      <c r="L340" s="134"/>
    </row>
    <row r="341" spans="1:12" customFormat="1" x14ac:dyDescent="0.25">
      <c r="A341" s="88"/>
      <c r="B341" s="88"/>
      <c r="C341" s="88"/>
      <c r="D341" s="88"/>
      <c r="E341" s="134"/>
      <c r="F341" s="134"/>
      <c r="G341" s="134"/>
      <c r="H341" s="134"/>
      <c r="I341" s="134"/>
      <c r="J341" s="134"/>
      <c r="K341" s="134"/>
      <c r="L341" s="134"/>
    </row>
    <row r="342" spans="1:12" customFormat="1" x14ac:dyDescent="0.25">
      <c r="A342" s="88"/>
      <c r="B342" s="88"/>
      <c r="C342" s="88"/>
      <c r="D342" s="88"/>
      <c r="E342" s="134"/>
      <c r="F342" s="134"/>
      <c r="G342" s="134"/>
      <c r="H342" s="134"/>
      <c r="I342" s="134"/>
      <c r="J342" s="134"/>
      <c r="K342" s="134"/>
      <c r="L342" s="134"/>
    </row>
    <row r="343" spans="1:12" customFormat="1" x14ac:dyDescent="0.25">
      <c r="A343" s="88"/>
      <c r="B343" s="88"/>
      <c r="C343" s="88"/>
      <c r="D343" s="88"/>
      <c r="E343" s="134"/>
      <c r="F343" s="134"/>
      <c r="G343" s="134"/>
      <c r="H343" s="134"/>
      <c r="I343" s="134"/>
      <c r="J343" s="134"/>
      <c r="K343" s="134"/>
      <c r="L343" s="134"/>
    </row>
    <row r="344" spans="1:12" customFormat="1" x14ac:dyDescent="0.25">
      <c r="A344" s="88"/>
      <c r="B344" s="88"/>
      <c r="C344" s="88"/>
      <c r="D344" s="88"/>
      <c r="E344" s="134"/>
      <c r="F344" s="134"/>
      <c r="G344" s="134"/>
      <c r="H344" s="134"/>
      <c r="I344" s="134"/>
      <c r="J344" s="134"/>
      <c r="K344" s="134"/>
      <c r="L344" s="134"/>
    </row>
    <row r="345" spans="1:12" customFormat="1" x14ac:dyDescent="0.25">
      <c r="A345" s="88"/>
      <c r="B345" s="88"/>
      <c r="C345" s="88"/>
      <c r="D345" s="88"/>
      <c r="E345" s="134"/>
      <c r="F345" s="134"/>
      <c r="G345" s="134"/>
      <c r="H345" s="134"/>
      <c r="I345" s="134"/>
      <c r="J345" s="134"/>
      <c r="K345" s="134"/>
      <c r="L345" s="134"/>
    </row>
    <row r="346" spans="1:12" customFormat="1" x14ac:dyDescent="0.25">
      <c r="A346" s="88"/>
      <c r="B346" s="88"/>
      <c r="C346" s="88"/>
      <c r="D346" s="88"/>
      <c r="E346" s="134"/>
      <c r="F346" s="134"/>
      <c r="G346" s="134"/>
      <c r="H346" s="134"/>
      <c r="I346" s="134"/>
      <c r="J346" s="134"/>
      <c r="K346" s="134"/>
      <c r="L346" s="134"/>
    </row>
    <row r="347" spans="1:12" customFormat="1" x14ac:dyDescent="0.25">
      <c r="A347" s="88"/>
      <c r="B347" s="88"/>
      <c r="C347" s="88"/>
      <c r="D347" s="88"/>
      <c r="E347" s="134"/>
      <c r="F347" s="134"/>
      <c r="G347" s="134"/>
      <c r="H347" s="134"/>
      <c r="I347" s="134"/>
      <c r="J347" s="134"/>
      <c r="K347" s="134"/>
      <c r="L347" s="134"/>
    </row>
    <row r="348" spans="1:12" customFormat="1" x14ac:dyDescent="0.25">
      <c r="A348" s="88"/>
      <c r="B348" s="88"/>
      <c r="C348" s="88"/>
      <c r="D348" s="88"/>
      <c r="E348" s="134"/>
      <c r="F348" s="134"/>
      <c r="G348" s="134"/>
      <c r="H348" s="134"/>
      <c r="I348" s="134"/>
      <c r="J348" s="134"/>
      <c r="K348" s="134"/>
      <c r="L348" s="134"/>
    </row>
    <row r="349" spans="1:12" customFormat="1" x14ac:dyDescent="0.25">
      <c r="A349" s="88"/>
      <c r="B349" s="88"/>
      <c r="C349" s="88"/>
      <c r="D349" s="88"/>
      <c r="E349" s="134"/>
      <c r="F349" s="134"/>
      <c r="G349" s="134"/>
      <c r="H349" s="134"/>
      <c r="I349" s="134"/>
      <c r="J349" s="134"/>
      <c r="K349" s="134"/>
      <c r="L349" s="134"/>
    </row>
    <row r="350" spans="1:12" customFormat="1" x14ac:dyDescent="0.25">
      <c r="A350" s="88"/>
      <c r="B350" s="88"/>
      <c r="C350" s="88"/>
      <c r="D350" s="88"/>
      <c r="E350" s="134"/>
      <c r="F350" s="134"/>
      <c r="G350" s="134"/>
      <c r="H350" s="134"/>
      <c r="I350" s="134"/>
      <c r="J350" s="134"/>
      <c r="K350" s="134"/>
      <c r="L350" s="134"/>
    </row>
    <row r="351" spans="1:12" customFormat="1" x14ac:dyDescent="0.25">
      <c r="A351" s="88"/>
      <c r="B351" s="88"/>
      <c r="C351" s="88"/>
      <c r="D351" s="88"/>
      <c r="E351" s="134"/>
      <c r="F351" s="134"/>
      <c r="G351" s="134"/>
      <c r="H351" s="134"/>
      <c r="I351" s="134"/>
      <c r="J351" s="134"/>
      <c r="K351" s="134"/>
      <c r="L351" s="134"/>
    </row>
    <row r="352" spans="1:12" customFormat="1" x14ac:dyDescent="0.25">
      <c r="A352" s="88"/>
      <c r="B352" s="88"/>
      <c r="C352" s="88"/>
      <c r="D352" s="88"/>
      <c r="E352" s="134"/>
      <c r="F352" s="134"/>
      <c r="G352" s="134"/>
      <c r="H352" s="134"/>
      <c r="I352" s="134"/>
      <c r="J352" s="134"/>
      <c r="K352" s="134"/>
      <c r="L352" s="134"/>
    </row>
    <row r="353" spans="1:12" customFormat="1" x14ac:dyDescent="0.25">
      <c r="A353" s="88"/>
      <c r="B353" s="88"/>
      <c r="C353" s="88"/>
      <c r="D353" s="88"/>
      <c r="E353" s="134"/>
      <c r="F353" s="134"/>
      <c r="G353" s="134"/>
      <c r="H353" s="134"/>
      <c r="I353" s="134"/>
      <c r="J353" s="134"/>
      <c r="K353" s="134"/>
      <c r="L353" s="134"/>
    </row>
    <row r="354" spans="1:12" customFormat="1" x14ac:dyDescent="0.25">
      <c r="A354" s="88"/>
      <c r="B354" s="88"/>
      <c r="C354" s="88"/>
      <c r="D354" s="88"/>
      <c r="E354" s="134"/>
      <c r="F354" s="134"/>
      <c r="G354" s="134"/>
      <c r="H354" s="134"/>
      <c r="I354" s="134"/>
      <c r="J354" s="134"/>
      <c r="K354" s="134"/>
      <c r="L354" s="134"/>
    </row>
    <row r="355" spans="1:12" customFormat="1" x14ac:dyDescent="0.25">
      <c r="A355" s="88"/>
      <c r="B355" s="88"/>
      <c r="C355" s="88"/>
      <c r="D355" s="88"/>
      <c r="E355" s="134"/>
      <c r="F355" s="134"/>
      <c r="G355" s="134"/>
      <c r="H355" s="134"/>
      <c r="I355" s="134"/>
      <c r="J355" s="134"/>
      <c r="K355" s="134"/>
      <c r="L355" s="134"/>
    </row>
    <row r="356" spans="1:12" customFormat="1" x14ac:dyDescent="0.25">
      <c r="A356" s="88"/>
      <c r="B356" s="88"/>
      <c r="C356" s="88"/>
      <c r="D356" s="88"/>
      <c r="E356" s="134"/>
      <c r="F356" s="134"/>
      <c r="G356" s="134"/>
      <c r="H356" s="134"/>
      <c r="I356" s="134"/>
      <c r="J356" s="134"/>
      <c r="K356" s="134"/>
      <c r="L356" s="134"/>
    </row>
    <row r="357" spans="1:12" customFormat="1" x14ac:dyDescent="0.25">
      <c r="A357" s="88"/>
      <c r="B357" s="88"/>
      <c r="C357" s="88"/>
      <c r="D357" s="88"/>
      <c r="E357" s="134"/>
      <c r="F357" s="134"/>
      <c r="G357" s="134"/>
      <c r="H357" s="134"/>
      <c r="I357" s="134"/>
      <c r="J357" s="134"/>
      <c r="K357" s="134"/>
      <c r="L357" s="134"/>
    </row>
    <row r="358" spans="1:12" customFormat="1" x14ac:dyDescent="0.25">
      <c r="A358" s="88"/>
      <c r="B358" s="88"/>
      <c r="C358" s="88"/>
      <c r="D358" s="88"/>
      <c r="E358" s="134"/>
      <c r="F358" s="134"/>
      <c r="G358" s="134"/>
      <c r="H358" s="134"/>
      <c r="I358" s="134"/>
      <c r="J358" s="134"/>
      <c r="K358" s="134"/>
      <c r="L358" s="134"/>
    </row>
    <row r="359" spans="1:12" customFormat="1" x14ac:dyDescent="0.25">
      <c r="A359" s="88"/>
      <c r="B359" s="88"/>
      <c r="C359" s="88"/>
      <c r="D359" s="88"/>
      <c r="E359" s="134"/>
      <c r="F359" s="134"/>
      <c r="G359" s="134"/>
      <c r="H359" s="134"/>
      <c r="I359" s="134"/>
      <c r="J359" s="134"/>
      <c r="K359" s="134"/>
      <c r="L359" s="134"/>
    </row>
    <row r="360" spans="1:12" customFormat="1" x14ac:dyDescent="0.25">
      <c r="A360" s="88"/>
      <c r="B360" s="88"/>
      <c r="C360" s="88"/>
      <c r="D360" s="88"/>
      <c r="E360" s="134"/>
      <c r="F360" s="134"/>
      <c r="G360" s="134"/>
      <c r="H360" s="134"/>
      <c r="I360" s="134"/>
      <c r="J360" s="134"/>
      <c r="K360" s="134"/>
      <c r="L360" s="134"/>
    </row>
    <row r="361" spans="1:12" customFormat="1" x14ac:dyDescent="0.25">
      <c r="A361" s="88"/>
      <c r="B361" s="88"/>
      <c r="C361" s="88"/>
      <c r="D361" s="88"/>
      <c r="E361" s="134"/>
      <c r="F361" s="134"/>
      <c r="G361" s="134"/>
      <c r="H361" s="134"/>
      <c r="I361" s="134"/>
      <c r="J361" s="134"/>
      <c r="K361" s="134"/>
      <c r="L361" s="134"/>
    </row>
    <row r="362" spans="1:12" customFormat="1" x14ac:dyDescent="0.25">
      <c r="A362" s="88"/>
      <c r="B362" s="88"/>
      <c r="C362" s="88"/>
      <c r="D362" s="88"/>
      <c r="E362" s="134"/>
      <c r="F362" s="134"/>
      <c r="G362" s="134"/>
      <c r="H362" s="134"/>
      <c r="I362" s="134"/>
      <c r="J362" s="134"/>
      <c r="K362" s="134"/>
      <c r="L362" s="134"/>
    </row>
    <row r="363" spans="1:12" customFormat="1" x14ac:dyDescent="0.25">
      <c r="A363" s="88"/>
      <c r="B363" s="88"/>
      <c r="C363" s="88"/>
      <c r="D363" s="88"/>
      <c r="E363" s="134"/>
      <c r="F363" s="134"/>
      <c r="G363" s="134"/>
      <c r="H363" s="134"/>
      <c r="I363" s="134"/>
      <c r="J363" s="134"/>
      <c r="K363" s="134"/>
      <c r="L363" s="134"/>
    </row>
    <row r="364" spans="1:12" customFormat="1" x14ac:dyDescent="0.25">
      <c r="A364" s="88"/>
      <c r="B364" s="88"/>
      <c r="C364" s="88"/>
      <c r="D364" s="88"/>
      <c r="E364" s="134"/>
      <c r="F364" s="134"/>
      <c r="G364" s="134"/>
      <c r="H364" s="134"/>
      <c r="I364" s="134"/>
      <c r="J364" s="134"/>
      <c r="K364" s="134"/>
      <c r="L364" s="134"/>
    </row>
    <row r="365" spans="1:12" customFormat="1" x14ac:dyDescent="0.25">
      <c r="A365" s="88"/>
      <c r="B365" s="88"/>
      <c r="C365" s="88"/>
      <c r="D365" s="88"/>
      <c r="E365" s="134"/>
      <c r="F365" s="134"/>
      <c r="G365" s="134"/>
      <c r="H365" s="134"/>
      <c r="I365" s="134"/>
      <c r="J365" s="134"/>
      <c r="K365" s="134"/>
      <c r="L365" s="134"/>
    </row>
    <row r="366" spans="1:12" customFormat="1" x14ac:dyDescent="0.25">
      <c r="A366" s="88"/>
      <c r="B366" s="88"/>
      <c r="C366" s="88"/>
      <c r="D366" s="88"/>
      <c r="E366" s="134"/>
      <c r="F366" s="134"/>
      <c r="G366" s="134"/>
      <c r="H366" s="134"/>
      <c r="I366" s="134"/>
      <c r="J366" s="134"/>
      <c r="K366" s="134"/>
      <c r="L366" s="134"/>
    </row>
    <row r="367" spans="1:12" customFormat="1" x14ac:dyDescent="0.25">
      <c r="A367" s="88"/>
      <c r="B367" s="88"/>
      <c r="C367" s="88"/>
      <c r="D367" s="88"/>
      <c r="E367" s="134"/>
      <c r="F367" s="134"/>
      <c r="G367" s="134"/>
      <c r="H367" s="134"/>
      <c r="I367" s="134"/>
      <c r="J367" s="134"/>
      <c r="K367" s="134"/>
      <c r="L367" s="134"/>
    </row>
    <row r="368" spans="1:12" customFormat="1" x14ac:dyDescent="0.25">
      <c r="A368" s="88"/>
      <c r="B368" s="88"/>
      <c r="C368" s="88"/>
      <c r="D368" s="88"/>
      <c r="E368" s="134"/>
      <c r="F368" s="134"/>
      <c r="G368" s="134"/>
      <c r="H368" s="134"/>
      <c r="I368" s="134"/>
      <c r="J368" s="134"/>
      <c r="K368" s="134"/>
      <c r="L368" s="134"/>
    </row>
    <row r="369" spans="1:12" customFormat="1" x14ac:dyDescent="0.25">
      <c r="A369" s="88"/>
      <c r="B369" s="88"/>
      <c r="C369" s="88"/>
      <c r="D369" s="88"/>
      <c r="E369" s="134"/>
      <c r="F369" s="134"/>
      <c r="G369" s="134"/>
      <c r="H369" s="134"/>
      <c r="I369" s="134"/>
      <c r="J369" s="134"/>
      <c r="K369" s="134"/>
      <c r="L369" s="134"/>
    </row>
    <row r="370" spans="1:12" customFormat="1" x14ac:dyDescent="0.25">
      <c r="A370" s="88"/>
      <c r="B370" s="88"/>
      <c r="C370" s="88"/>
      <c r="D370" s="88"/>
      <c r="E370" s="134"/>
      <c r="F370" s="134"/>
      <c r="G370" s="134"/>
      <c r="H370" s="134"/>
      <c r="I370" s="134"/>
      <c r="J370" s="134"/>
      <c r="K370" s="134"/>
      <c r="L370" s="134"/>
    </row>
    <row r="371" spans="1:12" customFormat="1" x14ac:dyDescent="0.25">
      <c r="A371" s="88"/>
      <c r="B371" s="88"/>
      <c r="C371" s="88"/>
      <c r="D371" s="88"/>
      <c r="E371" s="134"/>
      <c r="F371" s="134"/>
      <c r="G371" s="134"/>
      <c r="H371" s="134"/>
      <c r="I371" s="134"/>
      <c r="J371" s="134"/>
      <c r="K371" s="134"/>
      <c r="L371" s="134"/>
    </row>
    <row r="372" spans="1:12" customFormat="1" x14ac:dyDescent="0.25">
      <c r="A372" s="88"/>
      <c r="B372" s="88"/>
      <c r="C372" s="88"/>
      <c r="D372" s="88"/>
      <c r="E372" s="134"/>
      <c r="F372" s="134"/>
      <c r="G372" s="134"/>
      <c r="H372" s="134"/>
      <c r="I372" s="134"/>
      <c r="J372" s="134"/>
      <c r="K372" s="134"/>
      <c r="L372" s="134"/>
    </row>
    <row r="373" spans="1:12" customFormat="1" x14ac:dyDescent="0.25">
      <c r="A373" s="88"/>
      <c r="B373" s="88"/>
      <c r="C373" s="88"/>
      <c r="D373" s="88"/>
      <c r="E373" s="134"/>
      <c r="F373" s="134"/>
      <c r="G373" s="134"/>
      <c r="H373" s="134"/>
      <c r="I373" s="134"/>
      <c r="J373" s="134"/>
      <c r="K373" s="134"/>
      <c r="L373" s="134"/>
    </row>
    <row r="374" spans="1:12" customFormat="1" x14ac:dyDescent="0.25">
      <c r="A374" s="88"/>
      <c r="B374" s="88"/>
      <c r="C374" s="88"/>
      <c r="D374" s="88"/>
      <c r="E374" s="134"/>
      <c r="F374" s="134"/>
      <c r="G374" s="134"/>
      <c r="H374" s="134"/>
      <c r="I374" s="134"/>
      <c r="J374" s="134"/>
      <c r="K374" s="134"/>
      <c r="L374" s="134"/>
    </row>
    <row r="375" spans="1:12" customFormat="1" x14ac:dyDescent="0.25">
      <c r="A375" s="88"/>
      <c r="B375" s="88"/>
      <c r="C375" s="88"/>
      <c r="D375" s="88"/>
      <c r="E375" s="134"/>
      <c r="F375" s="134"/>
      <c r="G375" s="134"/>
      <c r="H375" s="134"/>
      <c r="I375" s="134"/>
      <c r="J375" s="134"/>
      <c r="K375" s="134"/>
      <c r="L375" s="134"/>
    </row>
    <row r="376" spans="1:12" customFormat="1" x14ac:dyDescent="0.25">
      <c r="A376" s="88"/>
      <c r="B376" s="88"/>
      <c r="C376" s="88"/>
      <c r="D376" s="88"/>
      <c r="E376" s="134"/>
      <c r="F376" s="134"/>
      <c r="G376" s="134"/>
      <c r="H376" s="134"/>
      <c r="I376" s="134"/>
      <c r="J376" s="134"/>
      <c r="K376" s="134"/>
      <c r="L376" s="134"/>
    </row>
    <row r="377" spans="1:12" customFormat="1" x14ac:dyDescent="0.25">
      <c r="A377" s="88"/>
      <c r="B377" s="88"/>
      <c r="C377" s="88"/>
      <c r="D377" s="88"/>
      <c r="E377" s="134"/>
      <c r="F377" s="134"/>
      <c r="G377" s="134"/>
      <c r="H377" s="134"/>
      <c r="I377" s="134"/>
      <c r="J377" s="134"/>
      <c r="K377" s="134"/>
      <c r="L377" s="134"/>
    </row>
    <row r="378" spans="1:12" customFormat="1" x14ac:dyDescent="0.25">
      <c r="A378" s="88"/>
      <c r="B378" s="88"/>
      <c r="C378" s="88"/>
      <c r="D378" s="88"/>
      <c r="E378" s="134"/>
      <c r="F378" s="134"/>
      <c r="G378" s="134"/>
      <c r="H378" s="134"/>
      <c r="I378" s="134"/>
      <c r="J378" s="134"/>
      <c r="K378" s="134"/>
      <c r="L378" s="134"/>
    </row>
    <row r="379" spans="1:12" customFormat="1" x14ac:dyDescent="0.25">
      <c r="A379" s="88"/>
      <c r="B379" s="88"/>
      <c r="C379" s="88"/>
      <c r="D379" s="88"/>
      <c r="E379" s="134"/>
      <c r="F379" s="134"/>
      <c r="G379" s="134"/>
      <c r="H379" s="134"/>
      <c r="I379" s="134"/>
      <c r="J379" s="134"/>
      <c r="K379" s="134"/>
      <c r="L379" s="134"/>
    </row>
    <row r="380" spans="1:12" customFormat="1" x14ac:dyDescent="0.25">
      <c r="A380" s="88"/>
      <c r="B380" s="88"/>
      <c r="C380" s="88"/>
      <c r="D380" s="88"/>
      <c r="E380" s="134"/>
      <c r="F380" s="134"/>
      <c r="G380" s="134"/>
      <c r="H380" s="134"/>
      <c r="I380" s="134"/>
      <c r="J380" s="134"/>
      <c r="K380" s="134"/>
      <c r="L380" s="134"/>
    </row>
    <row r="381" spans="1:12" customFormat="1" x14ac:dyDescent="0.25">
      <c r="A381" s="88"/>
      <c r="B381" s="88"/>
      <c r="C381" s="88"/>
      <c r="D381" s="88"/>
      <c r="E381" s="134"/>
      <c r="F381" s="134"/>
      <c r="G381" s="134"/>
      <c r="H381" s="134"/>
      <c r="I381" s="134"/>
      <c r="J381" s="134"/>
      <c r="K381" s="134"/>
      <c r="L381" s="134"/>
    </row>
    <row r="382" spans="1:12" customFormat="1" x14ac:dyDescent="0.25">
      <c r="A382" s="88"/>
      <c r="B382" s="88"/>
      <c r="C382" s="88"/>
      <c r="D382" s="88"/>
      <c r="E382" s="134"/>
      <c r="F382" s="134"/>
      <c r="G382" s="134"/>
      <c r="H382" s="134"/>
      <c r="I382" s="134"/>
      <c r="J382" s="134"/>
      <c r="K382" s="134"/>
      <c r="L382" s="134"/>
    </row>
    <row r="383" spans="1:12" customFormat="1" x14ac:dyDescent="0.25">
      <c r="A383" s="88"/>
      <c r="B383" s="88"/>
      <c r="C383" s="88"/>
      <c r="D383" s="88"/>
      <c r="E383" s="134"/>
      <c r="F383" s="134"/>
      <c r="G383" s="134"/>
      <c r="H383" s="134"/>
      <c r="I383" s="134"/>
      <c r="J383" s="134"/>
      <c r="K383" s="134"/>
      <c r="L383" s="134"/>
    </row>
    <row r="384" spans="1:12" customFormat="1" x14ac:dyDescent="0.25">
      <c r="A384" s="88"/>
      <c r="B384" s="88"/>
      <c r="C384" s="88"/>
      <c r="D384" s="88"/>
      <c r="E384" s="134"/>
      <c r="F384" s="134"/>
      <c r="G384" s="134"/>
      <c r="H384" s="134"/>
      <c r="I384" s="134"/>
      <c r="J384" s="134"/>
      <c r="K384" s="134"/>
      <c r="L384" s="134"/>
    </row>
    <row r="385" spans="1:12" customFormat="1" x14ac:dyDescent="0.25">
      <c r="A385" s="88"/>
      <c r="B385" s="88"/>
      <c r="C385" s="88"/>
      <c r="D385" s="88"/>
      <c r="E385" s="134"/>
      <c r="F385" s="134"/>
      <c r="G385" s="134"/>
      <c r="H385" s="134"/>
      <c r="I385" s="134"/>
      <c r="J385" s="134"/>
      <c r="K385" s="134"/>
      <c r="L385" s="134"/>
    </row>
    <row r="386" spans="1:12" customFormat="1" x14ac:dyDescent="0.25">
      <c r="A386" s="88"/>
      <c r="B386" s="88"/>
      <c r="C386" s="88"/>
      <c r="D386" s="88"/>
      <c r="E386" s="134"/>
      <c r="F386" s="134"/>
      <c r="G386" s="134"/>
      <c r="H386" s="134"/>
      <c r="I386" s="134"/>
      <c r="J386" s="134"/>
      <c r="K386" s="134"/>
      <c r="L386" s="134"/>
    </row>
    <row r="387" spans="1:12" customFormat="1" x14ac:dyDescent="0.25">
      <c r="A387" s="88"/>
      <c r="B387" s="88"/>
      <c r="C387" s="88"/>
      <c r="D387" s="88"/>
      <c r="E387" s="134"/>
      <c r="F387" s="134"/>
      <c r="G387" s="134"/>
      <c r="H387" s="134"/>
      <c r="I387" s="134"/>
      <c r="J387" s="134"/>
      <c r="K387" s="134"/>
      <c r="L387" s="134"/>
    </row>
    <row r="388" spans="1:12" customFormat="1" x14ac:dyDescent="0.25">
      <c r="A388" s="88"/>
      <c r="B388" s="88"/>
      <c r="C388" s="88"/>
      <c r="D388" s="88"/>
      <c r="E388" s="134"/>
      <c r="F388" s="134"/>
      <c r="G388" s="134"/>
      <c r="H388" s="134"/>
      <c r="I388" s="134"/>
      <c r="J388" s="134"/>
      <c r="K388" s="134"/>
      <c r="L388" s="134"/>
    </row>
    <row r="389" spans="1:12" customFormat="1" x14ac:dyDescent="0.25">
      <c r="A389" s="88"/>
      <c r="B389" s="88"/>
      <c r="C389" s="88"/>
      <c r="D389" s="88"/>
      <c r="E389" s="134"/>
      <c r="F389" s="134"/>
      <c r="G389" s="134"/>
      <c r="H389" s="134"/>
      <c r="I389" s="134"/>
      <c r="J389" s="134"/>
      <c r="K389" s="134"/>
      <c r="L389" s="134"/>
    </row>
    <row r="390" spans="1:12" customFormat="1" x14ac:dyDescent="0.25">
      <c r="A390" s="88"/>
      <c r="B390" s="88"/>
      <c r="C390" s="88"/>
      <c r="D390" s="88"/>
      <c r="E390" s="134"/>
      <c r="F390" s="134"/>
      <c r="G390" s="134"/>
      <c r="H390" s="134"/>
      <c r="I390" s="134"/>
      <c r="J390" s="134"/>
      <c r="K390" s="134"/>
      <c r="L390" s="134"/>
    </row>
    <row r="391" spans="1:12" customFormat="1" x14ac:dyDescent="0.25">
      <c r="A391" s="88"/>
      <c r="B391" s="88"/>
      <c r="C391" s="88"/>
      <c r="D391" s="88"/>
      <c r="E391" s="134"/>
      <c r="F391" s="134"/>
      <c r="G391" s="134"/>
      <c r="H391" s="134"/>
      <c r="I391" s="134"/>
      <c r="J391" s="134"/>
      <c r="K391" s="134"/>
      <c r="L391" s="134"/>
    </row>
    <row r="392" spans="1:12" customFormat="1" x14ac:dyDescent="0.25">
      <c r="A392" s="88"/>
      <c r="B392" s="88"/>
      <c r="C392" s="88"/>
      <c r="D392" s="88"/>
      <c r="E392" s="134"/>
      <c r="F392" s="134"/>
      <c r="G392" s="134"/>
      <c r="H392" s="134"/>
      <c r="I392" s="134"/>
      <c r="J392" s="134"/>
      <c r="K392" s="134"/>
      <c r="L392" s="134"/>
    </row>
    <row r="393" spans="1:12" customFormat="1" x14ac:dyDescent="0.25">
      <c r="A393" s="88"/>
      <c r="B393" s="88"/>
      <c r="C393" s="88"/>
      <c r="D393" s="88"/>
      <c r="E393" s="134"/>
      <c r="F393" s="134"/>
      <c r="G393" s="134"/>
      <c r="H393" s="134"/>
      <c r="I393" s="134"/>
      <c r="J393" s="134"/>
      <c r="K393" s="134"/>
      <c r="L393" s="134"/>
    </row>
    <row r="394" spans="1:12" customFormat="1" x14ac:dyDescent="0.25">
      <c r="A394" s="88"/>
      <c r="B394" s="88"/>
      <c r="C394" s="88"/>
      <c r="D394" s="88"/>
      <c r="E394" s="134"/>
      <c r="F394" s="134"/>
      <c r="G394" s="134"/>
      <c r="H394" s="134"/>
      <c r="I394" s="134"/>
      <c r="J394" s="134"/>
      <c r="K394" s="134"/>
      <c r="L394" s="134"/>
    </row>
    <row r="395" spans="1:12" customFormat="1" x14ac:dyDescent="0.25">
      <c r="A395" s="88"/>
      <c r="B395" s="88"/>
      <c r="C395" s="88"/>
      <c r="D395" s="88"/>
      <c r="E395" s="134"/>
      <c r="F395" s="134"/>
      <c r="G395" s="134"/>
      <c r="H395" s="134"/>
      <c r="I395" s="134"/>
      <c r="J395" s="134"/>
      <c r="K395" s="134"/>
      <c r="L395" s="134"/>
    </row>
    <row r="396" spans="1:12" customFormat="1" x14ac:dyDescent="0.25">
      <c r="A396" s="88"/>
      <c r="B396" s="88"/>
      <c r="C396" s="88"/>
      <c r="D396" s="88"/>
      <c r="E396" s="134"/>
      <c r="F396" s="134"/>
      <c r="G396" s="134"/>
      <c r="H396" s="134"/>
      <c r="I396" s="134"/>
      <c r="J396" s="134"/>
      <c r="K396" s="134"/>
      <c r="L396" s="134"/>
    </row>
    <row r="397" spans="1:12" customFormat="1" x14ac:dyDescent="0.25">
      <c r="A397" s="88"/>
      <c r="B397" s="88"/>
      <c r="C397" s="88"/>
      <c r="D397" s="88"/>
      <c r="E397" s="134"/>
      <c r="F397" s="134"/>
      <c r="G397" s="134"/>
      <c r="H397" s="134"/>
      <c r="I397" s="134"/>
      <c r="J397" s="134"/>
      <c r="K397" s="134"/>
      <c r="L397" s="134"/>
    </row>
    <row r="398" spans="1:12" customFormat="1" x14ac:dyDescent="0.25">
      <c r="A398" s="88"/>
      <c r="B398" s="88"/>
      <c r="C398" s="88"/>
      <c r="D398" s="88"/>
      <c r="E398" s="134"/>
      <c r="F398" s="134"/>
      <c r="G398" s="134"/>
      <c r="H398" s="134"/>
      <c r="I398" s="134"/>
      <c r="J398" s="134"/>
      <c r="K398" s="134"/>
      <c r="L398" s="134"/>
    </row>
    <row r="399" spans="1:12" customFormat="1" x14ac:dyDescent="0.25">
      <c r="A399" s="88"/>
      <c r="B399" s="88"/>
      <c r="C399" s="88"/>
      <c r="D399" s="88"/>
      <c r="E399" s="134"/>
      <c r="F399" s="134"/>
      <c r="G399" s="134"/>
      <c r="H399" s="134"/>
      <c r="I399" s="134"/>
      <c r="J399" s="134"/>
      <c r="K399" s="134"/>
      <c r="L399" s="134"/>
    </row>
    <row r="400" spans="1:12" customFormat="1" x14ac:dyDescent="0.25">
      <c r="A400" s="88"/>
      <c r="B400" s="88"/>
      <c r="C400" s="88"/>
      <c r="D400" s="88"/>
      <c r="E400" s="134"/>
      <c r="F400" s="134"/>
      <c r="G400" s="134"/>
      <c r="H400" s="134"/>
      <c r="I400" s="134"/>
      <c r="J400" s="134"/>
      <c r="K400" s="134"/>
      <c r="L400" s="134"/>
    </row>
    <row r="401" spans="1:12" customFormat="1" x14ac:dyDescent="0.25">
      <c r="A401" s="88"/>
      <c r="B401" s="88"/>
      <c r="C401" s="88"/>
      <c r="D401" s="88"/>
      <c r="E401" s="134"/>
      <c r="F401" s="134"/>
      <c r="G401" s="134"/>
      <c r="H401" s="134"/>
      <c r="I401" s="134"/>
      <c r="J401" s="134"/>
      <c r="K401" s="134"/>
      <c r="L401" s="134"/>
    </row>
    <row r="402" spans="1:12" customFormat="1" x14ac:dyDescent="0.25">
      <c r="A402" s="88"/>
      <c r="B402" s="88"/>
      <c r="C402" s="88"/>
      <c r="D402" s="88"/>
      <c r="E402" s="134"/>
      <c r="F402" s="134"/>
      <c r="G402" s="134"/>
      <c r="H402" s="134"/>
      <c r="I402" s="134"/>
      <c r="J402" s="134"/>
      <c r="K402" s="134"/>
      <c r="L402" s="134"/>
    </row>
    <row r="403" spans="1:12" customFormat="1" x14ac:dyDescent="0.25">
      <c r="A403" s="88"/>
      <c r="B403" s="88"/>
      <c r="C403" s="88"/>
      <c r="D403" s="88"/>
      <c r="E403" s="134"/>
      <c r="F403" s="134"/>
      <c r="G403" s="134"/>
      <c r="H403" s="134"/>
      <c r="I403" s="134"/>
      <c r="J403" s="134"/>
      <c r="K403" s="134"/>
      <c r="L403" s="134"/>
    </row>
    <row r="404" spans="1:12" customFormat="1" x14ac:dyDescent="0.25">
      <c r="A404" s="88"/>
      <c r="B404" s="88"/>
      <c r="C404" s="88"/>
      <c r="D404" s="88"/>
      <c r="E404" s="134"/>
      <c r="F404" s="134"/>
      <c r="G404" s="134"/>
      <c r="H404" s="134"/>
      <c r="I404" s="134"/>
      <c r="J404" s="134"/>
      <c r="K404" s="134"/>
      <c r="L404" s="134"/>
    </row>
    <row r="405" spans="1:12" customFormat="1" x14ac:dyDescent="0.25">
      <c r="A405" s="88"/>
      <c r="B405" s="88"/>
      <c r="C405" s="88"/>
      <c r="D405" s="88"/>
      <c r="E405" s="134"/>
      <c r="F405" s="134"/>
      <c r="G405" s="134"/>
      <c r="H405" s="134"/>
      <c r="I405" s="134"/>
      <c r="J405" s="134"/>
      <c r="K405" s="134"/>
      <c r="L405" s="134"/>
    </row>
    <row r="406" spans="1:12" customFormat="1" x14ac:dyDescent="0.25">
      <c r="A406" s="88"/>
      <c r="B406" s="88"/>
      <c r="C406" s="88"/>
      <c r="D406" s="88"/>
      <c r="E406" s="134"/>
      <c r="F406" s="134"/>
      <c r="G406" s="134"/>
      <c r="H406" s="134"/>
      <c r="I406" s="134"/>
      <c r="J406" s="134"/>
      <c r="K406" s="134"/>
      <c r="L406" s="134"/>
    </row>
    <row r="407" spans="1:12" customFormat="1" x14ac:dyDescent="0.25">
      <c r="A407" s="88"/>
      <c r="B407" s="88"/>
      <c r="C407" s="88"/>
      <c r="D407" s="88"/>
      <c r="E407" s="134"/>
      <c r="F407" s="134"/>
      <c r="G407" s="134"/>
      <c r="H407" s="134"/>
      <c r="I407" s="134"/>
      <c r="J407" s="134"/>
      <c r="K407" s="134"/>
      <c r="L407" s="134"/>
    </row>
    <row r="408" spans="1:12" customFormat="1" x14ac:dyDescent="0.25">
      <c r="A408" s="88"/>
      <c r="B408" s="88"/>
      <c r="C408" s="88"/>
      <c r="D408" s="88"/>
      <c r="E408" s="134"/>
      <c r="F408" s="134"/>
      <c r="G408" s="134"/>
      <c r="H408" s="134"/>
      <c r="I408" s="134"/>
      <c r="J408" s="134"/>
      <c r="K408" s="134"/>
      <c r="L408" s="134"/>
    </row>
    <row r="409" spans="1:12" customFormat="1" x14ac:dyDescent="0.25">
      <c r="A409" s="88"/>
      <c r="B409" s="88"/>
      <c r="C409" s="88"/>
      <c r="D409" s="88"/>
      <c r="E409" s="134"/>
      <c r="F409" s="134"/>
      <c r="G409" s="134"/>
      <c r="H409" s="134"/>
      <c r="I409" s="134"/>
      <c r="J409" s="134"/>
      <c r="K409" s="134"/>
      <c r="L409" s="134"/>
    </row>
    <row r="410" spans="1:12" customFormat="1" x14ac:dyDescent="0.25">
      <c r="A410" s="88"/>
      <c r="B410" s="88"/>
      <c r="C410" s="88"/>
      <c r="D410" s="88"/>
      <c r="E410" s="134"/>
      <c r="F410" s="134"/>
      <c r="G410" s="134"/>
      <c r="H410" s="134"/>
      <c r="I410" s="134"/>
      <c r="J410" s="134"/>
      <c r="K410" s="134"/>
      <c r="L410" s="134"/>
    </row>
    <row r="411" spans="1:12" customFormat="1" x14ac:dyDescent="0.25">
      <c r="A411" s="88"/>
      <c r="B411" s="88"/>
      <c r="C411" s="88"/>
      <c r="D411" s="88"/>
      <c r="E411" s="134"/>
      <c r="F411" s="134"/>
      <c r="G411" s="134"/>
      <c r="H411" s="134"/>
      <c r="I411" s="134"/>
      <c r="J411" s="134"/>
      <c r="K411" s="134"/>
      <c r="L411" s="134"/>
    </row>
    <row r="412" spans="1:12" customFormat="1" x14ac:dyDescent="0.25">
      <c r="A412" s="88"/>
      <c r="B412" s="88"/>
      <c r="C412" s="88"/>
      <c r="D412" s="88"/>
      <c r="E412" s="134"/>
      <c r="F412" s="134"/>
      <c r="G412" s="134"/>
      <c r="H412" s="134"/>
      <c r="I412" s="134"/>
      <c r="J412" s="134"/>
      <c r="K412" s="134"/>
      <c r="L412" s="134"/>
    </row>
    <row r="413" spans="1:12" customFormat="1" x14ac:dyDescent="0.25">
      <c r="A413" s="88"/>
      <c r="B413" s="88"/>
      <c r="C413" s="88"/>
      <c r="D413" s="88"/>
      <c r="E413" s="134"/>
      <c r="F413" s="134"/>
      <c r="G413" s="134"/>
      <c r="H413" s="134"/>
      <c r="I413" s="134"/>
      <c r="J413" s="134"/>
      <c r="K413" s="134"/>
      <c r="L413" s="134"/>
    </row>
    <row r="414" spans="1:12" customFormat="1" x14ac:dyDescent="0.25">
      <c r="A414" s="88"/>
      <c r="B414" s="88"/>
      <c r="C414" s="88"/>
      <c r="D414" s="88"/>
      <c r="E414" s="134"/>
      <c r="F414" s="134"/>
      <c r="G414" s="134"/>
      <c r="H414" s="134"/>
      <c r="I414" s="134"/>
      <c r="J414" s="134"/>
      <c r="K414" s="134"/>
      <c r="L414" s="134"/>
    </row>
    <row r="415" spans="1:12" customFormat="1" x14ac:dyDescent="0.25">
      <c r="A415" s="88"/>
      <c r="B415" s="88"/>
      <c r="C415" s="88"/>
      <c r="D415" s="88"/>
      <c r="E415" s="134"/>
      <c r="F415" s="134"/>
      <c r="G415" s="134"/>
      <c r="H415" s="134"/>
      <c r="I415" s="134"/>
      <c r="J415" s="134"/>
      <c r="K415" s="134"/>
      <c r="L415" s="134"/>
    </row>
    <row r="416" spans="1:12" customFormat="1" x14ac:dyDescent="0.25">
      <c r="A416" s="88"/>
      <c r="B416" s="88"/>
      <c r="C416" s="88"/>
      <c r="D416" s="88"/>
      <c r="E416" s="134"/>
      <c r="F416" s="134"/>
      <c r="G416" s="134"/>
      <c r="H416" s="134"/>
      <c r="I416" s="134"/>
      <c r="J416" s="134"/>
      <c r="K416" s="134"/>
      <c r="L416" s="134"/>
    </row>
    <row r="417" spans="1:12" customFormat="1" x14ac:dyDescent="0.25">
      <c r="A417" s="88"/>
      <c r="B417" s="88"/>
      <c r="C417" s="88"/>
      <c r="D417" s="88"/>
      <c r="E417" s="134"/>
      <c r="F417" s="134"/>
      <c r="G417" s="134"/>
      <c r="H417" s="134"/>
      <c r="I417" s="134"/>
      <c r="J417" s="134"/>
      <c r="K417" s="134"/>
      <c r="L417" s="134"/>
    </row>
    <row r="418" spans="1:12" customFormat="1" x14ac:dyDescent="0.25">
      <c r="A418" s="88"/>
      <c r="B418" s="88"/>
      <c r="C418" s="88"/>
      <c r="D418" s="88"/>
      <c r="E418" s="134"/>
      <c r="F418" s="134"/>
      <c r="G418" s="134"/>
      <c r="H418" s="134"/>
      <c r="I418" s="134"/>
      <c r="J418" s="134"/>
      <c r="K418" s="134"/>
      <c r="L418" s="134"/>
    </row>
    <row r="419" spans="1:12" customFormat="1" x14ac:dyDescent="0.25">
      <c r="A419" s="88"/>
      <c r="B419" s="88"/>
      <c r="C419" s="88"/>
      <c r="D419" s="88"/>
      <c r="E419" s="134"/>
      <c r="F419" s="134"/>
      <c r="G419" s="134"/>
      <c r="H419" s="134"/>
      <c r="I419" s="134"/>
      <c r="J419" s="134"/>
      <c r="K419" s="134"/>
      <c r="L419" s="134"/>
    </row>
    <row r="420" spans="1:12" customFormat="1" x14ac:dyDescent="0.25">
      <c r="A420" s="88"/>
      <c r="B420" s="88"/>
      <c r="C420" s="88"/>
      <c r="D420" s="88"/>
      <c r="E420" s="134"/>
      <c r="F420" s="134"/>
      <c r="G420" s="134"/>
      <c r="H420" s="134"/>
      <c r="I420" s="134"/>
      <c r="J420" s="134"/>
      <c r="K420" s="134"/>
      <c r="L420" s="134"/>
    </row>
    <row r="421" spans="1:12" customFormat="1" x14ac:dyDescent="0.25">
      <c r="A421" s="88"/>
      <c r="B421" s="88"/>
      <c r="C421" s="88"/>
      <c r="D421" s="88"/>
      <c r="E421" s="134"/>
      <c r="F421" s="134"/>
      <c r="G421" s="134"/>
      <c r="H421" s="134"/>
      <c r="I421" s="134"/>
      <c r="J421" s="134"/>
      <c r="K421" s="134"/>
      <c r="L421" s="134"/>
    </row>
    <row r="422" spans="1:12" customFormat="1" x14ac:dyDescent="0.25">
      <c r="A422" s="88"/>
      <c r="B422" s="88"/>
      <c r="C422" s="88"/>
      <c r="D422" s="88"/>
      <c r="E422" s="134"/>
      <c r="F422" s="134"/>
      <c r="G422" s="134"/>
      <c r="H422" s="134"/>
      <c r="I422" s="134"/>
      <c r="J422" s="134"/>
      <c r="K422" s="134"/>
      <c r="L422" s="134"/>
    </row>
    <row r="423" spans="1:12" customFormat="1" x14ac:dyDescent="0.25">
      <c r="A423" s="88"/>
      <c r="B423" s="88"/>
      <c r="C423" s="88"/>
      <c r="D423" s="88"/>
      <c r="E423" s="134"/>
      <c r="F423" s="134"/>
      <c r="G423" s="134"/>
      <c r="H423" s="134"/>
      <c r="I423" s="134"/>
      <c r="J423" s="134"/>
      <c r="K423" s="134"/>
      <c r="L423" s="134"/>
    </row>
    <row r="424" spans="1:12" customFormat="1" x14ac:dyDescent="0.25">
      <c r="A424" s="88"/>
      <c r="B424" s="88"/>
      <c r="C424" s="88"/>
      <c r="D424" s="88"/>
      <c r="E424" s="134"/>
      <c r="F424" s="134"/>
      <c r="G424" s="134"/>
      <c r="H424" s="134"/>
      <c r="I424" s="134"/>
      <c r="J424" s="134"/>
      <c r="K424" s="134"/>
      <c r="L424" s="134"/>
    </row>
    <row r="425" spans="1:12" customFormat="1" x14ac:dyDescent="0.25">
      <c r="A425" s="88"/>
      <c r="B425" s="88"/>
      <c r="C425" s="88"/>
      <c r="D425" s="88"/>
      <c r="E425" s="134"/>
      <c r="F425" s="134"/>
      <c r="G425" s="134"/>
      <c r="H425" s="134"/>
      <c r="I425" s="134"/>
      <c r="J425" s="134"/>
      <c r="K425" s="134"/>
      <c r="L425" s="134"/>
    </row>
    <row r="426" spans="1:12" customFormat="1" x14ac:dyDescent="0.25">
      <c r="A426" s="88"/>
      <c r="B426" s="88"/>
      <c r="C426" s="88"/>
      <c r="D426" s="88"/>
      <c r="E426" s="134"/>
      <c r="F426" s="134"/>
      <c r="G426" s="134"/>
      <c r="H426" s="134"/>
      <c r="I426" s="134"/>
      <c r="J426" s="134"/>
      <c r="K426" s="134"/>
      <c r="L426" s="134"/>
    </row>
    <row r="427" spans="1:12" customFormat="1" x14ac:dyDescent="0.25">
      <c r="A427" s="88"/>
      <c r="B427" s="88"/>
      <c r="C427" s="88"/>
      <c r="D427" s="88"/>
      <c r="E427" s="134"/>
      <c r="F427" s="134"/>
      <c r="G427" s="134"/>
      <c r="H427" s="134"/>
      <c r="I427" s="134"/>
      <c r="J427" s="134"/>
      <c r="K427" s="134"/>
      <c r="L427" s="134"/>
    </row>
    <row r="428" spans="1:12" customFormat="1" x14ac:dyDescent="0.25">
      <c r="A428" s="88"/>
      <c r="B428" s="88"/>
      <c r="C428" s="88"/>
      <c r="D428" s="88"/>
      <c r="E428" s="134"/>
      <c r="F428" s="134"/>
      <c r="G428" s="134"/>
      <c r="H428" s="134"/>
      <c r="I428" s="134"/>
      <c r="J428" s="134"/>
      <c r="K428" s="134"/>
      <c r="L428" s="134"/>
    </row>
    <row r="429" spans="1:12" customFormat="1" x14ac:dyDescent="0.25">
      <c r="A429" s="88"/>
      <c r="B429" s="88"/>
      <c r="C429" s="88"/>
      <c r="D429" s="88"/>
      <c r="E429" s="134"/>
      <c r="F429" s="134"/>
      <c r="G429" s="134"/>
      <c r="H429" s="134"/>
      <c r="I429" s="134"/>
      <c r="J429" s="134"/>
      <c r="K429" s="134"/>
      <c r="L429" s="134"/>
    </row>
    <row r="430" spans="1:12" customFormat="1" x14ac:dyDescent="0.25">
      <c r="A430" s="88"/>
      <c r="B430" s="88"/>
      <c r="C430" s="88"/>
      <c r="D430" s="88"/>
      <c r="E430" s="134"/>
      <c r="F430" s="134"/>
      <c r="G430" s="134"/>
      <c r="H430" s="134"/>
      <c r="I430" s="134"/>
      <c r="J430" s="134"/>
      <c r="K430" s="134"/>
      <c r="L430" s="134"/>
    </row>
    <row r="431" spans="1:12" customFormat="1" x14ac:dyDescent="0.25">
      <c r="A431" s="88"/>
      <c r="B431" s="88"/>
      <c r="C431" s="88"/>
      <c r="D431" s="88"/>
      <c r="E431" s="134"/>
      <c r="F431" s="134"/>
      <c r="G431" s="134"/>
      <c r="H431" s="134"/>
      <c r="I431" s="134"/>
      <c r="J431" s="134"/>
      <c r="K431" s="134"/>
      <c r="L431" s="134"/>
    </row>
    <row r="432" spans="1:12" customFormat="1" x14ac:dyDescent="0.25">
      <c r="A432" s="88"/>
      <c r="B432" s="88"/>
      <c r="C432" s="88"/>
      <c r="D432" s="88"/>
      <c r="E432" s="134"/>
      <c r="F432" s="134"/>
      <c r="G432" s="134"/>
      <c r="H432" s="134"/>
      <c r="I432" s="134"/>
      <c r="J432" s="134"/>
      <c r="K432" s="134"/>
      <c r="L432" s="134"/>
    </row>
    <row r="433" spans="1:12" customFormat="1" x14ac:dyDescent="0.25">
      <c r="A433" s="88"/>
      <c r="B433" s="88"/>
      <c r="C433" s="88"/>
      <c r="D433" s="88"/>
      <c r="E433" s="134"/>
      <c r="F433" s="134"/>
      <c r="G433" s="134"/>
      <c r="H433" s="134"/>
      <c r="I433" s="134"/>
      <c r="J433" s="134"/>
      <c r="K433" s="134"/>
      <c r="L433" s="134"/>
    </row>
    <row r="434" spans="1:12" customFormat="1" x14ac:dyDescent="0.25">
      <c r="A434" s="88"/>
      <c r="B434" s="88"/>
      <c r="C434" s="88"/>
      <c r="D434" s="88"/>
      <c r="E434" s="134"/>
      <c r="F434" s="134"/>
      <c r="G434" s="134"/>
      <c r="H434" s="134"/>
      <c r="I434" s="134"/>
      <c r="J434" s="134"/>
      <c r="K434" s="134"/>
      <c r="L434" s="134"/>
    </row>
    <row r="435" spans="1:12" customFormat="1" x14ac:dyDescent="0.25">
      <c r="A435" s="88"/>
      <c r="B435" s="88"/>
      <c r="C435" s="88"/>
      <c r="D435" s="88"/>
      <c r="E435" s="134"/>
      <c r="F435" s="134"/>
      <c r="G435" s="134"/>
      <c r="H435" s="134"/>
      <c r="I435" s="134"/>
      <c r="J435" s="134"/>
      <c r="K435" s="134"/>
      <c r="L435" s="134"/>
    </row>
    <row r="436" spans="1:12" customFormat="1" x14ac:dyDescent="0.25">
      <c r="A436" s="88"/>
      <c r="B436" s="88"/>
      <c r="C436" s="88"/>
      <c r="D436" s="88"/>
      <c r="E436" s="134"/>
      <c r="F436" s="134"/>
      <c r="G436" s="134"/>
      <c r="H436" s="134"/>
      <c r="I436" s="134"/>
      <c r="J436" s="134"/>
      <c r="K436" s="134"/>
      <c r="L436" s="134"/>
    </row>
    <row r="437" spans="1:12" customFormat="1" x14ac:dyDescent="0.25">
      <c r="A437" s="88"/>
      <c r="B437" s="88"/>
      <c r="C437" s="88"/>
      <c r="D437" s="88"/>
      <c r="E437" s="134"/>
      <c r="F437" s="134"/>
      <c r="G437" s="134"/>
      <c r="H437" s="134"/>
      <c r="I437" s="134"/>
      <c r="J437" s="134"/>
      <c r="K437" s="134"/>
      <c r="L437" s="134"/>
    </row>
    <row r="438" spans="1:12" customFormat="1" x14ac:dyDescent="0.25">
      <c r="A438" s="88"/>
      <c r="B438" s="88"/>
      <c r="C438" s="88"/>
      <c r="D438" s="88"/>
      <c r="E438" s="134"/>
      <c r="F438" s="134"/>
      <c r="G438" s="134"/>
      <c r="H438" s="134"/>
      <c r="I438" s="134"/>
      <c r="J438" s="134"/>
      <c r="K438" s="134"/>
      <c r="L438" s="134"/>
    </row>
    <row r="439" spans="1:12" customFormat="1" x14ac:dyDescent="0.25">
      <c r="A439" s="88"/>
      <c r="B439" s="88"/>
      <c r="C439" s="88"/>
      <c r="D439" s="88"/>
      <c r="E439" s="134"/>
      <c r="F439" s="134"/>
      <c r="G439" s="134"/>
      <c r="H439" s="134"/>
      <c r="I439" s="134"/>
      <c r="J439" s="134"/>
      <c r="K439" s="134"/>
      <c r="L439" s="134"/>
    </row>
    <row r="440" spans="1:12" customFormat="1" x14ac:dyDescent="0.25">
      <c r="A440" s="88"/>
      <c r="B440" s="88"/>
      <c r="C440" s="88"/>
      <c r="D440" s="88"/>
      <c r="E440" s="134"/>
      <c r="F440" s="134"/>
      <c r="G440" s="134"/>
      <c r="H440" s="134"/>
      <c r="I440" s="134"/>
      <c r="J440" s="134"/>
      <c r="K440" s="134"/>
      <c r="L440" s="134"/>
    </row>
    <row r="441" spans="1:12" customFormat="1" x14ac:dyDescent="0.25">
      <c r="A441" s="88"/>
      <c r="B441" s="88"/>
      <c r="C441" s="88"/>
      <c r="D441" s="88"/>
      <c r="E441" s="134"/>
      <c r="F441" s="134"/>
      <c r="G441" s="134"/>
      <c r="H441" s="134"/>
      <c r="I441" s="134"/>
      <c r="J441" s="134"/>
      <c r="K441" s="134"/>
      <c r="L441" s="134"/>
    </row>
    <row r="442" spans="1:12" customFormat="1" x14ac:dyDescent="0.25">
      <c r="A442" s="88"/>
      <c r="B442" s="88"/>
      <c r="C442" s="88"/>
      <c r="D442" s="88"/>
      <c r="E442" s="134"/>
      <c r="F442" s="134"/>
      <c r="G442" s="134"/>
      <c r="H442" s="134"/>
      <c r="I442" s="134"/>
      <c r="J442" s="134"/>
      <c r="K442" s="134"/>
      <c r="L442" s="134"/>
    </row>
    <row r="443" spans="1:12" customFormat="1" x14ac:dyDescent="0.25">
      <c r="A443" s="88"/>
      <c r="B443" s="88"/>
      <c r="C443" s="88"/>
      <c r="D443" s="88"/>
      <c r="E443" s="134"/>
      <c r="F443" s="134"/>
      <c r="G443" s="134"/>
      <c r="H443" s="134"/>
      <c r="I443" s="134"/>
      <c r="J443" s="134"/>
      <c r="K443" s="134"/>
      <c r="L443" s="134"/>
    </row>
    <row r="444" spans="1:12" customFormat="1" x14ac:dyDescent="0.25">
      <c r="A444" s="88"/>
      <c r="B444" s="88"/>
      <c r="C444" s="88"/>
      <c r="D444" s="88"/>
      <c r="E444" s="134"/>
      <c r="F444" s="134"/>
      <c r="G444" s="134"/>
      <c r="H444" s="134"/>
      <c r="I444" s="134"/>
      <c r="J444" s="134"/>
      <c r="K444" s="134"/>
      <c r="L444" s="134"/>
    </row>
    <row r="445" spans="1:12" customFormat="1" x14ac:dyDescent="0.25">
      <c r="A445" s="88"/>
      <c r="B445" s="88"/>
      <c r="C445" s="88"/>
      <c r="D445" s="88"/>
      <c r="E445" s="134"/>
      <c r="F445" s="134"/>
      <c r="G445" s="134"/>
      <c r="H445" s="134"/>
      <c r="I445" s="134"/>
      <c r="J445" s="134"/>
      <c r="K445" s="134"/>
      <c r="L445" s="134"/>
    </row>
    <row r="446" spans="1:12" customFormat="1" x14ac:dyDescent="0.25">
      <c r="A446" s="88"/>
      <c r="B446" s="88"/>
      <c r="C446" s="88"/>
      <c r="D446" s="88"/>
      <c r="E446" s="134"/>
      <c r="F446" s="134"/>
      <c r="G446" s="134"/>
      <c r="H446" s="134"/>
      <c r="I446" s="134"/>
      <c r="J446" s="134"/>
      <c r="K446" s="134"/>
      <c r="L446" s="134"/>
    </row>
    <row r="447" spans="1:12" customFormat="1" x14ac:dyDescent="0.25">
      <c r="A447" s="88"/>
      <c r="B447" s="88"/>
      <c r="C447" s="88"/>
      <c r="D447" s="88"/>
      <c r="E447" s="134"/>
      <c r="F447" s="134"/>
      <c r="G447" s="134"/>
      <c r="H447" s="134"/>
      <c r="I447" s="134"/>
      <c r="J447" s="134"/>
      <c r="K447" s="134"/>
      <c r="L447" s="134"/>
    </row>
    <row r="448" spans="1:12" customFormat="1" x14ac:dyDescent="0.25">
      <c r="A448" s="88"/>
      <c r="B448" s="88"/>
      <c r="C448" s="88"/>
      <c r="D448" s="88"/>
      <c r="E448" s="134"/>
      <c r="F448" s="134"/>
      <c r="G448" s="134"/>
      <c r="H448" s="134"/>
      <c r="I448" s="134"/>
      <c r="J448" s="134"/>
      <c r="K448" s="134"/>
      <c r="L448" s="134"/>
    </row>
    <row r="449" spans="1:12" customFormat="1" x14ac:dyDescent="0.25">
      <c r="A449" s="88"/>
      <c r="B449" s="88"/>
      <c r="C449" s="88"/>
      <c r="D449" s="88"/>
      <c r="E449" s="134"/>
      <c r="F449" s="134"/>
      <c r="G449" s="134"/>
      <c r="H449" s="134"/>
      <c r="I449" s="134"/>
      <c r="J449" s="134"/>
      <c r="K449" s="134"/>
      <c r="L449" s="134"/>
    </row>
    <row r="450" spans="1:12" customFormat="1" x14ac:dyDescent="0.25">
      <c r="A450" s="88"/>
      <c r="B450" s="88"/>
      <c r="C450" s="88"/>
      <c r="D450" s="88"/>
      <c r="E450" s="134"/>
      <c r="F450" s="134"/>
      <c r="G450" s="134"/>
      <c r="H450" s="134"/>
      <c r="I450" s="134"/>
      <c r="J450" s="134"/>
      <c r="K450" s="134"/>
      <c r="L450" s="134"/>
    </row>
    <row r="451" spans="1:12" customFormat="1" x14ac:dyDescent="0.25">
      <c r="A451" s="88"/>
      <c r="B451" s="88"/>
      <c r="C451" s="88"/>
      <c r="D451" s="88"/>
      <c r="E451" s="134"/>
      <c r="F451" s="134"/>
      <c r="G451" s="134"/>
      <c r="H451" s="134"/>
      <c r="I451" s="134"/>
      <c r="J451" s="134"/>
      <c r="K451" s="134"/>
      <c r="L451" s="134"/>
    </row>
    <row r="452" spans="1:12" customFormat="1" x14ac:dyDescent="0.25">
      <c r="A452" s="88"/>
      <c r="B452" s="88"/>
      <c r="C452" s="88"/>
      <c r="D452" s="88"/>
      <c r="E452" s="134"/>
      <c r="F452" s="134"/>
      <c r="G452" s="134"/>
      <c r="H452" s="134"/>
      <c r="I452" s="134"/>
      <c r="J452" s="134"/>
      <c r="K452" s="134"/>
      <c r="L452" s="134"/>
    </row>
    <row r="453" spans="1:12" customFormat="1" x14ac:dyDescent="0.25">
      <c r="A453" s="88"/>
      <c r="B453" s="88"/>
      <c r="C453" s="88"/>
      <c r="D453" s="88"/>
      <c r="E453" s="134"/>
      <c r="F453" s="134"/>
      <c r="G453" s="134"/>
      <c r="H453" s="134"/>
      <c r="I453" s="134"/>
      <c r="J453" s="134"/>
      <c r="K453" s="134"/>
      <c r="L453" s="134"/>
    </row>
    <row r="454" spans="1:12" customFormat="1" x14ac:dyDescent="0.25">
      <c r="A454" s="88"/>
      <c r="B454" s="88"/>
      <c r="C454" s="88"/>
      <c r="D454" s="88"/>
      <c r="E454" s="134"/>
      <c r="F454" s="134"/>
      <c r="G454" s="134"/>
      <c r="H454" s="134"/>
      <c r="I454" s="134"/>
      <c r="J454" s="134"/>
      <c r="K454" s="134"/>
      <c r="L454" s="134"/>
    </row>
    <row r="455" spans="1:12" customFormat="1" x14ac:dyDescent="0.25">
      <c r="A455" s="88"/>
      <c r="B455" s="88"/>
      <c r="C455" s="88"/>
      <c r="D455" s="88"/>
      <c r="E455" s="134"/>
      <c r="F455" s="134"/>
      <c r="G455" s="134"/>
      <c r="H455" s="134"/>
      <c r="I455" s="134"/>
      <c r="J455" s="134"/>
      <c r="K455" s="134"/>
      <c r="L455" s="134"/>
    </row>
    <row r="456" spans="1:12" customFormat="1" x14ac:dyDescent="0.25">
      <c r="A456" s="88"/>
      <c r="B456" s="88"/>
      <c r="C456" s="88"/>
      <c r="D456" s="88"/>
      <c r="E456" s="134"/>
      <c r="F456" s="134"/>
      <c r="G456" s="134"/>
      <c r="H456" s="134"/>
      <c r="I456" s="134"/>
      <c r="J456" s="134"/>
      <c r="K456" s="134"/>
      <c r="L456" s="134"/>
    </row>
    <row r="457" spans="1:12" customFormat="1" x14ac:dyDescent="0.25">
      <c r="A457" s="88"/>
      <c r="B457" s="88"/>
      <c r="C457" s="88"/>
      <c r="D457" s="88"/>
      <c r="E457" s="134"/>
      <c r="F457" s="134"/>
      <c r="G457" s="134"/>
      <c r="H457" s="134"/>
      <c r="I457" s="134"/>
      <c r="J457" s="134"/>
      <c r="K457" s="134"/>
      <c r="L457" s="134"/>
    </row>
    <row r="458" spans="1:12" customFormat="1" x14ac:dyDescent="0.25">
      <c r="A458" s="88"/>
      <c r="B458" s="88"/>
      <c r="C458" s="88"/>
      <c r="D458" s="88"/>
      <c r="E458" s="134"/>
      <c r="F458" s="134"/>
      <c r="G458" s="134"/>
      <c r="H458" s="134"/>
      <c r="I458" s="134"/>
      <c r="J458" s="134"/>
      <c r="K458" s="134"/>
      <c r="L458" s="134"/>
    </row>
    <row r="459" spans="1:12" customFormat="1" x14ac:dyDescent="0.25">
      <c r="A459" s="88"/>
      <c r="B459" s="88"/>
      <c r="C459" s="88"/>
      <c r="D459" s="88"/>
      <c r="E459" s="134"/>
      <c r="F459" s="134"/>
      <c r="G459" s="134"/>
      <c r="H459" s="134"/>
      <c r="I459" s="134"/>
      <c r="J459" s="134"/>
      <c r="K459" s="134"/>
      <c r="L459" s="134"/>
    </row>
    <row r="460" spans="1:12" customFormat="1" x14ac:dyDescent="0.25">
      <c r="A460" s="88"/>
      <c r="B460" s="88"/>
      <c r="C460" s="88"/>
      <c r="D460" s="88"/>
      <c r="E460" s="134"/>
      <c r="F460" s="134"/>
      <c r="G460" s="134"/>
      <c r="H460" s="134"/>
      <c r="I460" s="134"/>
      <c r="J460" s="134"/>
      <c r="K460" s="134"/>
      <c r="L460" s="134"/>
    </row>
    <row r="461" spans="1:12" customFormat="1" x14ac:dyDescent="0.25">
      <c r="A461" s="88"/>
      <c r="B461" s="88"/>
      <c r="C461" s="88"/>
      <c r="D461" s="88"/>
      <c r="E461" s="134"/>
      <c r="F461" s="134"/>
      <c r="G461" s="134"/>
      <c r="H461" s="134"/>
      <c r="I461" s="134"/>
      <c r="J461" s="134"/>
      <c r="K461" s="134"/>
      <c r="L461" s="134"/>
    </row>
    <row r="462" spans="1:12" customFormat="1" x14ac:dyDescent="0.25">
      <c r="A462" s="88"/>
      <c r="B462" s="88"/>
      <c r="C462" s="88"/>
      <c r="D462" s="88"/>
      <c r="E462" s="134"/>
      <c r="F462" s="134"/>
      <c r="G462" s="134"/>
      <c r="H462" s="134"/>
      <c r="I462" s="134"/>
      <c r="J462" s="134"/>
      <c r="K462" s="134"/>
      <c r="L462" s="134"/>
    </row>
    <row r="463" spans="1:12" customFormat="1" x14ac:dyDescent="0.25">
      <c r="A463" s="88"/>
      <c r="B463" s="88"/>
      <c r="C463" s="88"/>
      <c r="D463" s="88"/>
      <c r="E463" s="134"/>
      <c r="F463" s="134"/>
      <c r="G463" s="134"/>
      <c r="H463" s="134"/>
      <c r="I463" s="134"/>
      <c r="J463" s="134"/>
      <c r="K463" s="134"/>
      <c r="L463" s="134"/>
    </row>
    <row r="464" spans="1:12" customFormat="1" x14ac:dyDescent="0.25">
      <c r="A464" s="88"/>
      <c r="B464" s="88"/>
      <c r="C464" s="88"/>
      <c r="D464" s="88"/>
      <c r="E464" s="134"/>
      <c r="F464" s="134"/>
      <c r="G464" s="134"/>
      <c r="H464" s="134"/>
      <c r="I464" s="134"/>
      <c r="J464" s="134"/>
      <c r="K464" s="134"/>
      <c r="L464" s="134"/>
    </row>
    <row r="465" spans="1:12" customFormat="1" x14ac:dyDescent="0.25">
      <c r="A465" s="88"/>
      <c r="B465" s="88"/>
      <c r="C465" s="88"/>
      <c r="D465" s="88"/>
      <c r="E465" s="134"/>
      <c r="F465" s="134"/>
      <c r="G465" s="134"/>
      <c r="H465" s="134"/>
      <c r="I465" s="134"/>
      <c r="J465" s="134"/>
      <c r="K465" s="134"/>
      <c r="L465" s="134"/>
    </row>
    <row r="466" spans="1:12" customFormat="1" x14ac:dyDescent="0.25">
      <c r="A466" s="88"/>
      <c r="B466" s="88"/>
      <c r="C466" s="88"/>
      <c r="D466" s="88"/>
      <c r="E466" s="134"/>
      <c r="F466" s="134"/>
      <c r="G466" s="134"/>
      <c r="H466" s="134"/>
      <c r="I466" s="134"/>
      <c r="J466" s="134"/>
      <c r="K466" s="134"/>
      <c r="L466" s="134"/>
    </row>
    <row r="467" spans="1:12" customFormat="1" x14ac:dyDescent="0.25">
      <c r="A467" s="88"/>
      <c r="B467" s="88"/>
      <c r="C467" s="88"/>
      <c r="D467" s="88"/>
      <c r="E467" s="134"/>
      <c r="F467" s="134"/>
      <c r="G467" s="134"/>
      <c r="H467" s="134"/>
      <c r="I467" s="134"/>
      <c r="J467" s="134"/>
      <c r="K467" s="134"/>
      <c r="L467" s="134"/>
    </row>
    <row r="468" spans="1:12" customFormat="1" x14ac:dyDescent="0.25">
      <c r="A468" s="88"/>
      <c r="B468" s="88"/>
      <c r="C468" s="88"/>
      <c r="D468" s="88"/>
      <c r="E468" s="134"/>
      <c r="F468" s="134"/>
      <c r="G468" s="134"/>
      <c r="H468" s="134"/>
      <c r="I468" s="134"/>
      <c r="J468" s="134"/>
      <c r="K468" s="134"/>
      <c r="L468" s="134"/>
    </row>
    <row r="469" spans="1:12" customFormat="1" x14ac:dyDescent="0.25">
      <c r="A469" s="88"/>
      <c r="B469" s="88"/>
      <c r="C469" s="88"/>
      <c r="D469" s="88"/>
      <c r="E469" s="134"/>
      <c r="F469" s="134"/>
      <c r="G469" s="134"/>
      <c r="H469" s="134"/>
      <c r="I469" s="134"/>
      <c r="J469" s="134"/>
      <c r="K469" s="134"/>
      <c r="L469" s="134"/>
    </row>
    <row r="470" spans="1:12" customFormat="1" x14ac:dyDescent="0.25">
      <c r="A470" s="88"/>
      <c r="B470" s="88"/>
      <c r="C470" s="88"/>
      <c r="D470" s="88"/>
      <c r="E470" s="134"/>
      <c r="F470" s="134"/>
      <c r="G470" s="134"/>
      <c r="H470" s="134"/>
      <c r="I470" s="134"/>
      <c r="J470" s="134"/>
      <c r="K470" s="134"/>
      <c r="L470" s="134"/>
    </row>
    <row r="471" spans="1:12" customFormat="1" x14ac:dyDescent="0.25">
      <c r="A471" s="88"/>
      <c r="B471" s="88"/>
      <c r="C471" s="88"/>
      <c r="D471" s="88"/>
      <c r="E471" s="134"/>
      <c r="F471" s="134"/>
      <c r="G471" s="134"/>
      <c r="H471" s="134"/>
      <c r="I471" s="134"/>
      <c r="J471" s="134"/>
      <c r="K471" s="134"/>
      <c r="L471" s="134"/>
    </row>
    <row r="472" spans="1:12" customFormat="1" x14ac:dyDescent="0.25">
      <c r="A472" s="88"/>
      <c r="B472" s="88"/>
      <c r="C472" s="88"/>
      <c r="D472" s="88"/>
      <c r="E472" s="134"/>
      <c r="F472" s="134"/>
      <c r="G472" s="134"/>
      <c r="H472" s="134"/>
      <c r="I472" s="134"/>
      <c r="J472" s="134"/>
      <c r="K472" s="134"/>
      <c r="L472" s="134"/>
    </row>
    <row r="473" spans="1:12" customFormat="1" x14ac:dyDescent="0.25">
      <c r="A473" s="88"/>
      <c r="B473" s="88"/>
      <c r="C473" s="88"/>
      <c r="D473" s="88"/>
      <c r="E473" s="134"/>
      <c r="F473" s="134"/>
      <c r="G473" s="134"/>
      <c r="H473" s="134"/>
      <c r="I473" s="134"/>
      <c r="J473" s="134"/>
      <c r="K473" s="134"/>
      <c r="L473" s="134"/>
    </row>
    <row r="474" spans="1:12" customFormat="1" x14ac:dyDescent="0.25">
      <c r="A474" s="88"/>
      <c r="B474" s="88"/>
      <c r="C474" s="88"/>
      <c r="D474" s="88"/>
      <c r="E474" s="134"/>
      <c r="F474" s="134"/>
      <c r="G474" s="134"/>
      <c r="H474" s="134"/>
      <c r="I474" s="134"/>
      <c r="J474" s="134"/>
      <c r="K474" s="134"/>
      <c r="L474" s="134"/>
    </row>
    <row r="475" spans="1:12" customFormat="1" x14ac:dyDescent="0.25">
      <c r="A475" s="88"/>
      <c r="B475" s="88"/>
      <c r="C475" s="88"/>
      <c r="D475" s="88"/>
      <c r="E475" s="134"/>
      <c r="F475" s="134"/>
      <c r="G475" s="134"/>
      <c r="H475" s="134"/>
      <c r="I475" s="134"/>
      <c r="J475" s="134"/>
      <c r="K475" s="134"/>
      <c r="L475" s="134"/>
    </row>
    <row r="476" spans="1:12" customFormat="1" x14ac:dyDescent="0.25">
      <c r="A476" s="88"/>
      <c r="B476" s="88"/>
      <c r="C476" s="88"/>
      <c r="D476" s="88"/>
      <c r="E476" s="134"/>
      <c r="F476" s="134"/>
      <c r="G476" s="134"/>
      <c r="H476" s="134"/>
      <c r="I476" s="134"/>
      <c r="J476" s="134"/>
      <c r="K476" s="134"/>
      <c r="L476" s="134"/>
    </row>
    <row r="477" spans="1:12" customFormat="1" x14ac:dyDescent="0.25">
      <c r="A477" s="88"/>
      <c r="B477" s="88"/>
      <c r="C477" s="88"/>
      <c r="D477" s="88"/>
      <c r="E477" s="134"/>
      <c r="F477" s="134"/>
      <c r="G477" s="134"/>
      <c r="H477" s="134"/>
      <c r="I477" s="134"/>
      <c r="J477" s="134"/>
      <c r="K477" s="134"/>
      <c r="L477" s="134"/>
    </row>
    <row r="478" spans="1:12" customFormat="1" x14ac:dyDescent="0.25">
      <c r="A478" s="88"/>
      <c r="B478" s="88"/>
      <c r="C478" s="88"/>
      <c r="D478" s="88"/>
      <c r="E478" s="134"/>
      <c r="F478" s="134"/>
      <c r="G478" s="134"/>
      <c r="H478" s="134"/>
      <c r="I478" s="134"/>
      <c r="J478" s="134"/>
      <c r="K478" s="134"/>
      <c r="L478" s="134"/>
    </row>
    <row r="479" spans="1:12" customFormat="1" x14ac:dyDescent="0.25">
      <c r="A479" s="88"/>
      <c r="B479" s="88"/>
      <c r="C479" s="88"/>
      <c r="D479" s="88"/>
      <c r="E479" s="134"/>
      <c r="F479" s="134"/>
      <c r="G479" s="134"/>
      <c r="H479" s="134"/>
      <c r="I479" s="134"/>
      <c r="J479" s="134"/>
      <c r="K479" s="134"/>
      <c r="L479" s="134"/>
    </row>
    <row r="480" spans="1:12" customFormat="1" x14ac:dyDescent="0.25">
      <c r="A480" s="88"/>
      <c r="B480" s="88"/>
      <c r="C480" s="88"/>
      <c r="D480" s="88"/>
      <c r="E480" s="134"/>
      <c r="F480" s="134"/>
      <c r="G480" s="134"/>
      <c r="H480" s="134"/>
      <c r="I480" s="134"/>
      <c r="J480" s="134"/>
      <c r="K480" s="134"/>
      <c r="L480" s="134"/>
    </row>
    <row r="481" spans="1:12" customFormat="1" x14ac:dyDescent="0.25">
      <c r="A481" s="88"/>
      <c r="B481" s="88"/>
      <c r="C481" s="88"/>
      <c r="D481" s="88"/>
      <c r="E481" s="134"/>
      <c r="F481" s="134"/>
      <c r="G481" s="134"/>
      <c r="H481" s="134"/>
      <c r="I481" s="134"/>
      <c r="J481" s="134"/>
      <c r="K481" s="134"/>
      <c r="L481" s="134"/>
    </row>
    <row r="482" spans="1:12" customFormat="1" x14ac:dyDescent="0.25">
      <c r="A482" s="88"/>
      <c r="B482" s="88"/>
      <c r="C482" s="88"/>
      <c r="D482" s="88"/>
      <c r="E482" s="134"/>
      <c r="F482" s="134"/>
      <c r="G482" s="134"/>
      <c r="H482" s="134"/>
      <c r="I482" s="134"/>
      <c r="J482" s="134"/>
      <c r="K482" s="134"/>
      <c r="L482" s="134"/>
    </row>
    <row r="483" spans="1:12" customFormat="1" x14ac:dyDescent="0.25">
      <c r="A483" s="88"/>
      <c r="B483" s="88"/>
      <c r="C483" s="88"/>
      <c r="D483" s="88"/>
      <c r="E483" s="134"/>
      <c r="F483" s="134"/>
      <c r="G483" s="134"/>
      <c r="H483" s="134"/>
      <c r="I483" s="134"/>
      <c r="J483" s="134"/>
      <c r="K483" s="134"/>
      <c r="L483" s="134"/>
    </row>
    <row r="484" spans="1:12" customFormat="1" x14ac:dyDescent="0.25">
      <c r="A484" s="88"/>
      <c r="B484" s="88"/>
      <c r="C484" s="88"/>
      <c r="D484" s="88"/>
      <c r="E484" s="134"/>
      <c r="F484" s="134"/>
      <c r="G484" s="134"/>
      <c r="H484" s="134"/>
      <c r="I484" s="134"/>
      <c r="J484" s="134"/>
      <c r="K484" s="134"/>
      <c r="L484" s="134"/>
    </row>
    <row r="485" spans="1:12" customFormat="1" x14ac:dyDescent="0.25">
      <c r="A485" s="88"/>
      <c r="B485" s="88"/>
      <c r="C485" s="88"/>
      <c r="D485" s="88"/>
      <c r="E485" s="134"/>
      <c r="F485" s="134"/>
      <c r="G485" s="134"/>
      <c r="H485" s="134"/>
      <c r="I485" s="134"/>
      <c r="J485" s="134"/>
      <c r="K485" s="134"/>
      <c r="L485" s="134"/>
    </row>
    <row r="486" spans="1:12" customFormat="1" x14ac:dyDescent="0.25">
      <c r="A486" s="88"/>
      <c r="B486" s="88"/>
      <c r="C486" s="88"/>
      <c r="D486" s="88"/>
      <c r="E486" s="134"/>
      <c r="F486" s="134"/>
      <c r="G486" s="134"/>
      <c r="H486" s="134"/>
      <c r="I486" s="134"/>
      <c r="J486" s="134"/>
      <c r="K486" s="134"/>
      <c r="L486" s="134"/>
    </row>
    <row r="487" spans="1:12" customFormat="1" x14ac:dyDescent="0.25">
      <c r="A487" s="88"/>
      <c r="B487" s="88"/>
      <c r="C487" s="88"/>
      <c r="D487" s="88"/>
      <c r="E487" s="134"/>
      <c r="F487" s="134"/>
      <c r="G487" s="134"/>
      <c r="H487" s="134"/>
      <c r="I487" s="134"/>
      <c r="J487" s="134"/>
      <c r="K487" s="134"/>
      <c r="L487" s="134"/>
    </row>
    <row r="488" spans="1:12" customFormat="1" x14ac:dyDescent="0.25">
      <c r="A488" s="88"/>
      <c r="B488" s="88"/>
      <c r="C488" s="88"/>
      <c r="D488" s="88"/>
      <c r="E488" s="134"/>
      <c r="F488" s="134"/>
      <c r="G488" s="134"/>
      <c r="H488" s="134"/>
      <c r="I488" s="134"/>
      <c r="J488" s="134"/>
      <c r="K488" s="134"/>
      <c r="L488" s="134"/>
    </row>
    <row r="489" spans="1:12" customFormat="1" x14ac:dyDescent="0.25">
      <c r="A489" s="88"/>
      <c r="B489" s="88"/>
      <c r="C489" s="88"/>
      <c r="D489" s="88"/>
      <c r="E489" s="134"/>
      <c r="F489" s="134"/>
      <c r="G489" s="134"/>
      <c r="H489" s="134"/>
      <c r="I489" s="134"/>
      <c r="J489" s="134"/>
      <c r="K489" s="134"/>
      <c r="L489" s="134"/>
    </row>
    <row r="490" spans="1:12" customFormat="1" x14ac:dyDescent="0.25">
      <c r="A490" s="88"/>
      <c r="B490" s="88"/>
      <c r="C490" s="88"/>
      <c r="D490" s="88"/>
      <c r="E490" s="134"/>
      <c r="F490" s="134"/>
      <c r="G490" s="134"/>
      <c r="H490" s="134"/>
      <c r="I490" s="134"/>
      <c r="J490" s="134"/>
      <c r="K490" s="134"/>
      <c r="L490" s="134"/>
    </row>
    <row r="491" spans="1:12" customFormat="1" x14ac:dyDescent="0.25">
      <c r="A491" s="88"/>
      <c r="B491" s="88"/>
      <c r="C491" s="88"/>
      <c r="D491" s="88"/>
      <c r="E491" s="134"/>
      <c r="F491" s="134"/>
      <c r="G491" s="134"/>
      <c r="H491" s="134"/>
      <c r="I491" s="134"/>
      <c r="J491" s="134"/>
      <c r="K491" s="134"/>
      <c r="L491" s="134"/>
    </row>
    <row r="492" spans="1:12" customFormat="1" x14ac:dyDescent="0.25">
      <c r="A492" s="88"/>
      <c r="B492" s="88"/>
      <c r="C492" s="88"/>
      <c r="D492" s="88"/>
      <c r="E492" s="134"/>
      <c r="F492" s="134"/>
      <c r="G492" s="134"/>
      <c r="H492" s="134"/>
      <c r="I492" s="134"/>
      <c r="J492" s="134"/>
      <c r="K492" s="134"/>
      <c r="L492" s="134"/>
    </row>
    <row r="493" spans="1:12" customFormat="1" x14ac:dyDescent="0.25">
      <c r="A493" s="88"/>
      <c r="B493" s="88"/>
      <c r="C493" s="88"/>
      <c r="D493" s="88"/>
      <c r="E493" s="134"/>
      <c r="F493" s="134"/>
      <c r="G493" s="134"/>
      <c r="H493" s="134"/>
      <c r="I493" s="134"/>
      <c r="J493" s="134"/>
      <c r="K493" s="134"/>
      <c r="L493" s="134"/>
    </row>
    <row r="494" spans="1:12" customFormat="1" x14ac:dyDescent="0.25">
      <c r="A494" s="88"/>
      <c r="B494" s="88"/>
      <c r="C494" s="88"/>
      <c r="D494" s="88"/>
      <c r="E494" s="134"/>
      <c r="F494" s="134"/>
      <c r="G494" s="134"/>
      <c r="H494" s="134"/>
      <c r="I494" s="134"/>
      <c r="J494" s="134"/>
      <c r="K494" s="134"/>
      <c r="L494" s="134"/>
    </row>
    <row r="495" spans="1:12" customFormat="1" x14ac:dyDescent="0.25">
      <c r="A495" s="88"/>
      <c r="B495" s="88"/>
      <c r="C495" s="88"/>
      <c r="D495" s="88"/>
      <c r="E495" s="134"/>
      <c r="F495" s="134"/>
      <c r="G495" s="134"/>
      <c r="H495" s="134"/>
      <c r="I495" s="134"/>
      <c r="J495" s="134"/>
      <c r="K495" s="134"/>
      <c r="L495" s="134"/>
    </row>
    <row r="496" spans="1:12" customFormat="1" x14ac:dyDescent="0.25">
      <c r="A496" s="88"/>
      <c r="B496" s="88"/>
      <c r="C496" s="88"/>
      <c r="D496" s="88"/>
      <c r="E496" s="134"/>
      <c r="F496" s="134"/>
      <c r="G496" s="134"/>
      <c r="H496" s="134"/>
      <c r="I496" s="134"/>
      <c r="J496" s="134"/>
      <c r="K496" s="134"/>
      <c r="L496" s="134"/>
    </row>
    <row r="497" spans="1:12" customFormat="1" x14ac:dyDescent="0.25">
      <c r="A497" s="88"/>
      <c r="B497" s="88"/>
      <c r="C497" s="88"/>
      <c r="D497" s="88"/>
      <c r="E497" s="134"/>
      <c r="F497" s="134"/>
      <c r="G497" s="134"/>
      <c r="H497" s="134"/>
      <c r="I497" s="134"/>
      <c r="J497" s="134"/>
      <c r="K497" s="134"/>
      <c r="L497" s="134"/>
    </row>
    <row r="498" spans="1:12" customFormat="1" x14ac:dyDescent="0.25">
      <c r="A498" s="88"/>
      <c r="B498" s="88"/>
      <c r="C498" s="88"/>
      <c r="D498" s="88"/>
      <c r="E498" s="134"/>
      <c r="F498" s="134"/>
      <c r="G498" s="134"/>
      <c r="H498" s="134"/>
      <c r="I498" s="134"/>
      <c r="J498" s="134"/>
      <c r="K498" s="134"/>
      <c r="L498" s="134"/>
    </row>
    <row r="499" spans="1:12" customFormat="1" x14ac:dyDescent="0.25">
      <c r="A499" s="88"/>
      <c r="B499" s="88"/>
      <c r="C499" s="88"/>
      <c r="D499" s="88"/>
      <c r="E499" s="134"/>
      <c r="F499" s="134"/>
      <c r="G499" s="134"/>
      <c r="H499" s="134"/>
      <c r="I499" s="134"/>
      <c r="J499" s="134"/>
      <c r="K499" s="134"/>
      <c r="L499" s="134"/>
    </row>
    <row r="500" spans="1:12" customFormat="1" x14ac:dyDescent="0.25">
      <c r="A500" s="88"/>
      <c r="B500" s="88"/>
      <c r="C500" s="88"/>
      <c r="D500" s="88"/>
      <c r="E500" s="134"/>
      <c r="F500" s="134"/>
      <c r="G500" s="134"/>
      <c r="H500" s="134"/>
      <c r="I500" s="134"/>
      <c r="J500" s="134"/>
      <c r="K500" s="134"/>
      <c r="L500" s="134"/>
    </row>
    <row r="501" spans="1:12" customFormat="1" x14ac:dyDescent="0.25">
      <c r="A501" s="88"/>
      <c r="B501" s="88"/>
      <c r="C501" s="88"/>
      <c r="D501" s="88"/>
      <c r="E501" s="134"/>
      <c r="F501" s="134"/>
      <c r="G501" s="134"/>
      <c r="H501" s="134"/>
      <c r="I501" s="134"/>
      <c r="J501" s="134"/>
      <c r="K501" s="134"/>
      <c r="L501" s="134"/>
    </row>
    <row r="502" spans="1:12" customFormat="1" x14ac:dyDescent="0.25">
      <c r="A502" s="88"/>
      <c r="B502" s="88"/>
      <c r="C502" s="88"/>
      <c r="D502" s="88"/>
      <c r="E502" s="134"/>
      <c r="F502" s="134"/>
      <c r="G502" s="134"/>
      <c r="H502" s="134"/>
      <c r="I502" s="134"/>
      <c r="J502" s="134"/>
      <c r="K502" s="134"/>
      <c r="L502" s="134"/>
    </row>
    <row r="503" spans="1:12" customFormat="1" x14ac:dyDescent="0.25">
      <c r="A503" s="88"/>
      <c r="B503" s="88"/>
      <c r="C503" s="88"/>
      <c r="D503" s="88"/>
      <c r="E503" s="134"/>
      <c r="F503" s="134"/>
      <c r="G503" s="134"/>
      <c r="H503" s="134"/>
      <c r="I503" s="134"/>
      <c r="J503" s="134"/>
      <c r="K503" s="134"/>
      <c r="L503" s="134"/>
    </row>
    <row r="504" spans="1:12" customFormat="1" x14ac:dyDescent="0.25">
      <c r="A504" s="88"/>
      <c r="B504" s="88"/>
      <c r="C504" s="88"/>
      <c r="D504" s="88"/>
      <c r="E504" s="134"/>
      <c r="F504" s="134"/>
      <c r="G504" s="134"/>
      <c r="H504" s="134"/>
      <c r="I504" s="134"/>
      <c r="J504" s="134"/>
      <c r="K504" s="134"/>
      <c r="L504" s="134"/>
    </row>
    <row r="505" spans="1:12" customFormat="1" x14ac:dyDescent="0.25">
      <c r="A505" s="88"/>
      <c r="B505" s="88"/>
      <c r="C505" s="88"/>
      <c r="D505" s="88"/>
      <c r="E505" s="134"/>
      <c r="F505" s="134"/>
      <c r="G505" s="134"/>
      <c r="H505" s="134"/>
      <c r="I505" s="134"/>
      <c r="J505" s="134"/>
      <c r="K505" s="134"/>
      <c r="L505" s="134"/>
    </row>
    <row r="506" spans="1:12" customFormat="1" x14ac:dyDescent="0.25">
      <c r="A506" s="88"/>
      <c r="B506" s="88"/>
      <c r="C506" s="88"/>
      <c r="D506" s="88"/>
      <c r="E506" s="134"/>
      <c r="F506" s="134"/>
      <c r="G506" s="134"/>
      <c r="H506" s="134"/>
      <c r="I506" s="134"/>
      <c r="J506" s="134"/>
      <c r="K506" s="134"/>
      <c r="L506" s="134"/>
    </row>
    <row r="507" spans="1:12" customFormat="1" x14ac:dyDescent="0.25">
      <c r="A507" s="88"/>
      <c r="B507" s="88"/>
      <c r="C507" s="88"/>
      <c r="D507" s="88"/>
      <c r="E507" s="134"/>
      <c r="F507" s="134"/>
      <c r="G507" s="134"/>
      <c r="H507" s="134"/>
      <c r="I507" s="134"/>
      <c r="J507" s="134"/>
      <c r="K507" s="134"/>
      <c r="L507" s="134"/>
    </row>
    <row r="508" spans="1:12" customFormat="1" x14ac:dyDescent="0.25">
      <c r="A508" s="88"/>
      <c r="B508" s="88"/>
      <c r="C508" s="88"/>
      <c r="D508" s="88"/>
      <c r="E508" s="134"/>
      <c r="F508" s="134"/>
      <c r="G508" s="134"/>
      <c r="H508" s="134"/>
      <c r="I508" s="134"/>
      <c r="J508" s="134"/>
      <c r="K508" s="134"/>
      <c r="L508" s="134"/>
    </row>
    <row r="509" spans="1:12" customFormat="1" x14ac:dyDescent="0.25">
      <c r="A509" s="88"/>
      <c r="B509" s="88"/>
      <c r="C509" s="88"/>
      <c r="D509" s="88"/>
      <c r="E509" s="134"/>
      <c r="F509" s="134"/>
      <c r="G509" s="134"/>
      <c r="H509" s="134"/>
      <c r="I509" s="134"/>
      <c r="J509" s="134"/>
      <c r="K509" s="134"/>
      <c r="L509" s="134"/>
    </row>
    <row r="510" spans="1:12" customFormat="1" x14ac:dyDescent="0.25">
      <c r="A510" s="88"/>
      <c r="B510" s="88"/>
      <c r="C510" s="88"/>
      <c r="D510" s="88"/>
      <c r="E510" s="134"/>
      <c r="F510" s="134"/>
      <c r="G510" s="134"/>
      <c r="H510" s="134"/>
      <c r="I510" s="134"/>
      <c r="J510" s="134"/>
      <c r="K510" s="134"/>
      <c r="L510" s="134"/>
    </row>
    <row r="511" spans="1:12" customFormat="1" x14ac:dyDescent="0.25">
      <c r="A511" s="88"/>
      <c r="B511" s="88"/>
      <c r="C511" s="88"/>
      <c r="D511" s="88"/>
      <c r="E511" s="134"/>
      <c r="F511" s="134"/>
      <c r="G511" s="134"/>
      <c r="H511" s="134"/>
      <c r="I511" s="134"/>
      <c r="J511" s="134"/>
      <c r="K511" s="134"/>
      <c r="L511" s="134"/>
    </row>
    <row r="512" spans="1:12" customFormat="1" x14ac:dyDescent="0.25">
      <c r="A512" s="88"/>
      <c r="B512" s="88"/>
      <c r="C512" s="88"/>
      <c r="D512" s="88"/>
      <c r="E512" s="134"/>
      <c r="F512" s="134"/>
      <c r="G512" s="134"/>
      <c r="H512" s="134"/>
      <c r="I512" s="134"/>
      <c r="J512" s="134"/>
      <c r="K512" s="134"/>
      <c r="L512" s="134"/>
    </row>
    <row r="513" spans="1:12" customFormat="1" x14ac:dyDescent="0.25">
      <c r="A513" s="88"/>
      <c r="B513" s="88"/>
      <c r="C513" s="88"/>
      <c r="D513" s="88"/>
      <c r="E513" s="134"/>
      <c r="F513" s="134"/>
      <c r="G513" s="134"/>
      <c r="H513" s="134"/>
      <c r="I513" s="134"/>
      <c r="J513" s="134"/>
      <c r="K513" s="134"/>
      <c r="L513" s="134"/>
    </row>
    <row r="514" spans="1:12" customFormat="1" x14ac:dyDescent="0.25">
      <c r="A514" s="88"/>
      <c r="B514" s="88"/>
      <c r="C514" s="88"/>
      <c r="D514" s="88"/>
      <c r="E514" s="134"/>
      <c r="F514" s="134"/>
      <c r="G514" s="134"/>
      <c r="H514" s="134"/>
      <c r="I514" s="134"/>
      <c r="J514" s="134"/>
      <c r="K514" s="134"/>
      <c r="L514" s="134"/>
    </row>
    <row r="515" spans="1:12" customFormat="1" x14ac:dyDescent="0.25">
      <c r="A515" s="88"/>
      <c r="B515" s="88"/>
      <c r="C515" s="88"/>
      <c r="D515" s="88"/>
      <c r="E515" s="134"/>
      <c r="F515" s="134"/>
      <c r="G515" s="134"/>
      <c r="H515" s="134"/>
      <c r="I515" s="134"/>
      <c r="J515" s="134"/>
      <c r="K515" s="134"/>
      <c r="L515" s="134"/>
    </row>
    <row r="516" spans="1:12" customFormat="1" x14ac:dyDescent="0.25">
      <c r="A516" s="88"/>
      <c r="B516" s="88"/>
      <c r="C516" s="88"/>
      <c r="D516" s="88"/>
      <c r="E516" s="134"/>
      <c r="F516" s="134"/>
      <c r="G516" s="134"/>
      <c r="H516" s="134"/>
      <c r="I516" s="134"/>
      <c r="J516" s="134"/>
      <c r="K516" s="134"/>
      <c r="L516" s="134"/>
    </row>
    <row r="517" spans="1:12" customFormat="1" x14ac:dyDescent="0.25">
      <c r="A517" s="88"/>
      <c r="B517" s="88"/>
      <c r="C517" s="88"/>
      <c r="D517" s="88"/>
      <c r="E517" s="134"/>
      <c r="F517" s="134"/>
      <c r="G517" s="134"/>
      <c r="H517" s="134"/>
      <c r="I517" s="134"/>
      <c r="J517" s="134"/>
      <c r="K517" s="134"/>
      <c r="L517" s="134"/>
    </row>
    <row r="518" spans="1:12" customFormat="1" x14ac:dyDescent="0.25">
      <c r="A518" s="88"/>
      <c r="B518" s="88"/>
      <c r="C518" s="88"/>
      <c r="D518" s="88"/>
      <c r="E518" s="134"/>
      <c r="F518" s="134"/>
      <c r="G518" s="134"/>
      <c r="H518" s="134"/>
      <c r="I518" s="134"/>
      <c r="J518" s="134"/>
      <c r="K518" s="134"/>
      <c r="L518" s="134"/>
    </row>
    <row r="519" spans="1:12" customFormat="1" x14ac:dyDescent="0.25">
      <c r="A519" s="88"/>
      <c r="B519" s="88"/>
      <c r="C519" s="88"/>
      <c r="D519" s="88"/>
      <c r="E519" s="134"/>
      <c r="F519" s="134"/>
      <c r="G519" s="134"/>
      <c r="H519" s="134"/>
      <c r="I519" s="134"/>
      <c r="J519" s="134"/>
      <c r="K519" s="134"/>
      <c r="L519" s="134"/>
    </row>
    <row r="520" spans="1:12" customFormat="1" x14ac:dyDescent="0.25">
      <c r="A520" s="88"/>
      <c r="B520" s="88"/>
      <c r="C520" s="88"/>
      <c r="D520" s="88"/>
      <c r="E520" s="134"/>
      <c r="F520" s="134"/>
      <c r="G520" s="134"/>
      <c r="H520" s="134"/>
      <c r="I520" s="134"/>
      <c r="J520" s="134"/>
      <c r="K520" s="134"/>
      <c r="L520" s="134"/>
    </row>
    <row r="521" spans="1:12" customFormat="1" x14ac:dyDescent="0.25">
      <c r="A521" s="88"/>
      <c r="B521" s="88"/>
      <c r="C521" s="88"/>
      <c r="D521" s="88"/>
      <c r="E521" s="134"/>
      <c r="F521" s="134"/>
      <c r="G521" s="134"/>
      <c r="H521" s="134"/>
      <c r="I521" s="134"/>
      <c r="J521" s="134"/>
      <c r="K521" s="134"/>
      <c r="L521" s="134"/>
    </row>
    <row r="522" spans="1:12" customFormat="1" x14ac:dyDescent="0.25">
      <c r="A522" s="88"/>
      <c r="B522" s="88"/>
      <c r="C522" s="88"/>
      <c r="D522" s="88"/>
      <c r="E522" s="134"/>
      <c r="F522" s="134"/>
      <c r="G522" s="134"/>
      <c r="H522" s="134"/>
      <c r="I522" s="134"/>
      <c r="J522" s="134"/>
      <c r="K522" s="134"/>
      <c r="L522" s="134"/>
    </row>
    <row r="523" spans="1:12" customFormat="1" x14ac:dyDescent="0.25">
      <c r="A523" s="88"/>
      <c r="B523" s="88"/>
      <c r="C523" s="88"/>
      <c r="D523" s="88"/>
      <c r="E523" s="134"/>
      <c r="F523" s="134"/>
      <c r="G523" s="134"/>
      <c r="H523" s="134"/>
      <c r="I523" s="134"/>
      <c r="J523" s="134"/>
      <c r="K523" s="134"/>
      <c r="L523" s="134"/>
    </row>
    <row r="524" spans="1:12" customFormat="1" x14ac:dyDescent="0.25">
      <c r="A524" s="88"/>
      <c r="B524" s="88"/>
      <c r="C524" s="88"/>
      <c r="D524" s="88"/>
      <c r="E524" s="134"/>
      <c r="F524" s="134"/>
      <c r="G524" s="134"/>
      <c r="H524" s="134"/>
      <c r="I524" s="134"/>
      <c r="J524" s="134"/>
      <c r="K524" s="134"/>
      <c r="L524" s="134"/>
    </row>
    <row r="525" spans="1:12" customFormat="1" x14ac:dyDescent="0.25">
      <c r="A525" s="88"/>
      <c r="B525" s="88"/>
      <c r="C525" s="88"/>
      <c r="D525" s="88"/>
      <c r="E525" s="134"/>
      <c r="F525" s="134"/>
      <c r="G525" s="134"/>
      <c r="H525" s="134"/>
      <c r="I525" s="134"/>
      <c r="J525" s="134"/>
      <c r="K525" s="134"/>
      <c r="L525" s="134"/>
    </row>
    <row r="526" spans="1:12" customFormat="1" x14ac:dyDescent="0.25">
      <c r="A526" s="88"/>
      <c r="B526" s="88"/>
      <c r="C526" s="88"/>
      <c r="D526" s="88"/>
      <c r="E526" s="134"/>
      <c r="F526" s="134"/>
      <c r="G526" s="134"/>
      <c r="H526" s="134"/>
      <c r="I526" s="134"/>
      <c r="J526" s="134"/>
      <c r="K526" s="134"/>
      <c r="L526" s="134"/>
    </row>
    <row r="527" spans="1:12" customFormat="1" x14ac:dyDescent="0.25">
      <c r="A527" s="88"/>
      <c r="B527" s="88"/>
      <c r="C527" s="88"/>
      <c r="D527" s="88"/>
      <c r="E527" s="134"/>
      <c r="F527" s="134"/>
      <c r="G527" s="134"/>
      <c r="H527" s="134"/>
      <c r="I527" s="134"/>
      <c r="J527" s="134"/>
      <c r="K527" s="134"/>
      <c r="L527" s="134"/>
    </row>
    <row r="528" spans="1:12" customFormat="1" x14ac:dyDescent="0.25">
      <c r="A528" s="88"/>
      <c r="B528" s="88"/>
      <c r="C528" s="88"/>
      <c r="D528" s="88"/>
      <c r="E528" s="134"/>
      <c r="F528" s="134"/>
      <c r="G528" s="134"/>
      <c r="H528" s="134"/>
      <c r="I528" s="134"/>
      <c r="J528" s="134"/>
      <c r="K528" s="134"/>
      <c r="L528" s="134"/>
    </row>
    <row r="529" spans="1:12" customFormat="1" x14ac:dyDescent="0.25">
      <c r="A529" s="88"/>
      <c r="B529" s="88"/>
      <c r="C529" s="88"/>
      <c r="D529" s="88"/>
      <c r="E529" s="134"/>
      <c r="F529" s="134"/>
      <c r="G529" s="134"/>
      <c r="H529" s="134"/>
      <c r="I529" s="134"/>
      <c r="J529" s="134"/>
      <c r="K529" s="134"/>
      <c r="L529" s="134"/>
    </row>
    <row r="530" spans="1:12" customFormat="1" x14ac:dyDescent="0.25">
      <c r="A530" s="88"/>
      <c r="B530" s="88"/>
      <c r="C530" s="88"/>
      <c r="D530" s="88"/>
      <c r="E530" s="134"/>
      <c r="F530" s="134"/>
      <c r="G530" s="134"/>
      <c r="H530" s="134"/>
      <c r="I530" s="134"/>
      <c r="J530" s="134"/>
      <c r="K530" s="134"/>
      <c r="L530" s="134"/>
    </row>
    <row r="531" spans="1:12" customFormat="1" x14ac:dyDescent="0.25">
      <c r="A531" s="88"/>
      <c r="B531" s="88"/>
      <c r="C531" s="88"/>
      <c r="D531" s="88"/>
      <c r="E531" s="134"/>
      <c r="F531" s="134"/>
      <c r="G531" s="134"/>
      <c r="H531" s="134"/>
      <c r="I531" s="134"/>
      <c r="J531" s="134"/>
      <c r="K531" s="134"/>
      <c r="L531" s="134"/>
    </row>
    <row r="532" spans="1:12" customFormat="1" x14ac:dyDescent="0.25">
      <c r="A532" s="88"/>
      <c r="B532" s="88"/>
      <c r="C532" s="88"/>
      <c r="D532" s="88"/>
      <c r="E532" s="134"/>
      <c r="F532" s="134"/>
      <c r="G532" s="134"/>
      <c r="H532" s="134"/>
      <c r="I532" s="134"/>
      <c r="J532" s="134"/>
      <c r="K532" s="134"/>
      <c r="L532" s="134"/>
    </row>
    <row r="533" spans="1:12" customFormat="1" x14ac:dyDescent="0.25">
      <c r="A533" s="88"/>
      <c r="B533" s="88"/>
      <c r="C533" s="88"/>
      <c r="D533" s="88"/>
      <c r="E533" s="134"/>
      <c r="F533" s="134"/>
      <c r="G533" s="134"/>
      <c r="H533" s="134"/>
      <c r="I533" s="134"/>
      <c r="J533" s="134"/>
      <c r="K533" s="134"/>
      <c r="L533" s="134"/>
    </row>
    <row r="534" spans="1:12" customFormat="1" x14ac:dyDescent="0.25">
      <c r="A534" s="88"/>
      <c r="B534" s="88"/>
      <c r="C534" s="88"/>
      <c r="D534" s="88"/>
      <c r="E534" s="134"/>
      <c r="F534" s="134"/>
      <c r="G534" s="134"/>
      <c r="H534" s="134"/>
      <c r="I534" s="134"/>
      <c r="J534" s="134"/>
      <c r="K534" s="134"/>
      <c r="L534" s="134"/>
    </row>
    <row r="535" spans="1:12" customFormat="1" x14ac:dyDescent="0.25">
      <c r="A535" s="88"/>
      <c r="B535" s="88"/>
      <c r="C535" s="88"/>
      <c r="D535" s="88"/>
      <c r="E535" s="134"/>
      <c r="F535" s="134"/>
      <c r="G535" s="134"/>
      <c r="H535" s="134"/>
      <c r="I535" s="134"/>
      <c r="J535" s="134"/>
      <c r="K535" s="134"/>
      <c r="L535" s="134"/>
    </row>
    <row r="536" spans="1:12" customFormat="1" x14ac:dyDescent="0.25">
      <c r="A536" s="88"/>
      <c r="B536" s="88"/>
      <c r="C536" s="88"/>
      <c r="D536" s="88"/>
      <c r="E536" s="134"/>
      <c r="F536" s="134"/>
      <c r="G536" s="134"/>
      <c r="H536" s="134"/>
      <c r="I536" s="134"/>
      <c r="J536" s="134"/>
      <c r="K536" s="134"/>
      <c r="L536" s="134"/>
    </row>
    <row r="537" spans="1:12" customFormat="1" x14ac:dyDescent="0.25">
      <c r="A537" s="88"/>
      <c r="B537" s="88"/>
      <c r="C537" s="88"/>
      <c r="D537" s="88"/>
      <c r="E537" s="134"/>
      <c r="F537" s="134"/>
      <c r="G537" s="134"/>
      <c r="H537" s="134"/>
      <c r="I537" s="134"/>
      <c r="J537" s="134"/>
      <c r="K537" s="134"/>
      <c r="L537" s="134"/>
    </row>
    <row r="538" spans="1:12" customFormat="1" x14ac:dyDescent="0.25">
      <c r="A538" s="88"/>
      <c r="B538" s="88"/>
      <c r="C538" s="88"/>
      <c r="D538" s="88"/>
      <c r="E538" s="134"/>
      <c r="F538" s="134"/>
      <c r="G538" s="134"/>
      <c r="H538" s="134"/>
      <c r="I538" s="134"/>
      <c r="J538" s="134"/>
      <c r="K538" s="134"/>
      <c r="L538" s="134"/>
    </row>
    <row r="539" spans="1:12" customFormat="1" x14ac:dyDescent="0.25">
      <c r="A539" s="88"/>
      <c r="B539" s="88"/>
      <c r="C539" s="88"/>
      <c r="D539" s="88"/>
      <c r="E539" s="134"/>
      <c r="F539" s="134"/>
      <c r="G539" s="134"/>
      <c r="H539" s="134"/>
      <c r="I539" s="134"/>
      <c r="J539" s="134"/>
      <c r="K539" s="134"/>
      <c r="L539" s="134"/>
    </row>
    <row r="540" spans="1:12" customFormat="1" x14ac:dyDescent="0.25">
      <c r="A540" s="88"/>
      <c r="B540" s="88"/>
      <c r="C540" s="88"/>
      <c r="D540" s="88"/>
      <c r="E540" s="134"/>
      <c r="F540" s="134"/>
      <c r="G540" s="134"/>
      <c r="H540" s="134"/>
      <c r="I540" s="134"/>
      <c r="J540" s="134"/>
      <c r="K540" s="134"/>
      <c r="L540" s="134"/>
    </row>
    <row r="541" spans="1:12" customFormat="1" x14ac:dyDescent="0.25">
      <c r="A541" s="88"/>
      <c r="B541" s="88"/>
      <c r="C541" s="88"/>
      <c r="D541" s="88"/>
      <c r="E541" s="134"/>
      <c r="F541" s="134"/>
      <c r="G541" s="134"/>
      <c r="H541" s="134"/>
      <c r="I541" s="134"/>
      <c r="J541" s="134"/>
      <c r="K541" s="134"/>
      <c r="L541" s="134"/>
    </row>
    <row r="542" spans="1:12" customFormat="1" x14ac:dyDescent="0.25">
      <c r="A542" s="88"/>
      <c r="B542" s="88"/>
      <c r="C542" s="88"/>
      <c r="D542" s="88"/>
      <c r="E542" s="134"/>
      <c r="F542" s="134"/>
      <c r="G542" s="134"/>
      <c r="H542" s="134"/>
      <c r="I542" s="134"/>
      <c r="J542" s="134"/>
      <c r="K542" s="134"/>
      <c r="L542" s="134"/>
    </row>
    <row r="543" spans="1:12" customFormat="1" x14ac:dyDescent="0.25">
      <c r="A543" s="88"/>
      <c r="B543" s="88"/>
      <c r="C543" s="88"/>
      <c r="D543" s="88"/>
      <c r="E543" s="134"/>
      <c r="F543" s="134"/>
      <c r="G543" s="134"/>
      <c r="H543" s="134"/>
      <c r="I543" s="134"/>
      <c r="J543" s="134"/>
      <c r="K543" s="134"/>
      <c r="L543" s="134"/>
    </row>
    <row r="544" spans="1:12" customFormat="1" x14ac:dyDescent="0.25">
      <c r="A544" s="88"/>
      <c r="B544" s="88"/>
      <c r="C544" s="88"/>
      <c r="D544" s="88"/>
      <c r="E544" s="134"/>
      <c r="F544" s="134"/>
      <c r="G544" s="134"/>
      <c r="H544" s="134"/>
      <c r="I544" s="134"/>
      <c r="J544" s="134"/>
      <c r="K544" s="134"/>
      <c r="L544" s="134"/>
    </row>
    <row r="545" spans="1:12" customFormat="1" x14ac:dyDescent="0.25">
      <c r="A545" s="88"/>
      <c r="B545" s="88"/>
      <c r="C545" s="88"/>
      <c r="D545" s="88"/>
      <c r="E545" s="134"/>
      <c r="F545" s="134"/>
      <c r="G545" s="134"/>
      <c r="H545" s="134"/>
      <c r="I545" s="134"/>
      <c r="J545" s="134"/>
      <c r="K545" s="134"/>
      <c r="L545" s="134"/>
    </row>
    <row r="546" spans="1:12" customFormat="1" x14ac:dyDescent="0.25">
      <c r="A546" s="88"/>
      <c r="B546" s="88"/>
      <c r="C546" s="88"/>
      <c r="D546" s="88"/>
      <c r="E546" s="134"/>
      <c r="F546" s="134"/>
      <c r="G546" s="134"/>
      <c r="H546" s="134"/>
      <c r="I546" s="134"/>
      <c r="J546" s="134"/>
      <c r="K546" s="134"/>
      <c r="L546" s="134"/>
    </row>
    <row r="547" spans="1:12" customFormat="1" x14ac:dyDescent="0.25">
      <c r="A547" s="88"/>
      <c r="B547" s="88"/>
      <c r="C547" s="88"/>
      <c r="D547" s="88"/>
      <c r="E547" s="134"/>
      <c r="F547" s="134"/>
      <c r="G547" s="134"/>
      <c r="H547" s="134"/>
      <c r="I547" s="134"/>
      <c r="J547" s="134"/>
      <c r="K547" s="134"/>
      <c r="L547" s="134"/>
    </row>
    <row r="548" spans="1:12" customFormat="1" x14ac:dyDescent="0.25">
      <c r="A548" s="88"/>
      <c r="B548" s="88"/>
      <c r="C548" s="88"/>
      <c r="D548" s="88"/>
      <c r="E548" s="134"/>
      <c r="F548" s="134"/>
      <c r="G548" s="134"/>
      <c r="H548" s="134"/>
      <c r="I548" s="134"/>
      <c r="J548" s="134"/>
      <c r="K548" s="134"/>
      <c r="L548" s="134"/>
    </row>
    <row r="549" spans="1:12" customFormat="1" x14ac:dyDescent="0.25">
      <c r="A549" s="88"/>
      <c r="B549" s="88"/>
      <c r="C549" s="88"/>
      <c r="D549" s="88"/>
      <c r="E549" s="134"/>
      <c r="F549" s="134"/>
      <c r="G549" s="134"/>
      <c r="H549" s="134"/>
      <c r="I549" s="134"/>
      <c r="J549" s="134"/>
      <c r="K549" s="134"/>
      <c r="L549" s="134"/>
    </row>
    <row r="550" spans="1:12" customFormat="1" x14ac:dyDescent="0.25">
      <c r="A550" s="88"/>
      <c r="B550" s="88"/>
      <c r="C550" s="88"/>
      <c r="D550" s="88"/>
      <c r="E550" s="134"/>
      <c r="F550" s="134"/>
      <c r="G550" s="134"/>
      <c r="H550" s="134"/>
      <c r="I550" s="134"/>
      <c r="J550" s="134"/>
      <c r="K550" s="134"/>
      <c r="L550" s="134"/>
    </row>
    <row r="551" spans="1:12" customFormat="1" x14ac:dyDescent="0.25">
      <c r="A551" s="88"/>
      <c r="B551" s="88"/>
      <c r="C551" s="88"/>
      <c r="D551" s="88"/>
      <c r="E551" s="134"/>
      <c r="F551" s="134"/>
      <c r="G551" s="134"/>
      <c r="H551" s="134"/>
      <c r="I551" s="134"/>
      <c r="J551" s="134"/>
      <c r="K551" s="134"/>
      <c r="L551" s="134"/>
    </row>
    <row r="552" spans="1:12" customFormat="1" x14ac:dyDescent="0.25">
      <c r="A552" s="88"/>
      <c r="B552" s="88"/>
      <c r="C552" s="88"/>
      <c r="D552" s="88"/>
      <c r="E552" s="134"/>
      <c r="F552" s="134"/>
      <c r="G552" s="134"/>
      <c r="H552" s="134"/>
      <c r="I552" s="134"/>
      <c r="J552" s="134"/>
      <c r="K552" s="134"/>
      <c r="L552" s="134"/>
    </row>
    <row r="553" spans="1:12" customFormat="1" x14ac:dyDescent="0.25">
      <c r="A553" s="88"/>
      <c r="B553" s="88"/>
      <c r="C553" s="88"/>
      <c r="D553" s="88"/>
      <c r="E553" s="134"/>
      <c r="F553" s="134"/>
      <c r="G553" s="134"/>
      <c r="H553" s="134"/>
      <c r="I553" s="134"/>
      <c r="J553" s="134"/>
      <c r="K553" s="134"/>
      <c r="L553" s="134"/>
    </row>
    <row r="554" spans="1:12" customFormat="1" x14ac:dyDescent="0.25">
      <c r="A554" s="88"/>
      <c r="B554" s="88"/>
      <c r="C554" s="88"/>
      <c r="D554" s="88"/>
      <c r="E554" s="134"/>
      <c r="F554" s="134"/>
      <c r="G554" s="134"/>
      <c r="H554" s="134"/>
      <c r="I554" s="134"/>
      <c r="J554" s="134"/>
      <c r="K554" s="134"/>
      <c r="L554" s="134"/>
    </row>
    <row r="555" spans="1:12" customFormat="1" x14ac:dyDescent="0.25">
      <c r="A555" s="88"/>
      <c r="B555" s="88"/>
      <c r="C555" s="88"/>
      <c r="D555" s="88"/>
      <c r="E555" s="134"/>
      <c r="F555" s="134"/>
      <c r="G555" s="134"/>
      <c r="H555" s="134"/>
      <c r="I555" s="134"/>
      <c r="J555" s="134"/>
      <c r="K555" s="134"/>
      <c r="L555" s="134"/>
    </row>
    <row r="556" spans="1:12" customFormat="1" x14ac:dyDescent="0.25">
      <c r="A556" s="88"/>
      <c r="B556" s="88"/>
      <c r="C556" s="88"/>
      <c r="D556" s="88"/>
      <c r="E556" s="134"/>
      <c r="F556" s="134"/>
      <c r="G556" s="134"/>
      <c r="H556" s="134"/>
      <c r="I556" s="134"/>
      <c r="J556" s="134"/>
      <c r="K556" s="134"/>
      <c r="L556" s="134"/>
    </row>
    <row r="557" spans="1:12" customFormat="1" x14ac:dyDescent="0.25">
      <c r="A557" s="88"/>
      <c r="B557" s="88"/>
      <c r="C557" s="88"/>
      <c r="D557" s="88"/>
      <c r="E557" s="134"/>
      <c r="F557" s="134"/>
      <c r="G557" s="134"/>
      <c r="H557" s="134"/>
      <c r="I557" s="134"/>
      <c r="J557" s="134"/>
      <c r="K557" s="134"/>
      <c r="L557" s="134"/>
    </row>
    <row r="558" spans="1:12" customFormat="1" x14ac:dyDescent="0.25">
      <c r="A558" s="88"/>
      <c r="B558" s="88"/>
      <c r="C558" s="88"/>
      <c r="D558" s="88"/>
      <c r="E558" s="134"/>
      <c r="F558" s="134"/>
      <c r="G558" s="134"/>
      <c r="H558" s="134"/>
      <c r="I558" s="134"/>
      <c r="J558" s="134"/>
      <c r="K558" s="134"/>
      <c r="L558" s="134"/>
    </row>
    <row r="559" spans="1:12" customFormat="1" x14ac:dyDescent="0.25">
      <c r="A559" s="88"/>
      <c r="B559" s="88"/>
      <c r="C559" s="88"/>
      <c r="D559" s="88"/>
      <c r="E559" s="134"/>
      <c r="F559" s="134"/>
      <c r="G559" s="134"/>
      <c r="H559" s="134"/>
      <c r="I559" s="134"/>
      <c r="J559" s="134"/>
      <c r="K559" s="134"/>
      <c r="L559" s="134"/>
    </row>
    <row r="560" spans="1:12" customFormat="1" x14ac:dyDescent="0.25">
      <c r="A560" s="88"/>
      <c r="B560" s="88"/>
      <c r="C560" s="88"/>
      <c r="D560" s="88"/>
      <c r="E560" s="134"/>
      <c r="F560" s="134"/>
      <c r="G560" s="134"/>
      <c r="H560" s="134"/>
      <c r="I560" s="134"/>
      <c r="J560" s="134"/>
      <c r="K560" s="134"/>
      <c r="L560" s="134"/>
    </row>
    <row r="561" spans="1:12" customFormat="1" x14ac:dyDescent="0.25">
      <c r="A561" s="88"/>
      <c r="B561" s="88"/>
      <c r="C561" s="88"/>
      <c r="D561" s="88"/>
      <c r="E561" s="134"/>
      <c r="F561" s="134"/>
      <c r="G561" s="134"/>
      <c r="H561" s="134"/>
      <c r="I561" s="134"/>
      <c r="J561" s="134"/>
      <c r="K561" s="134"/>
      <c r="L561" s="134"/>
    </row>
    <row r="562" spans="1:12" customFormat="1" x14ac:dyDescent="0.25">
      <c r="A562" s="88"/>
      <c r="B562" s="88"/>
      <c r="C562" s="88"/>
      <c r="D562" s="88"/>
      <c r="E562" s="134"/>
      <c r="F562" s="134"/>
      <c r="G562" s="134"/>
      <c r="H562" s="134"/>
      <c r="I562" s="134"/>
      <c r="J562" s="134"/>
      <c r="K562" s="134"/>
      <c r="L562" s="134"/>
    </row>
    <row r="563" spans="1:12" customFormat="1" x14ac:dyDescent="0.25">
      <c r="A563" s="88"/>
      <c r="B563" s="88"/>
      <c r="C563" s="88"/>
      <c r="D563" s="88"/>
      <c r="E563" s="134"/>
      <c r="F563" s="134"/>
      <c r="G563" s="134"/>
      <c r="H563" s="134"/>
      <c r="I563" s="134"/>
      <c r="J563" s="134"/>
      <c r="K563" s="134"/>
      <c r="L563" s="134"/>
    </row>
    <row r="564" spans="1:12" customFormat="1" x14ac:dyDescent="0.25">
      <c r="A564" s="88"/>
      <c r="B564" s="88"/>
      <c r="C564" s="88"/>
      <c r="D564" s="88"/>
      <c r="E564" s="134"/>
      <c r="F564" s="134"/>
      <c r="G564" s="134"/>
      <c r="H564" s="134"/>
      <c r="I564" s="134"/>
      <c r="J564" s="134"/>
      <c r="K564" s="134"/>
      <c r="L564" s="134"/>
    </row>
    <row r="565" spans="1:12" customFormat="1" x14ac:dyDescent="0.25">
      <c r="A565" s="88"/>
      <c r="B565" s="88"/>
      <c r="C565" s="88"/>
      <c r="D565" s="88"/>
      <c r="E565" s="134"/>
      <c r="F565" s="134"/>
      <c r="G565" s="134"/>
      <c r="H565" s="134"/>
      <c r="I565" s="134"/>
      <c r="J565" s="134"/>
      <c r="K565" s="134"/>
      <c r="L565" s="134"/>
    </row>
    <row r="566" spans="1:12" customFormat="1" x14ac:dyDescent="0.25">
      <c r="A566" s="88"/>
      <c r="B566" s="88"/>
      <c r="C566" s="88"/>
      <c r="D566" s="88"/>
      <c r="E566" s="134"/>
      <c r="F566" s="134"/>
      <c r="G566" s="134"/>
      <c r="H566" s="134"/>
      <c r="I566" s="134"/>
      <c r="J566" s="134"/>
      <c r="K566" s="134"/>
      <c r="L566" s="134"/>
    </row>
    <row r="567" spans="1:12" customFormat="1" x14ac:dyDescent="0.25">
      <c r="A567" s="88"/>
      <c r="B567" s="88"/>
      <c r="C567" s="88"/>
      <c r="D567" s="88"/>
      <c r="E567" s="134"/>
      <c r="F567" s="134"/>
      <c r="G567" s="134"/>
      <c r="H567" s="134"/>
      <c r="I567" s="134"/>
      <c r="J567" s="134"/>
      <c r="K567" s="134"/>
      <c r="L567" s="134"/>
    </row>
    <row r="568" spans="1:12" customFormat="1" x14ac:dyDescent="0.25">
      <c r="A568" s="88"/>
      <c r="B568" s="88"/>
      <c r="C568" s="88"/>
      <c r="D568" s="88"/>
      <c r="E568" s="134"/>
      <c r="F568" s="134"/>
      <c r="G568" s="134"/>
      <c r="H568" s="134"/>
      <c r="I568" s="134"/>
      <c r="J568" s="134"/>
      <c r="K568" s="134"/>
      <c r="L568" s="134"/>
    </row>
    <row r="569" spans="1:12" customFormat="1" x14ac:dyDescent="0.25">
      <c r="A569" s="88"/>
      <c r="B569" s="88"/>
      <c r="C569" s="88"/>
      <c r="D569" s="88"/>
      <c r="E569" s="134"/>
      <c r="F569" s="134"/>
      <c r="G569" s="134"/>
      <c r="H569" s="134"/>
      <c r="I569" s="134"/>
      <c r="J569" s="134"/>
      <c r="K569" s="134"/>
      <c r="L569" s="134"/>
    </row>
    <row r="570" spans="1:12" customFormat="1" x14ac:dyDescent="0.25">
      <c r="A570" s="88"/>
      <c r="B570" s="88"/>
      <c r="C570" s="88"/>
      <c r="D570" s="88"/>
      <c r="E570" s="134"/>
      <c r="F570" s="134"/>
      <c r="G570" s="134"/>
      <c r="H570" s="134"/>
      <c r="I570" s="134"/>
      <c r="J570" s="134"/>
      <c r="K570" s="134"/>
      <c r="L570" s="134"/>
    </row>
    <row r="571" spans="1:12" customFormat="1" x14ac:dyDescent="0.25">
      <c r="A571" s="88"/>
      <c r="B571" s="88"/>
      <c r="C571" s="88"/>
      <c r="D571" s="88"/>
      <c r="E571" s="134"/>
      <c r="F571" s="134"/>
      <c r="G571" s="134"/>
      <c r="H571" s="134"/>
      <c r="I571" s="134"/>
      <c r="J571" s="134"/>
      <c r="K571" s="134"/>
      <c r="L571" s="134"/>
    </row>
    <row r="572" spans="1:12" customFormat="1" x14ac:dyDescent="0.25">
      <c r="A572" s="88"/>
      <c r="B572" s="88"/>
      <c r="C572" s="88"/>
      <c r="D572" s="88"/>
      <c r="E572" s="134"/>
      <c r="F572" s="134"/>
      <c r="G572" s="134"/>
      <c r="H572" s="134"/>
      <c r="I572" s="134"/>
      <c r="J572" s="134"/>
      <c r="K572" s="134"/>
      <c r="L572" s="134"/>
    </row>
    <row r="573" spans="1:12" customFormat="1" x14ac:dyDescent="0.25">
      <c r="A573" s="88"/>
      <c r="B573" s="88"/>
      <c r="C573" s="88"/>
      <c r="D573" s="88"/>
      <c r="E573" s="134"/>
      <c r="F573" s="134"/>
      <c r="G573" s="134"/>
      <c r="H573" s="134"/>
      <c r="I573" s="134"/>
      <c r="J573" s="134"/>
      <c r="K573" s="134"/>
      <c r="L573" s="134"/>
    </row>
    <row r="574" spans="1:12" customFormat="1" x14ac:dyDescent="0.25">
      <c r="A574" s="88"/>
      <c r="B574" s="88"/>
      <c r="C574" s="88"/>
      <c r="D574" s="88"/>
      <c r="E574" s="134"/>
      <c r="F574" s="134"/>
      <c r="G574" s="134"/>
      <c r="H574" s="134"/>
      <c r="I574" s="134"/>
      <c r="J574" s="134"/>
      <c r="K574" s="134"/>
      <c r="L574" s="134"/>
    </row>
    <row r="575" spans="1:12" customFormat="1" x14ac:dyDescent="0.25">
      <c r="A575" s="88"/>
      <c r="B575" s="88"/>
      <c r="C575" s="88"/>
      <c r="D575" s="88"/>
      <c r="E575" s="134"/>
      <c r="F575" s="134"/>
      <c r="G575" s="134"/>
      <c r="H575" s="134"/>
      <c r="I575" s="134"/>
      <c r="J575" s="134"/>
      <c r="K575" s="134"/>
      <c r="L575" s="134"/>
    </row>
    <row r="576" spans="1:12" customFormat="1" x14ac:dyDescent="0.25">
      <c r="A576" s="88"/>
      <c r="B576" s="88"/>
      <c r="C576" s="88"/>
      <c r="D576" s="88"/>
      <c r="E576" s="134"/>
      <c r="F576" s="134"/>
      <c r="G576" s="134"/>
      <c r="H576" s="134"/>
      <c r="I576" s="134"/>
      <c r="J576" s="134"/>
      <c r="K576" s="134"/>
      <c r="L576" s="134"/>
    </row>
    <row r="577" spans="1:12" customFormat="1" x14ac:dyDescent="0.25">
      <c r="A577" s="88"/>
      <c r="B577" s="88"/>
      <c r="C577" s="88"/>
      <c r="D577" s="88"/>
      <c r="E577" s="134"/>
      <c r="F577" s="134"/>
      <c r="G577" s="134"/>
      <c r="H577" s="134"/>
      <c r="I577" s="134"/>
      <c r="J577" s="134"/>
      <c r="K577" s="134"/>
      <c r="L577" s="134"/>
    </row>
    <row r="578" spans="1:12" customFormat="1" x14ac:dyDescent="0.25">
      <c r="A578" s="88"/>
      <c r="B578" s="88"/>
      <c r="C578" s="88"/>
      <c r="D578" s="88"/>
      <c r="E578" s="134"/>
      <c r="F578" s="134"/>
      <c r="G578" s="134"/>
      <c r="H578" s="134"/>
      <c r="I578" s="134"/>
      <c r="J578" s="134"/>
      <c r="K578" s="134"/>
      <c r="L578" s="134"/>
    </row>
    <row r="579" spans="1:12" customFormat="1" x14ac:dyDescent="0.25">
      <c r="A579" s="88"/>
      <c r="B579" s="88"/>
      <c r="C579" s="88"/>
      <c r="D579" s="88"/>
      <c r="E579" s="134"/>
      <c r="F579" s="134"/>
      <c r="G579" s="134"/>
      <c r="H579" s="134"/>
      <c r="I579" s="134"/>
      <c r="J579" s="134"/>
      <c r="K579" s="134"/>
      <c r="L579" s="134"/>
    </row>
    <row r="580" spans="1:12" customFormat="1" x14ac:dyDescent="0.25">
      <c r="A580" s="88"/>
      <c r="B580" s="88"/>
      <c r="C580" s="88"/>
      <c r="D580" s="88"/>
      <c r="E580" s="134"/>
      <c r="F580" s="134"/>
      <c r="G580" s="134"/>
      <c r="H580" s="134"/>
      <c r="I580" s="134"/>
      <c r="J580" s="134"/>
      <c r="K580" s="134"/>
      <c r="L580" s="134"/>
    </row>
    <row r="581" spans="1:12" customFormat="1" x14ac:dyDescent="0.25">
      <c r="A581" s="88"/>
      <c r="B581" s="88"/>
      <c r="C581" s="88"/>
      <c r="D581" s="88"/>
      <c r="E581" s="134"/>
      <c r="F581" s="134"/>
      <c r="G581" s="134"/>
      <c r="H581" s="134"/>
      <c r="I581" s="134"/>
      <c r="J581" s="134"/>
      <c r="K581" s="134"/>
      <c r="L581" s="134"/>
    </row>
    <row r="582" spans="1:12" customFormat="1" x14ac:dyDescent="0.25">
      <c r="A582" s="88"/>
      <c r="B582" s="88"/>
      <c r="C582" s="88"/>
      <c r="D582" s="88"/>
      <c r="E582" s="134"/>
      <c r="F582" s="134"/>
      <c r="G582" s="134"/>
      <c r="H582" s="134"/>
      <c r="I582" s="134"/>
      <c r="J582" s="134"/>
      <c r="K582" s="134"/>
      <c r="L582" s="134"/>
    </row>
    <row r="583" spans="1:12" customFormat="1" x14ac:dyDescent="0.25">
      <c r="A583" s="88"/>
      <c r="B583" s="88"/>
      <c r="C583" s="88"/>
      <c r="D583" s="88"/>
      <c r="E583" s="134"/>
      <c r="F583" s="134"/>
      <c r="G583" s="134"/>
      <c r="H583" s="134"/>
      <c r="I583" s="134"/>
      <c r="J583" s="134"/>
      <c r="K583" s="134"/>
      <c r="L583" s="134"/>
    </row>
    <row r="584" spans="1:12" customFormat="1" x14ac:dyDescent="0.25">
      <c r="A584" s="88"/>
      <c r="B584" s="88"/>
      <c r="C584" s="88"/>
      <c r="D584" s="88"/>
      <c r="E584" s="134"/>
      <c r="F584" s="134"/>
      <c r="G584" s="134"/>
      <c r="H584" s="134"/>
      <c r="I584" s="134"/>
      <c r="J584" s="134"/>
      <c r="K584" s="134"/>
      <c r="L584" s="134"/>
    </row>
    <row r="585" spans="1:12" customFormat="1" x14ac:dyDescent="0.25">
      <c r="A585" s="88"/>
      <c r="B585" s="88"/>
      <c r="C585" s="88"/>
      <c r="D585" s="88"/>
      <c r="E585" s="134"/>
      <c r="F585" s="134"/>
      <c r="G585" s="134"/>
      <c r="H585" s="134"/>
      <c r="I585" s="134"/>
      <c r="J585" s="134"/>
      <c r="K585" s="134"/>
      <c r="L585" s="134"/>
    </row>
    <row r="586" spans="1:12" customFormat="1" x14ac:dyDescent="0.25">
      <c r="A586" s="88"/>
      <c r="B586" s="88"/>
      <c r="C586" s="88"/>
      <c r="D586" s="88"/>
      <c r="E586" s="134"/>
      <c r="F586" s="134"/>
      <c r="G586" s="134"/>
      <c r="H586" s="134"/>
      <c r="I586" s="134"/>
      <c r="J586" s="134"/>
      <c r="K586" s="134"/>
      <c r="L586" s="134"/>
    </row>
    <row r="587" spans="1:12" customFormat="1" x14ac:dyDescent="0.25">
      <c r="A587" s="88"/>
      <c r="B587" s="88"/>
      <c r="C587" s="88"/>
      <c r="D587" s="88"/>
      <c r="E587" s="134"/>
      <c r="F587" s="134"/>
      <c r="G587" s="134"/>
      <c r="H587" s="134"/>
      <c r="I587" s="134"/>
      <c r="J587" s="134"/>
      <c r="K587" s="134"/>
      <c r="L587" s="134"/>
    </row>
    <row r="588" spans="1:12" customFormat="1" x14ac:dyDescent="0.25">
      <c r="A588" s="88"/>
      <c r="B588" s="88"/>
      <c r="C588" s="88"/>
      <c r="D588" s="88"/>
      <c r="E588" s="134"/>
      <c r="F588" s="134"/>
      <c r="G588" s="134"/>
      <c r="H588" s="134"/>
      <c r="I588" s="134"/>
      <c r="J588" s="134"/>
      <c r="K588" s="134"/>
      <c r="L588" s="134"/>
    </row>
    <row r="589" spans="1:12" customFormat="1" x14ac:dyDescent="0.25">
      <c r="A589" s="88"/>
      <c r="B589" s="88"/>
      <c r="C589" s="88"/>
      <c r="D589" s="88"/>
      <c r="E589" s="134"/>
      <c r="F589" s="134"/>
      <c r="G589" s="134"/>
      <c r="H589" s="134"/>
      <c r="I589" s="134"/>
      <c r="J589" s="134"/>
      <c r="K589" s="134"/>
      <c r="L589" s="134"/>
    </row>
    <row r="590" spans="1:12" customFormat="1" x14ac:dyDescent="0.25">
      <c r="A590" s="88"/>
      <c r="B590" s="88"/>
      <c r="C590" s="88"/>
      <c r="D590" s="88"/>
      <c r="E590" s="134"/>
      <c r="F590" s="134"/>
      <c r="G590" s="134"/>
      <c r="H590" s="134"/>
      <c r="I590" s="134"/>
      <c r="J590" s="134"/>
      <c r="K590" s="134"/>
      <c r="L590" s="134"/>
    </row>
    <row r="591" spans="1:12" customFormat="1" x14ac:dyDescent="0.25">
      <c r="A591" s="88"/>
      <c r="B591" s="88"/>
      <c r="C591" s="88"/>
      <c r="D591" s="88"/>
      <c r="E591" s="134"/>
      <c r="F591" s="134"/>
      <c r="G591" s="134"/>
      <c r="H591" s="134"/>
      <c r="I591" s="134"/>
      <c r="J591" s="134"/>
      <c r="K591" s="134"/>
      <c r="L591" s="134"/>
    </row>
    <row r="592" spans="1:12" customFormat="1" x14ac:dyDescent="0.25">
      <c r="A592" s="88"/>
      <c r="B592" s="88"/>
      <c r="C592" s="88"/>
      <c r="D592" s="88"/>
      <c r="E592" s="134"/>
      <c r="F592" s="134"/>
      <c r="G592" s="134"/>
      <c r="H592" s="134"/>
      <c r="I592" s="134"/>
      <c r="J592" s="134"/>
      <c r="K592" s="134"/>
      <c r="L592" s="134"/>
    </row>
    <row r="593" spans="1:12" customFormat="1" x14ac:dyDescent="0.25">
      <c r="A593" s="88"/>
      <c r="B593" s="88"/>
      <c r="C593" s="88"/>
      <c r="D593" s="88"/>
      <c r="E593" s="134"/>
      <c r="F593" s="134"/>
      <c r="G593" s="134"/>
      <c r="H593" s="134"/>
      <c r="I593" s="134"/>
      <c r="J593" s="134"/>
      <c r="K593" s="134"/>
      <c r="L593" s="134"/>
    </row>
    <row r="594" spans="1:12" customFormat="1" x14ac:dyDescent="0.25">
      <c r="A594" s="88"/>
      <c r="B594" s="88"/>
      <c r="C594" s="88"/>
      <c r="D594" s="88"/>
      <c r="E594" s="134"/>
      <c r="F594" s="134"/>
      <c r="G594" s="134"/>
      <c r="H594" s="134"/>
      <c r="I594" s="134"/>
      <c r="J594" s="134"/>
      <c r="K594" s="134"/>
      <c r="L594" s="134"/>
    </row>
    <row r="595" spans="1:12" customFormat="1" x14ac:dyDescent="0.25">
      <c r="A595" s="88"/>
      <c r="B595" s="88"/>
      <c r="C595" s="88"/>
      <c r="D595" s="88"/>
      <c r="E595" s="134"/>
      <c r="F595" s="134"/>
      <c r="G595" s="134"/>
      <c r="H595" s="134"/>
      <c r="I595" s="134"/>
      <c r="J595" s="134"/>
      <c r="K595" s="134"/>
      <c r="L595" s="134"/>
    </row>
    <row r="596" spans="1:12" customFormat="1" x14ac:dyDescent="0.25">
      <c r="A596" s="88"/>
      <c r="B596" s="88"/>
      <c r="C596" s="88"/>
      <c r="D596" s="88"/>
      <c r="E596" s="134"/>
      <c r="F596" s="134"/>
      <c r="G596" s="134"/>
      <c r="H596" s="134"/>
      <c r="I596" s="134"/>
      <c r="J596" s="134"/>
      <c r="K596" s="134"/>
      <c r="L596" s="134"/>
    </row>
    <row r="597" spans="1:12" customFormat="1" x14ac:dyDescent="0.25">
      <c r="A597" s="88"/>
      <c r="B597" s="88"/>
      <c r="C597" s="88"/>
      <c r="D597" s="88"/>
      <c r="E597" s="134"/>
      <c r="F597" s="134"/>
      <c r="G597" s="134"/>
      <c r="H597" s="134"/>
      <c r="I597" s="134"/>
      <c r="J597" s="134"/>
      <c r="K597" s="134"/>
      <c r="L597" s="134"/>
    </row>
    <row r="598" spans="1:12" customFormat="1" x14ac:dyDescent="0.25">
      <c r="A598" s="88"/>
      <c r="B598" s="88"/>
      <c r="C598" s="88"/>
      <c r="D598" s="88"/>
      <c r="E598" s="134"/>
      <c r="F598" s="134"/>
      <c r="G598" s="134"/>
      <c r="H598" s="134"/>
      <c r="I598" s="134"/>
      <c r="J598" s="134"/>
      <c r="K598" s="134"/>
      <c r="L598" s="134"/>
    </row>
    <row r="599" spans="1:12" customFormat="1" x14ac:dyDescent="0.25">
      <c r="A599" s="88"/>
      <c r="B599" s="88"/>
      <c r="C599" s="88"/>
      <c r="D599" s="88"/>
      <c r="E599" s="134"/>
      <c r="F599" s="134"/>
      <c r="G599" s="134"/>
      <c r="H599" s="134"/>
      <c r="I599" s="134"/>
      <c r="J599" s="134"/>
      <c r="K599" s="134"/>
      <c r="L599" s="134"/>
    </row>
    <row r="600" spans="1:12" customFormat="1" x14ac:dyDescent="0.25">
      <c r="A600" s="88"/>
      <c r="B600" s="88"/>
      <c r="C600" s="88"/>
      <c r="D600" s="88"/>
      <c r="E600" s="134"/>
      <c r="F600" s="134"/>
      <c r="G600" s="134"/>
      <c r="H600" s="134"/>
      <c r="I600" s="134"/>
      <c r="J600" s="134"/>
      <c r="K600" s="134"/>
      <c r="L600" s="134"/>
    </row>
    <row r="601" spans="1:12" customFormat="1" x14ac:dyDescent="0.25">
      <c r="A601" s="88"/>
      <c r="B601" s="88"/>
      <c r="C601" s="88"/>
      <c r="D601" s="88"/>
      <c r="E601" s="134"/>
      <c r="F601" s="134"/>
      <c r="G601" s="134"/>
      <c r="H601" s="134"/>
      <c r="I601" s="134"/>
      <c r="J601" s="134"/>
      <c r="K601" s="134"/>
      <c r="L601" s="134"/>
    </row>
    <row r="602" spans="1:12" customFormat="1" x14ac:dyDescent="0.25">
      <c r="A602" s="88"/>
      <c r="B602" s="88"/>
      <c r="C602" s="88"/>
      <c r="D602" s="88"/>
      <c r="E602" s="134"/>
      <c r="F602" s="134"/>
      <c r="G602" s="134"/>
      <c r="H602" s="134"/>
      <c r="I602" s="134"/>
      <c r="J602" s="134"/>
      <c r="K602" s="134"/>
      <c r="L602" s="134"/>
    </row>
    <row r="603" spans="1:12" customFormat="1" x14ac:dyDescent="0.25">
      <c r="A603" s="88"/>
      <c r="B603" s="88"/>
      <c r="C603" s="88"/>
      <c r="D603" s="88"/>
      <c r="E603" s="134"/>
      <c r="F603" s="134"/>
      <c r="G603" s="134"/>
      <c r="H603" s="134"/>
      <c r="I603" s="134"/>
      <c r="J603" s="134"/>
      <c r="K603" s="134"/>
      <c r="L603" s="134"/>
    </row>
    <row r="604" spans="1:12" customFormat="1" x14ac:dyDescent="0.25">
      <c r="A604" s="88"/>
      <c r="B604" s="88"/>
      <c r="C604" s="88"/>
      <c r="D604" s="88"/>
      <c r="E604" s="134"/>
      <c r="F604" s="134"/>
      <c r="G604" s="134"/>
      <c r="H604" s="134"/>
      <c r="I604" s="134"/>
      <c r="J604" s="134"/>
      <c r="K604" s="134"/>
      <c r="L604" s="134"/>
    </row>
    <row r="605" spans="1:12" customFormat="1" x14ac:dyDescent="0.25">
      <c r="A605" s="88"/>
      <c r="B605" s="88"/>
      <c r="C605" s="88"/>
      <c r="D605" s="88"/>
      <c r="E605" s="134"/>
      <c r="F605" s="134"/>
      <c r="G605" s="134"/>
      <c r="H605" s="134"/>
      <c r="I605" s="134"/>
      <c r="J605" s="134"/>
      <c r="K605" s="134"/>
      <c r="L605" s="134"/>
    </row>
    <row r="606" spans="1:12" customFormat="1" x14ac:dyDescent="0.25">
      <c r="A606" s="88"/>
      <c r="B606" s="88"/>
      <c r="C606" s="88"/>
      <c r="D606" s="88"/>
      <c r="E606" s="134"/>
      <c r="F606" s="134"/>
      <c r="G606" s="134"/>
      <c r="H606" s="134"/>
      <c r="I606" s="134"/>
      <c r="J606" s="134"/>
      <c r="K606" s="134"/>
      <c r="L606" s="134"/>
    </row>
    <row r="607" spans="1:12" customFormat="1" x14ac:dyDescent="0.25">
      <c r="A607" s="88"/>
      <c r="B607" s="88"/>
      <c r="C607" s="88"/>
      <c r="D607" s="88"/>
      <c r="E607" s="134"/>
      <c r="F607" s="134"/>
      <c r="G607" s="134"/>
      <c r="H607" s="134"/>
      <c r="I607" s="134"/>
      <c r="J607" s="134"/>
      <c r="K607" s="134"/>
      <c r="L607" s="134"/>
    </row>
    <row r="608" spans="1:12" customFormat="1" x14ac:dyDescent="0.25">
      <c r="A608" s="88"/>
      <c r="B608" s="88"/>
      <c r="C608" s="88"/>
      <c r="D608" s="88"/>
      <c r="E608" s="134"/>
      <c r="F608" s="134"/>
      <c r="G608" s="134"/>
      <c r="H608" s="134"/>
      <c r="I608" s="134"/>
      <c r="J608" s="134"/>
      <c r="K608" s="134"/>
      <c r="L608" s="134"/>
    </row>
    <row r="609" spans="1:12" customFormat="1" x14ac:dyDescent="0.25">
      <c r="A609" s="88"/>
      <c r="B609" s="88"/>
      <c r="C609" s="88"/>
      <c r="D609" s="88"/>
      <c r="E609" s="134"/>
      <c r="F609" s="134"/>
      <c r="G609" s="134"/>
      <c r="H609" s="134"/>
      <c r="I609" s="134"/>
      <c r="J609" s="134"/>
      <c r="K609" s="134"/>
      <c r="L609" s="134"/>
    </row>
    <row r="610" spans="1:12" customFormat="1" x14ac:dyDescent="0.25">
      <c r="A610" s="88"/>
      <c r="B610" s="88"/>
      <c r="C610" s="88"/>
      <c r="D610" s="88"/>
      <c r="E610" s="134"/>
      <c r="F610" s="134"/>
      <c r="G610" s="134"/>
      <c r="H610" s="134"/>
      <c r="I610" s="134"/>
      <c r="J610" s="134"/>
      <c r="K610" s="134"/>
      <c r="L610" s="134"/>
    </row>
    <row r="611" spans="1:12" customFormat="1" x14ac:dyDescent="0.25">
      <c r="A611" s="88"/>
      <c r="B611" s="88"/>
      <c r="C611" s="88"/>
      <c r="D611" s="88"/>
      <c r="E611" s="134"/>
      <c r="F611" s="134"/>
      <c r="G611" s="134"/>
      <c r="H611" s="134"/>
      <c r="I611" s="134"/>
      <c r="J611" s="134"/>
      <c r="K611" s="134"/>
      <c r="L611" s="134"/>
    </row>
    <row r="612" spans="1:12" customFormat="1" x14ac:dyDescent="0.25">
      <c r="A612" s="88"/>
      <c r="B612" s="88"/>
      <c r="C612" s="88"/>
      <c r="D612" s="88"/>
      <c r="E612" s="134"/>
      <c r="F612" s="134"/>
      <c r="G612" s="134"/>
      <c r="H612" s="134"/>
      <c r="I612" s="134"/>
      <c r="J612" s="134"/>
      <c r="K612" s="134"/>
      <c r="L612" s="134"/>
    </row>
    <row r="613" spans="1:12" customFormat="1" x14ac:dyDescent="0.25">
      <c r="A613" s="88"/>
      <c r="B613" s="88"/>
      <c r="C613" s="88"/>
      <c r="D613" s="88"/>
      <c r="E613" s="134"/>
      <c r="F613" s="134"/>
      <c r="G613" s="134"/>
      <c r="H613" s="134"/>
      <c r="I613" s="134"/>
      <c r="J613" s="134"/>
      <c r="K613" s="134"/>
      <c r="L613" s="134"/>
    </row>
    <row r="614" spans="1:12" customFormat="1" x14ac:dyDescent="0.25">
      <c r="A614" s="88"/>
      <c r="B614" s="88"/>
      <c r="C614" s="88"/>
      <c r="D614" s="88"/>
      <c r="E614" s="134"/>
      <c r="F614" s="134"/>
      <c r="G614" s="134"/>
      <c r="H614" s="134"/>
      <c r="I614" s="134"/>
      <c r="J614" s="134"/>
      <c r="K614" s="134"/>
      <c r="L614" s="134"/>
    </row>
    <row r="615" spans="1:12" customFormat="1" x14ac:dyDescent="0.25">
      <c r="A615" s="88"/>
      <c r="B615" s="88"/>
      <c r="C615" s="88"/>
      <c r="D615" s="88"/>
      <c r="E615" s="134"/>
      <c r="F615" s="134"/>
      <c r="G615" s="134"/>
      <c r="H615" s="134"/>
      <c r="I615" s="134"/>
      <c r="J615" s="134"/>
      <c r="K615" s="134"/>
      <c r="L615" s="134"/>
    </row>
    <row r="616" spans="1:12" customFormat="1" x14ac:dyDescent="0.25">
      <c r="A616" s="88"/>
      <c r="B616" s="88"/>
      <c r="C616" s="88"/>
      <c r="D616" s="88"/>
      <c r="E616" s="134"/>
      <c r="F616" s="134"/>
      <c r="G616" s="134"/>
      <c r="H616" s="134"/>
      <c r="I616" s="134"/>
      <c r="J616" s="134"/>
      <c r="K616" s="134"/>
      <c r="L616" s="134"/>
    </row>
    <row r="617" spans="1:12" customFormat="1" x14ac:dyDescent="0.25">
      <c r="A617" s="88"/>
      <c r="B617" s="88"/>
      <c r="C617" s="88"/>
      <c r="D617" s="88"/>
      <c r="E617" s="134"/>
      <c r="F617" s="134"/>
      <c r="G617" s="134"/>
      <c r="H617" s="134"/>
      <c r="I617" s="134"/>
      <c r="J617" s="134"/>
      <c r="K617" s="134"/>
      <c r="L617" s="134"/>
    </row>
    <row r="618" spans="1:12" customFormat="1" x14ac:dyDescent="0.25">
      <c r="A618" s="88"/>
      <c r="B618" s="88"/>
      <c r="C618" s="88"/>
      <c r="D618" s="88"/>
      <c r="E618" s="134"/>
      <c r="F618" s="134"/>
      <c r="G618" s="134"/>
      <c r="H618" s="134"/>
      <c r="I618" s="134"/>
      <c r="J618" s="134"/>
      <c r="K618" s="134"/>
      <c r="L618" s="134"/>
    </row>
    <row r="619" spans="1:12" customFormat="1" x14ac:dyDescent="0.25">
      <c r="A619" s="88"/>
      <c r="B619" s="88"/>
      <c r="C619" s="88"/>
      <c r="D619" s="88"/>
      <c r="E619" s="134"/>
      <c r="F619" s="134"/>
      <c r="G619" s="134"/>
      <c r="H619" s="134"/>
      <c r="I619" s="134"/>
      <c r="J619" s="134"/>
      <c r="K619" s="134"/>
      <c r="L619" s="134"/>
    </row>
    <row r="620" spans="1:12" customFormat="1" x14ac:dyDescent="0.25">
      <c r="A620" s="88"/>
      <c r="B620" s="88"/>
      <c r="C620" s="88"/>
      <c r="D620" s="88"/>
      <c r="E620" s="134"/>
      <c r="F620" s="134"/>
      <c r="G620" s="134"/>
      <c r="H620" s="134"/>
      <c r="I620" s="134"/>
      <c r="J620" s="134"/>
      <c r="K620" s="134"/>
      <c r="L620" s="134"/>
    </row>
    <row r="621" spans="1:12" customFormat="1" x14ac:dyDescent="0.25">
      <c r="A621" s="88"/>
      <c r="B621" s="88"/>
      <c r="C621" s="88"/>
      <c r="D621" s="88"/>
      <c r="E621" s="134"/>
      <c r="F621" s="134"/>
      <c r="G621" s="134"/>
      <c r="H621" s="134"/>
      <c r="I621" s="134"/>
      <c r="J621" s="134"/>
      <c r="K621" s="134"/>
      <c r="L621" s="134"/>
    </row>
    <row r="622" spans="1:12" customFormat="1" x14ac:dyDescent="0.25">
      <c r="A622" s="88"/>
      <c r="B622" s="88"/>
      <c r="C622" s="88"/>
      <c r="D622" s="88"/>
      <c r="E622" s="134"/>
      <c r="F622" s="134"/>
      <c r="G622" s="134"/>
      <c r="H622" s="134"/>
      <c r="I622" s="134"/>
      <c r="J622" s="134"/>
      <c r="K622" s="134"/>
      <c r="L622" s="134"/>
    </row>
    <row r="623" spans="1:12" customFormat="1" x14ac:dyDescent="0.25">
      <c r="A623" s="88"/>
      <c r="B623" s="88"/>
      <c r="C623" s="88"/>
      <c r="D623" s="88"/>
      <c r="E623" s="134"/>
      <c r="F623" s="134"/>
      <c r="G623" s="134"/>
      <c r="H623" s="134"/>
      <c r="I623" s="134"/>
      <c r="J623" s="134"/>
      <c r="K623" s="134"/>
      <c r="L623" s="134"/>
    </row>
    <row r="624" spans="1:12" customFormat="1" x14ac:dyDescent="0.25">
      <c r="A624" s="88"/>
      <c r="B624" s="88"/>
      <c r="C624" s="88"/>
      <c r="D624" s="88"/>
      <c r="E624" s="134"/>
      <c r="F624" s="134"/>
      <c r="G624" s="134"/>
      <c r="H624" s="134"/>
      <c r="I624" s="134"/>
      <c r="J624" s="134"/>
      <c r="K624" s="134"/>
      <c r="L624" s="134"/>
    </row>
    <row r="625" spans="1:12" customFormat="1" x14ac:dyDescent="0.25">
      <c r="A625" s="88"/>
      <c r="B625" s="88"/>
      <c r="C625" s="88"/>
      <c r="D625" s="88"/>
      <c r="E625" s="134"/>
      <c r="F625" s="134"/>
      <c r="G625" s="134"/>
      <c r="H625" s="134"/>
      <c r="I625" s="134"/>
      <c r="J625" s="134"/>
      <c r="K625" s="134"/>
      <c r="L625" s="134"/>
    </row>
    <row r="626" spans="1:12" customFormat="1" x14ac:dyDescent="0.25">
      <c r="A626" s="88"/>
      <c r="B626" s="88"/>
      <c r="C626" s="88"/>
      <c r="D626" s="88"/>
      <c r="E626" s="134"/>
      <c r="F626" s="134"/>
      <c r="G626" s="134"/>
      <c r="H626" s="134"/>
      <c r="I626" s="134"/>
      <c r="J626" s="134"/>
      <c r="K626" s="134"/>
      <c r="L626" s="134"/>
    </row>
    <row r="627" spans="1:12" customFormat="1" x14ac:dyDescent="0.25">
      <c r="A627" s="88"/>
      <c r="B627" s="88"/>
      <c r="C627" s="88"/>
      <c r="D627" s="88"/>
      <c r="E627" s="134"/>
      <c r="F627" s="134"/>
      <c r="G627" s="134"/>
      <c r="H627" s="134"/>
      <c r="I627" s="134"/>
      <c r="J627" s="134"/>
      <c r="K627" s="134"/>
      <c r="L627" s="134"/>
    </row>
    <row r="628" spans="1:12" customFormat="1" x14ac:dyDescent="0.25">
      <c r="A628" s="88"/>
      <c r="B628" s="88"/>
      <c r="C628" s="88"/>
      <c r="D628" s="88"/>
      <c r="E628" s="134"/>
      <c r="F628" s="134"/>
      <c r="G628" s="134"/>
      <c r="H628" s="134"/>
      <c r="I628" s="134"/>
      <c r="J628" s="134"/>
      <c r="K628" s="134"/>
      <c r="L628" s="134"/>
    </row>
    <row r="629" spans="1:12" customFormat="1" x14ac:dyDescent="0.25">
      <c r="A629" s="88"/>
      <c r="B629" s="88"/>
      <c r="C629" s="88"/>
      <c r="D629" s="88"/>
      <c r="E629" s="134"/>
      <c r="F629" s="134"/>
      <c r="G629" s="134"/>
      <c r="H629" s="134"/>
      <c r="I629" s="134"/>
      <c r="J629" s="134"/>
      <c r="K629" s="134"/>
      <c r="L629" s="134"/>
    </row>
    <row r="630" spans="1:12" customFormat="1" x14ac:dyDescent="0.25">
      <c r="A630" s="88"/>
      <c r="B630" s="88"/>
      <c r="C630" s="88"/>
      <c r="D630" s="88"/>
      <c r="E630" s="134"/>
      <c r="F630" s="134"/>
      <c r="G630" s="134"/>
      <c r="H630" s="134"/>
      <c r="I630" s="134"/>
      <c r="J630" s="134"/>
      <c r="K630" s="134"/>
      <c r="L630" s="134"/>
    </row>
    <row r="631" spans="1:12" customFormat="1" x14ac:dyDescent="0.25">
      <c r="A631" s="88"/>
      <c r="B631" s="88"/>
      <c r="C631" s="88"/>
      <c r="D631" s="88"/>
      <c r="E631" s="134"/>
      <c r="F631" s="134"/>
      <c r="G631" s="134"/>
      <c r="H631" s="134"/>
      <c r="I631" s="134"/>
      <c r="J631" s="134"/>
      <c r="K631" s="134"/>
      <c r="L631" s="134"/>
    </row>
    <row r="632" spans="1:12" customFormat="1" x14ac:dyDescent="0.25">
      <c r="A632" s="88"/>
      <c r="B632" s="88"/>
      <c r="C632" s="88"/>
      <c r="D632" s="88"/>
      <c r="E632" s="134"/>
      <c r="F632" s="134"/>
      <c r="G632" s="134"/>
      <c r="H632" s="134"/>
      <c r="I632" s="134"/>
      <c r="J632" s="134"/>
      <c r="K632" s="134"/>
      <c r="L632" s="134"/>
    </row>
    <row r="633" spans="1:12" customFormat="1" x14ac:dyDescent="0.25">
      <c r="A633" s="88"/>
      <c r="B633" s="88"/>
      <c r="C633" s="88"/>
      <c r="D633" s="88"/>
      <c r="E633" s="134"/>
      <c r="F633" s="134"/>
      <c r="G633" s="134"/>
      <c r="H633" s="134"/>
      <c r="I633" s="134"/>
      <c r="J633" s="134"/>
      <c r="K633" s="134"/>
      <c r="L633" s="134"/>
    </row>
    <row r="634" spans="1:12" customFormat="1" x14ac:dyDescent="0.25">
      <c r="A634" s="88"/>
      <c r="B634" s="88"/>
      <c r="C634" s="88"/>
      <c r="D634" s="88"/>
      <c r="E634" s="134"/>
      <c r="F634" s="134"/>
      <c r="G634" s="134"/>
      <c r="H634" s="134"/>
      <c r="I634" s="134"/>
      <c r="J634" s="134"/>
      <c r="K634" s="134"/>
      <c r="L634" s="134"/>
    </row>
    <row r="635" spans="1:12" customFormat="1" x14ac:dyDescent="0.25">
      <c r="A635" s="88"/>
      <c r="B635" s="88"/>
      <c r="C635" s="88"/>
      <c r="D635" s="88"/>
      <c r="E635" s="134"/>
      <c r="F635" s="134"/>
      <c r="G635" s="134"/>
      <c r="H635" s="134"/>
      <c r="I635" s="134"/>
      <c r="J635" s="134"/>
      <c r="K635" s="134"/>
      <c r="L635" s="134"/>
    </row>
    <row r="636" spans="1:12" customFormat="1" x14ac:dyDescent="0.25">
      <c r="A636" s="88"/>
      <c r="B636" s="88"/>
      <c r="C636" s="88"/>
      <c r="D636" s="88"/>
      <c r="E636" s="134"/>
      <c r="F636" s="134"/>
      <c r="G636" s="134"/>
      <c r="H636" s="134"/>
      <c r="I636" s="134"/>
      <c r="J636" s="134"/>
      <c r="K636" s="134"/>
      <c r="L636" s="134"/>
    </row>
    <row r="637" spans="1:12" customFormat="1" x14ac:dyDescent="0.25">
      <c r="A637" s="88"/>
      <c r="B637" s="88"/>
      <c r="C637" s="88"/>
      <c r="D637" s="88"/>
      <c r="E637" s="134"/>
      <c r="F637" s="134"/>
      <c r="G637" s="134"/>
      <c r="H637" s="134"/>
      <c r="I637" s="134"/>
      <c r="J637" s="134"/>
      <c r="K637" s="134"/>
      <c r="L637" s="134"/>
    </row>
    <row r="638" spans="1:12" customFormat="1" x14ac:dyDescent="0.25">
      <c r="A638" s="88"/>
      <c r="B638" s="88"/>
      <c r="C638" s="88"/>
      <c r="D638" s="88"/>
      <c r="E638" s="134"/>
      <c r="F638" s="134"/>
      <c r="G638" s="134"/>
      <c r="H638" s="134"/>
      <c r="I638" s="134"/>
      <c r="J638" s="134"/>
      <c r="K638" s="134"/>
      <c r="L638" s="134"/>
    </row>
    <row r="639" spans="1:12" customFormat="1" x14ac:dyDescent="0.25">
      <c r="A639" s="88"/>
      <c r="B639" s="88"/>
      <c r="C639" s="88"/>
      <c r="D639" s="88"/>
      <c r="E639" s="134"/>
      <c r="F639" s="134"/>
      <c r="G639" s="134"/>
      <c r="H639" s="134"/>
      <c r="I639" s="134"/>
      <c r="J639" s="134"/>
      <c r="K639" s="134"/>
      <c r="L639" s="134"/>
    </row>
    <row r="640" spans="1:12" customFormat="1" x14ac:dyDescent="0.25">
      <c r="A640" s="88"/>
      <c r="B640" s="88"/>
      <c r="C640" s="88"/>
      <c r="D640" s="88"/>
      <c r="E640" s="134"/>
      <c r="F640" s="134"/>
      <c r="G640" s="134"/>
      <c r="H640" s="134"/>
      <c r="I640" s="134"/>
      <c r="J640" s="134"/>
      <c r="K640" s="134"/>
      <c r="L640" s="134"/>
    </row>
    <row r="641" spans="1:12" customFormat="1" x14ac:dyDescent="0.25">
      <c r="A641" s="88"/>
      <c r="B641" s="88"/>
      <c r="C641" s="88"/>
      <c r="D641" s="88"/>
      <c r="E641" s="134"/>
      <c r="F641" s="134"/>
      <c r="G641" s="134"/>
      <c r="H641" s="134"/>
      <c r="I641" s="134"/>
      <c r="J641" s="134"/>
      <c r="K641" s="134"/>
      <c r="L641" s="134"/>
    </row>
    <row r="642" spans="1:12" customFormat="1" x14ac:dyDescent="0.25">
      <c r="A642" s="88"/>
      <c r="B642" s="88"/>
      <c r="C642" s="88"/>
      <c r="D642" s="88"/>
      <c r="E642" s="134"/>
      <c r="F642" s="134"/>
      <c r="G642" s="134"/>
      <c r="H642" s="134"/>
      <c r="I642" s="134"/>
      <c r="J642" s="134"/>
      <c r="K642" s="134"/>
      <c r="L642" s="134"/>
    </row>
    <row r="643" spans="1:12" customFormat="1" x14ac:dyDescent="0.25">
      <c r="A643" s="88"/>
      <c r="B643" s="88"/>
      <c r="C643" s="88"/>
      <c r="D643" s="88"/>
      <c r="E643" s="134"/>
      <c r="F643" s="134"/>
      <c r="G643" s="134"/>
      <c r="H643" s="134"/>
      <c r="I643" s="134"/>
      <c r="J643" s="134"/>
      <c r="K643" s="134"/>
      <c r="L643" s="134"/>
    </row>
    <row r="644" spans="1:12" customFormat="1" x14ac:dyDescent="0.25">
      <c r="A644" s="88"/>
      <c r="B644" s="88"/>
      <c r="C644" s="88"/>
      <c r="D644" s="88"/>
      <c r="E644" s="134"/>
      <c r="F644" s="134"/>
      <c r="G644" s="134"/>
      <c r="H644" s="134"/>
      <c r="I644" s="134"/>
      <c r="J644" s="134"/>
      <c r="K644" s="134"/>
      <c r="L644" s="134"/>
    </row>
    <row r="645" spans="1:12" customFormat="1" x14ac:dyDescent="0.25">
      <c r="A645" s="88"/>
      <c r="B645" s="88"/>
      <c r="C645" s="88"/>
      <c r="D645" s="88"/>
      <c r="E645" s="134"/>
      <c r="F645" s="134"/>
      <c r="G645" s="134"/>
      <c r="H645" s="134"/>
      <c r="I645" s="134"/>
      <c r="J645" s="134"/>
      <c r="K645" s="134"/>
      <c r="L645" s="134"/>
    </row>
    <row r="646" spans="1:12" customFormat="1" x14ac:dyDescent="0.25">
      <c r="A646" s="88"/>
      <c r="B646" s="88"/>
      <c r="C646" s="88"/>
      <c r="D646" s="88"/>
      <c r="E646" s="134"/>
      <c r="F646" s="134"/>
      <c r="G646" s="134"/>
      <c r="H646" s="134"/>
      <c r="I646" s="134"/>
      <c r="J646" s="134"/>
      <c r="K646" s="134"/>
      <c r="L646" s="134"/>
    </row>
    <row r="647" spans="1:12" customFormat="1" x14ac:dyDescent="0.25">
      <c r="A647" s="88"/>
      <c r="B647" s="88"/>
      <c r="C647" s="88"/>
      <c r="D647" s="88"/>
      <c r="E647" s="134"/>
      <c r="F647" s="134"/>
      <c r="G647" s="134"/>
      <c r="H647" s="134"/>
      <c r="I647" s="134"/>
      <c r="J647" s="134"/>
      <c r="K647" s="134"/>
      <c r="L647" s="134"/>
    </row>
    <row r="648" spans="1:12" customFormat="1" x14ac:dyDescent="0.25">
      <c r="A648" s="88"/>
      <c r="B648" s="88"/>
      <c r="C648" s="88"/>
      <c r="D648" s="88"/>
      <c r="E648" s="134"/>
      <c r="F648" s="134"/>
      <c r="G648" s="134"/>
      <c r="H648" s="134"/>
      <c r="I648" s="134"/>
      <c r="J648" s="134"/>
      <c r="K648" s="134"/>
      <c r="L648" s="134"/>
    </row>
    <row r="649" spans="1:12" customFormat="1" x14ac:dyDescent="0.25">
      <c r="A649" s="88"/>
      <c r="B649" s="88"/>
      <c r="C649" s="88"/>
      <c r="D649" s="88"/>
      <c r="E649" s="134"/>
      <c r="F649" s="134"/>
      <c r="G649" s="134"/>
      <c r="H649" s="134"/>
      <c r="I649" s="134"/>
      <c r="J649" s="134"/>
      <c r="K649" s="134"/>
      <c r="L649" s="134"/>
    </row>
    <row r="650" spans="1:12" customFormat="1" x14ac:dyDescent="0.25">
      <c r="A650" s="88"/>
      <c r="B650" s="88"/>
      <c r="C650" s="88"/>
      <c r="D650" s="88"/>
      <c r="E650" s="134"/>
      <c r="F650" s="134"/>
      <c r="G650" s="134"/>
      <c r="H650" s="134"/>
      <c r="I650" s="134"/>
      <c r="J650" s="134"/>
      <c r="K650" s="134"/>
      <c r="L650" s="134"/>
    </row>
    <row r="651" spans="1:12" customFormat="1" x14ac:dyDescent="0.25">
      <c r="A651" s="88"/>
      <c r="B651" s="88"/>
      <c r="C651" s="88"/>
      <c r="D651" s="88"/>
      <c r="E651" s="134"/>
      <c r="F651" s="134"/>
      <c r="G651" s="134"/>
      <c r="H651" s="134"/>
      <c r="I651" s="134"/>
      <c r="J651" s="134"/>
      <c r="K651" s="134"/>
      <c r="L651" s="134"/>
    </row>
    <row r="652" spans="1:12" customFormat="1" x14ac:dyDescent="0.25">
      <c r="A652" s="88"/>
      <c r="B652" s="88"/>
      <c r="C652" s="88"/>
      <c r="D652" s="88"/>
      <c r="E652" s="134"/>
      <c r="F652" s="134"/>
      <c r="G652" s="134"/>
      <c r="H652" s="134"/>
      <c r="I652" s="134"/>
      <c r="J652" s="134"/>
      <c r="K652" s="134"/>
      <c r="L652" s="134"/>
    </row>
    <row r="653" spans="1:12" customFormat="1" x14ac:dyDescent="0.25">
      <c r="A653" s="88"/>
      <c r="B653" s="88"/>
      <c r="C653" s="88"/>
      <c r="D653" s="88"/>
      <c r="E653" s="134"/>
      <c r="F653" s="134"/>
      <c r="G653" s="134"/>
      <c r="H653" s="134"/>
      <c r="I653" s="134"/>
      <c r="J653" s="134"/>
      <c r="K653" s="134"/>
      <c r="L653" s="134"/>
    </row>
    <row r="654" spans="1:12" customFormat="1" x14ac:dyDescent="0.25">
      <c r="A654" s="88"/>
      <c r="B654" s="88"/>
      <c r="C654" s="88"/>
      <c r="D654" s="88"/>
      <c r="E654" s="134"/>
      <c r="F654" s="134"/>
      <c r="G654" s="134"/>
      <c r="H654" s="134"/>
      <c r="I654" s="134"/>
      <c r="J654" s="134"/>
      <c r="K654" s="134"/>
      <c r="L654" s="134"/>
    </row>
    <row r="655" spans="1:12" customFormat="1" x14ac:dyDescent="0.25">
      <c r="A655" s="88"/>
      <c r="B655" s="88"/>
      <c r="C655" s="88"/>
      <c r="D655" s="88"/>
      <c r="E655" s="134"/>
      <c r="F655" s="134"/>
      <c r="G655" s="134"/>
      <c r="H655" s="134"/>
      <c r="I655" s="134"/>
      <c r="J655" s="134"/>
      <c r="K655" s="134"/>
      <c r="L655" s="134"/>
    </row>
    <row r="656" spans="1:12" customFormat="1" x14ac:dyDescent="0.25">
      <c r="A656" s="88"/>
      <c r="B656" s="88"/>
      <c r="C656" s="88"/>
      <c r="D656" s="88"/>
      <c r="E656" s="134"/>
      <c r="F656" s="134"/>
      <c r="G656" s="134"/>
      <c r="H656" s="134"/>
      <c r="I656" s="134"/>
      <c r="J656" s="134"/>
      <c r="K656" s="134"/>
      <c r="L656" s="134"/>
    </row>
    <row r="657" spans="1:12" customFormat="1" x14ac:dyDescent="0.25">
      <c r="A657" s="88"/>
      <c r="B657" s="88"/>
      <c r="C657" s="88"/>
      <c r="D657" s="88"/>
      <c r="E657" s="134"/>
      <c r="F657" s="134"/>
      <c r="G657" s="134"/>
      <c r="H657" s="134"/>
      <c r="I657" s="134"/>
      <c r="J657" s="134"/>
      <c r="K657" s="134"/>
      <c r="L657" s="134"/>
    </row>
    <row r="658" spans="1:12" customFormat="1" x14ac:dyDescent="0.25">
      <c r="A658" s="88"/>
      <c r="B658" s="88"/>
      <c r="C658" s="88"/>
      <c r="D658" s="88"/>
      <c r="E658" s="134"/>
      <c r="F658" s="134"/>
      <c r="G658" s="134"/>
      <c r="H658" s="134"/>
      <c r="I658" s="134"/>
      <c r="J658" s="134"/>
      <c r="K658" s="134"/>
      <c r="L658" s="134"/>
    </row>
    <row r="659" spans="1:12" customFormat="1" x14ac:dyDescent="0.25">
      <c r="A659" s="88"/>
      <c r="B659" s="88"/>
      <c r="C659" s="88"/>
      <c r="D659" s="88"/>
      <c r="E659" s="134"/>
      <c r="F659" s="134"/>
      <c r="G659" s="134"/>
      <c r="H659" s="134"/>
      <c r="I659" s="134"/>
      <c r="J659" s="134"/>
      <c r="K659" s="134"/>
      <c r="L659" s="134"/>
    </row>
    <row r="660" spans="1:12" customFormat="1" x14ac:dyDescent="0.25">
      <c r="A660" s="88"/>
      <c r="B660" s="88"/>
      <c r="C660" s="88"/>
      <c r="D660" s="88"/>
      <c r="E660" s="134"/>
      <c r="F660" s="134"/>
      <c r="G660" s="134"/>
      <c r="H660" s="134"/>
      <c r="I660" s="134"/>
      <c r="J660" s="134"/>
      <c r="K660" s="134"/>
      <c r="L660" s="134"/>
    </row>
    <row r="661" spans="1:12" customFormat="1" x14ac:dyDescent="0.25">
      <c r="A661" s="88"/>
      <c r="B661" s="88"/>
      <c r="C661" s="88"/>
      <c r="D661" s="88"/>
      <c r="E661" s="134"/>
      <c r="F661" s="134"/>
      <c r="G661" s="134"/>
      <c r="H661" s="134"/>
      <c r="I661" s="134"/>
      <c r="J661" s="134"/>
      <c r="K661" s="134"/>
      <c r="L661" s="134"/>
    </row>
    <row r="662" spans="1:12" customFormat="1" x14ac:dyDescent="0.25">
      <c r="A662" s="88"/>
      <c r="B662" s="88"/>
      <c r="C662" s="88"/>
      <c r="D662" s="88"/>
      <c r="E662" s="134"/>
      <c r="F662" s="134"/>
      <c r="G662" s="134"/>
      <c r="H662" s="134"/>
      <c r="I662" s="134"/>
      <c r="J662" s="134"/>
      <c r="K662" s="134"/>
      <c r="L662" s="134"/>
    </row>
    <row r="663" spans="1:12" customFormat="1" x14ac:dyDescent="0.25">
      <c r="A663" s="88"/>
      <c r="B663" s="88"/>
      <c r="C663" s="88"/>
      <c r="D663" s="88"/>
      <c r="E663" s="134"/>
      <c r="F663" s="134"/>
      <c r="G663" s="134"/>
      <c r="H663" s="134"/>
      <c r="I663" s="134"/>
      <c r="J663" s="134"/>
      <c r="K663" s="134"/>
      <c r="L663" s="134"/>
    </row>
    <row r="664" spans="1:12" customFormat="1" x14ac:dyDescent="0.25">
      <c r="A664" s="88"/>
      <c r="B664" s="88"/>
      <c r="C664" s="88"/>
      <c r="D664" s="88"/>
      <c r="E664" s="134"/>
      <c r="F664" s="134"/>
      <c r="G664" s="134"/>
      <c r="H664" s="134"/>
      <c r="I664" s="134"/>
      <c r="J664" s="134"/>
      <c r="K664" s="134"/>
      <c r="L664" s="134"/>
    </row>
    <row r="665" spans="1:12" customFormat="1" x14ac:dyDescent="0.25">
      <c r="A665" s="88"/>
      <c r="B665" s="88"/>
      <c r="C665" s="88"/>
      <c r="D665" s="88"/>
      <c r="E665" s="134"/>
      <c r="F665" s="134"/>
      <c r="G665" s="134"/>
      <c r="H665" s="134"/>
      <c r="I665" s="134"/>
      <c r="J665" s="134"/>
      <c r="K665" s="134"/>
      <c r="L665" s="134"/>
    </row>
    <row r="666" spans="1:12" customFormat="1" x14ac:dyDescent="0.25">
      <c r="A666" s="88"/>
      <c r="B666" s="88"/>
      <c r="C666" s="88"/>
      <c r="D666" s="88"/>
      <c r="E666" s="134"/>
      <c r="F666" s="134"/>
      <c r="G666" s="134"/>
      <c r="H666" s="134"/>
      <c r="I666" s="134"/>
      <c r="J666" s="134"/>
      <c r="K666" s="134"/>
      <c r="L666" s="134"/>
    </row>
    <row r="667" spans="1:12" customFormat="1" x14ac:dyDescent="0.25">
      <c r="A667" s="88"/>
      <c r="B667" s="88"/>
      <c r="C667" s="88"/>
      <c r="D667" s="88"/>
      <c r="E667" s="134"/>
      <c r="F667" s="134"/>
      <c r="G667" s="134"/>
      <c r="H667" s="134"/>
      <c r="I667" s="134"/>
      <c r="J667" s="134"/>
      <c r="K667" s="134"/>
      <c r="L667" s="134"/>
    </row>
    <row r="668" spans="1:12" customFormat="1" x14ac:dyDescent="0.25">
      <c r="A668" s="88"/>
      <c r="B668" s="88"/>
      <c r="C668" s="88"/>
      <c r="D668" s="88"/>
      <c r="E668" s="134"/>
      <c r="F668" s="134"/>
      <c r="G668" s="134"/>
      <c r="H668" s="134"/>
      <c r="I668" s="134"/>
      <c r="J668" s="134"/>
      <c r="K668" s="134"/>
      <c r="L668" s="134"/>
    </row>
    <row r="669" spans="1:12" customFormat="1" x14ac:dyDescent="0.25">
      <c r="A669" s="88"/>
      <c r="B669" s="88"/>
      <c r="C669" s="88"/>
      <c r="D669" s="88"/>
      <c r="E669" s="134"/>
      <c r="F669" s="134"/>
      <c r="G669" s="134"/>
      <c r="H669" s="134"/>
      <c r="I669" s="134"/>
      <c r="J669" s="134"/>
      <c r="K669" s="134"/>
      <c r="L669" s="134"/>
    </row>
    <row r="670" spans="1:12" customFormat="1" x14ac:dyDescent="0.25">
      <c r="A670" s="88"/>
      <c r="B670" s="88"/>
      <c r="C670" s="88"/>
      <c r="D670" s="88"/>
      <c r="E670" s="134"/>
      <c r="F670" s="134"/>
      <c r="G670" s="134"/>
      <c r="H670" s="134"/>
      <c r="I670" s="134"/>
      <c r="J670" s="134"/>
      <c r="K670" s="134"/>
      <c r="L670" s="134"/>
    </row>
    <row r="671" spans="1:12" customFormat="1" x14ac:dyDescent="0.25">
      <c r="A671" s="88"/>
      <c r="B671" s="88"/>
      <c r="C671" s="88"/>
      <c r="D671" s="88"/>
      <c r="E671" s="134"/>
      <c r="F671" s="134"/>
      <c r="G671" s="134"/>
      <c r="H671" s="134"/>
      <c r="I671" s="134"/>
      <c r="J671" s="134"/>
      <c r="K671" s="134"/>
      <c r="L671" s="134"/>
    </row>
    <row r="672" spans="1:12" customFormat="1" x14ac:dyDescent="0.25">
      <c r="A672" s="88"/>
      <c r="B672" s="88"/>
      <c r="C672" s="88"/>
      <c r="D672" s="88"/>
      <c r="E672" s="134"/>
      <c r="F672" s="134"/>
      <c r="G672" s="134"/>
      <c r="H672" s="134"/>
      <c r="I672" s="134"/>
      <c r="J672" s="134"/>
      <c r="K672" s="134"/>
      <c r="L672" s="134"/>
    </row>
    <row r="673" spans="1:12" customFormat="1" x14ac:dyDescent="0.25">
      <c r="A673" s="88"/>
      <c r="B673" s="88"/>
      <c r="C673" s="88"/>
      <c r="D673" s="88"/>
      <c r="E673" s="134"/>
      <c r="F673" s="134"/>
      <c r="G673" s="134"/>
      <c r="H673" s="134"/>
      <c r="I673" s="134"/>
      <c r="J673" s="134"/>
      <c r="K673" s="134"/>
      <c r="L673" s="134"/>
    </row>
    <row r="674" spans="1:12" customFormat="1" x14ac:dyDescent="0.25">
      <c r="A674" s="88"/>
      <c r="B674" s="88"/>
      <c r="C674" s="88"/>
      <c r="D674" s="88"/>
      <c r="E674" s="134"/>
      <c r="F674" s="134"/>
      <c r="G674" s="134"/>
      <c r="H674" s="134"/>
      <c r="I674" s="134"/>
      <c r="J674" s="134"/>
      <c r="K674" s="134"/>
      <c r="L674" s="134"/>
    </row>
    <row r="675" spans="1:12" customFormat="1" x14ac:dyDescent="0.25">
      <c r="A675" s="88"/>
      <c r="B675" s="88"/>
      <c r="C675" s="88"/>
      <c r="D675" s="88"/>
      <c r="E675" s="134"/>
      <c r="F675" s="134"/>
      <c r="G675" s="134"/>
      <c r="H675" s="134"/>
      <c r="I675" s="134"/>
      <c r="J675" s="134"/>
      <c r="K675" s="134"/>
      <c r="L675" s="134"/>
    </row>
    <row r="676" spans="1:12" customFormat="1" x14ac:dyDescent="0.25">
      <c r="A676" s="88"/>
      <c r="B676" s="88"/>
      <c r="C676" s="88"/>
      <c r="D676" s="88"/>
      <c r="E676" s="134"/>
      <c r="F676" s="134"/>
      <c r="G676" s="134"/>
      <c r="H676" s="134"/>
      <c r="I676" s="134"/>
      <c r="J676" s="134"/>
      <c r="K676" s="134"/>
      <c r="L676" s="134"/>
    </row>
    <row r="677" spans="1:12" customFormat="1" x14ac:dyDescent="0.25">
      <c r="A677" s="88"/>
      <c r="B677" s="88"/>
      <c r="C677" s="88"/>
      <c r="D677" s="88"/>
      <c r="E677" s="134"/>
      <c r="F677" s="134"/>
      <c r="G677" s="134"/>
      <c r="H677" s="134"/>
      <c r="I677" s="134"/>
      <c r="J677" s="134"/>
      <c r="K677" s="134"/>
      <c r="L677" s="134"/>
    </row>
    <row r="678" spans="1:12" customFormat="1" x14ac:dyDescent="0.25">
      <c r="A678" s="88"/>
      <c r="B678" s="88"/>
      <c r="C678" s="88"/>
      <c r="D678" s="88"/>
      <c r="E678" s="134"/>
      <c r="F678" s="134"/>
      <c r="G678" s="134"/>
      <c r="H678" s="134"/>
      <c r="I678" s="134"/>
      <c r="J678" s="134"/>
      <c r="K678" s="134"/>
      <c r="L678" s="134"/>
    </row>
    <row r="679" spans="1:12" customFormat="1" x14ac:dyDescent="0.25">
      <c r="A679" s="88"/>
      <c r="B679" s="88"/>
      <c r="C679" s="88"/>
      <c r="D679" s="88"/>
      <c r="E679" s="134"/>
      <c r="F679" s="134"/>
      <c r="G679" s="134"/>
      <c r="H679" s="134"/>
      <c r="I679" s="134"/>
      <c r="J679" s="134"/>
      <c r="K679" s="134"/>
      <c r="L679" s="134"/>
    </row>
    <row r="680" spans="1:12" customFormat="1" x14ac:dyDescent="0.25">
      <c r="A680" s="88"/>
      <c r="B680" s="88"/>
      <c r="C680" s="88"/>
      <c r="D680" s="88"/>
      <c r="E680" s="134"/>
      <c r="F680" s="134"/>
      <c r="G680" s="134"/>
      <c r="H680" s="134"/>
      <c r="I680" s="134"/>
      <c r="J680" s="134"/>
      <c r="K680" s="134"/>
      <c r="L680" s="134"/>
    </row>
    <row r="681" spans="1:12" customFormat="1" x14ac:dyDescent="0.25">
      <c r="A681" s="88"/>
      <c r="B681" s="88"/>
      <c r="C681" s="88"/>
      <c r="D681" s="88"/>
      <c r="E681" s="134"/>
      <c r="F681" s="134"/>
      <c r="G681" s="134"/>
      <c r="H681" s="134"/>
      <c r="I681" s="134"/>
      <c r="J681" s="134"/>
      <c r="K681" s="134"/>
      <c r="L681" s="134"/>
    </row>
    <row r="682" spans="1:12" customFormat="1" x14ac:dyDescent="0.25">
      <c r="A682" s="88"/>
      <c r="B682" s="88"/>
      <c r="C682" s="88"/>
      <c r="D682" s="88"/>
      <c r="E682" s="134"/>
      <c r="F682" s="134"/>
      <c r="G682" s="134"/>
      <c r="H682" s="134"/>
      <c r="I682" s="134"/>
      <c r="J682" s="134"/>
      <c r="K682" s="134"/>
      <c r="L682" s="134"/>
    </row>
    <row r="683" spans="1:12" customFormat="1" x14ac:dyDescent="0.25">
      <c r="A683" s="88"/>
      <c r="B683" s="88"/>
      <c r="C683" s="88"/>
      <c r="D683" s="88"/>
      <c r="E683" s="134"/>
      <c r="F683" s="134"/>
      <c r="G683" s="134"/>
      <c r="H683" s="134"/>
      <c r="I683" s="134"/>
      <c r="J683" s="134"/>
      <c r="K683" s="134"/>
      <c r="L683" s="134"/>
    </row>
    <row r="684" spans="1:12" customFormat="1" x14ac:dyDescent="0.25">
      <c r="A684" s="88"/>
      <c r="B684" s="88"/>
      <c r="C684" s="88"/>
      <c r="D684" s="88"/>
      <c r="E684" s="134"/>
      <c r="F684" s="134"/>
      <c r="G684" s="134"/>
      <c r="H684" s="134"/>
      <c r="I684" s="134"/>
      <c r="J684" s="134"/>
      <c r="K684" s="134"/>
      <c r="L684" s="134"/>
    </row>
    <row r="685" spans="1:12" customFormat="1" x14ac:dyDescent="0.25">
      <c r="A685" s="88"/>
      <c r="B685" s="88"/>
      <c r="C685" s="88"/>
      <c r="D685" s="88"/>
      <c r="E685" s="134"/>
      <c r="F685" s="134"/>
      <c r="G685" s="134"/>
      <c r="H685" s="134"/>
      <c r="I685" s="134"/>
      <c r="J685" s="134"/>
      <c r="K685" s="134"/>
      <c r="L685" s="134"/>
    </row>
    <row r="686" spans="1:12" customFormat="1" x14ac:dyDescent="0.25">
      <c r="A686" s="88"/>
      <c r="B686" s="88"/>
      <c r="C686" s="88"/>
      <c r="D686" s="88"/>
      <c r="E686" s="134"/>
      <c r="F686" s="134"/>
      <c r="G686" s="134"/>
      <c r="H686" s="134"/>
      <c r="I686" s="134"/>
      <c r="J686" s="134"/>
      <c r="K686" s="134"/>
      <c r="L686" s="134"/>
    </row>
    <row r="687" spans="1:12" customFormat="1" x14ac:dyDescent="0.25">
      <c r="A687" s="88"/>
      <c r="B687" s="88"/>
      <c r="C687" s="88"/>
      <c r="D687" s="88"/>
      <c r="E687" s="134"/>
      <c r="F687" s="134"/>
      <c r="G687" s="134"/>
      <c r="H687" s="134"/>
      <c r="I687" s="134"/>
      <c r="J687" s="134"/>
      <c r="K687" s="134"/>
      <c r="L687" s="134"/>
    </row>
    <row r="688" spans="1:12" customFormat="1" x14ac:dyDescent="0.25">
      <c r="A688" s="88"/>
      <c r="B688" s="88"/>
      <c r="C688" s="88"/>
      <c r="D688" s="88"/>
      <c r="E688" s="134"/>
      <c r="F688" s="134"/>
      <c r="G688" s="134"/>
      <c r="H688" s="134"/>
      <c r="I688" s="134"/>
      <c r="J688" s="134"/>
      <c r="K688" s="134"/>
      <c r="L688" s="134"/>
    </row>
    <row r="689" spans="1:12" customFormat="1" x14ac:dyDescent="0.25">
      <c r="A689" s="88"/>
      <c r="B689" s="88"/>
      <c r="C689" s="88"/>
      <c r="D689" s="88"/>
      <c r="E689" s="134"/>
      <c r="F689" s="134"/>
      <c r="G689" s="134"/>
      <c r="H689" s="134"/>
      <c r="I689" s="134"/>
      <c r="J689" s="134"/>
      <c r="K689" s="134"/>
      <c r="L689" s="134"/>
    </row>
    <row r="690" spans="1:12" customFormat="1" x14ac:dyDescent="0.25">
      <c r="A690" s="88"/>
      <c r="B690" s="88"/>
      <c r="C690" s="88"/>
      <c r="D690" s="88"/>
      <c r="E690" s="134"/>
      <c r="F690" s="134"/>
      <c r="G690" s="134"/>
      <c r="H690" s="134"/>
      <c r="I690" s="134"/>
      <c r="J690" s="134"/>
      <c r="K690" s="134"/>
      <c r="L690" s="134"/>
    </row>
    <row r="691" spans="1:12" customFormat="1" x14ac:dyDescent="0.25">
      <c r="A691" s="88"/>
      <c r="B691" s="88"/>
      <c r="C691" s="88"/>
      <c r="D691" s="88"/>
      <c r="E691" s="134"/>
      <c r="F691" s="134"/>
      <c r="G691" s="134"/>
      <c r="H691" s="134"/>
      <c r="I691" s="134"/>
      <c r="J691" s="134"/>
      <c r="K691" s="134"/>
      <c r="L691" s="134"/>
    </row>
    <row r="692" spans="1:12" customFormat="1" x14ac:dyDescent="0.25">
      <c r="A692" s="88"/>
      <c r="B692" s="88"/>
      <c r="C692" s="88"/>
      <c r="D692" s="88"/>
      <c r="E692" s="134"/>
      <c r="F692" s="134"/>
      <c r="G692" s="134"/>
      <c r="H692" s="134"/>
      <c r="I692" s="134"/>
      <c r="J692" s="134"/>
      <c r="K692" s="134"/>
      <c r="L692" s="134"/>
    </row>
    <row r="693" spans="1:12" customFormat="1" x14ac:dyDescent="0.25">
      <c r="A693" s="88"/>
      <c r="B693" s="88"/>
      <c r="C693" s="88"/>
      <c r="D693" s="88"/>
      <c r="E693" s="134"/>
      <c r="F693" s="134"/>
      <c r="G693" s="134"/>
      <c r="H693" s="134"/>
      <c r="I693" s="134"/>
      <c r="J693" s="134"/>
      <c r="K693" s="134"/>
      <c r="L693" s="134"/>
    </row>
    <row r="694" spans="1:12" customFormat="1" x14ac:dyDescent="0.25">
      <c r="A694" s="88"/>
      <c r="B694" s="88"/>
      <c r="C694" s="88"/>
      <c r="D694" s="88"/>
      <c r="E694" s="134"/>
      <c r="F694" s="134"/>
      <c r="G694" s="134"/>
      <c r="H694" s="134"/>
      <c r="I694" s="134"/>
      <c r="J694" s="134"/>
      <c r="K694" s="134"/>
      <c r="L694" s="134"/>
    </row>
    <row r="695" spans="1:12" customFormat="1" x14ac:dyDescent="0.25">
      <c r="A695" s="88"/>
      <c r="B695" s="88"/>
      <c r="C695" s="88"/>
      <c r="D695" s="88"/>
      <c r="E695" s="134"/>
      <c r="F695" s="134"/>
      <c r="G695" s="134"/>
      <c r="H695" s="134"/>
      <c r="I695" s="134"/>
      <c r="J695" s="134"/>
      <c r="K695" s="134"/>
      <c r="L695" s="134"/>
    </row>
    <row r="696" spans="1:12" customFormat="1" x14ac:dyDescent="0.25">
      <c r="A696" s="88"/>
      <c r="B696" s="88"/>
      <c r="C696" s="88"/>
      <c r="D696" s="88"/>
      <c r="E696" s="134"/>
      <c r="F696" s="134"/>
      <c r="G696" s="134"/>
      <c r="H696" s="134"/>
      <c r="I696" s="134"/>
      <c r="J696" s="134"/>
      <c r="K696" s="134"/>
      <c r="L696" s="134"/>
    </row>
    <row r="697" spans="1:12" customFormat="1" x14ac:dyDescent="0.25">
      <c r="A697" s="88"/>
      <c r="B697" s="88"/>
      <c r="C697" s="88"/>
      <c r="D697" s="88"/>
      <c r="E697" s="134"/>
      <c r="F697" s="134"/>
      <c r="G697" s="134"/>
      <c r="H697" s="134"/>
      <c r="I697" s="134"/>
      <c r="J697" s="134"/>
      <c r="K697" s="134"/>
      <c r="L697" s="134"/>
    </row>
    <row r="698" spans="1:12" customFormat="1" x14ac:dyDescent="0.25">
      <c r="A698" s="88"/>
      <c r="B698" s="88"/>
      <c r="C698" s="88"/>
      <c r="D698" s="88"/>
      <c r="E698" s="134"/>
      <c r="F698" s="134"/>
      <c r="G698" s="134"/>
      <c r="H698" s="134"/>
      <c r="I698" s="134"/>
      <c r="J698" s="134"/>
      <c r="K698" s="134"/>
      <c r="L698" s="134"/>
    </row>
    <row r="699" spans="1:12" customFormat="1" x14ac:dyDescent="0.25">
      <c r="A699" s="88"/>
      <c r="B699" s="88"/>
      <c r="C699" s="88"/>
      <c r="D699" s="88"/>
      <c r="E699" s="134"/>
      <c r="F699" s="134"/>
      <c r="G699" s="134"/>
      <c r="H699" s="134"/>
      <c r="I699" s="134"/>
      <c r="J699" s="134"/>
      <c r="K699" s="134"/>
      <c r="L699" s="134"/>
    </row>
    <row r="700" spans="1:12" customFormat="1" x14ac:dyDescent="0.25">
      <c r="A700" s="88"/>
      <c r="B700" s="88"/>
      <c r="C700" s="88"/>
      <c r="D700" s="88"/>
      <c r="E700" s="134"/>
      <c r="F700" s="134"/>
      <c r="G700" s="134"/>
      <c r="H700" s="134"/>
      <c r="I700" s="134"/>
      <c r="J700" s="134"/>
      <c r="K700" s="134"/>
      <c r="L700" s="134"/>
    </row>
    <row r="701" spans="1:12" customFormat="1" x14ac:dyDescent="0.25">
      <c r="A701" s="88"/>
      <c r="B701" s="88"/>
      <c r="C701" s="88"/>
      <c r="D701" s="88"/>
      <c r="E701" s="134"/>
      <c r="F701" s="134"/>
      <c r="G701" s="134"/>
      <c r="H701" s="134"/>
      <c r="I701" s="134"/>
      <c r="J701" s="134"/>
      <c r="K701" s="134"/>
      <c r="L701" s="134"/>
    </row>
    <row r="702" spans="1:12" customFormat="1" x14ac:dyDescent="0.25">
      <c r="A702" s="88"/>
      <c r="B702" s="88"/>
      <c r="C702" s="88"/>
      <c r="D702" s="88"/>
      <c r="E702" s="134"/>
      <c r="F702" s="134"/>
      <c r="G702" s="134"/>
      <c r="H702" s="134"/>
      <c r="I702" s="134"/>
      <c r="J702" s="134"/>
      <c r="K702" s="134"/>
      <c r="L702" s="134"/>
    </row>
    <row r="703" spans="1:12" customFormat="1" x14ac:dyDescent="0.25">
      <c r="A703" s="88"/>
      <c r="B703" s="88"/>
      <c r="C703" s="88"/>
      <c r="D703" s="88"/>
      <c r="E703" s="134"/>
      <c r="F703" s="134"/>
      <c r="G703" s="134"/>
      <c r="H703" s="134"/>
      <c r="I703" s="134"/>
      <c r="J703" s="134"/>
      <c r="K703" s="134"/>
      <c r="L703" s="134"/>
    </row>
    <row r="704" spans="1:12" customFormat="1" x14ac:dyDescent="0.25">
      <c r="A704" s="88"/>
      <c r="B704" s="88"/>
      <c r="C704" s="88"/>
      <c r="D704" s="88"/>
      <c r="E704" s="134"/>
      <c r="F704" s="134"/>
      <c r="G704" s="134"/>
      <c r="H704" s="134"/>
      <c r="I704" s="134"/>
      <c r="J704" s="134"/>
      <c r="K704" s="134"/>
      <c r="L704" s="134"/>
    </row>
    <row r="705" spans="1:12" customFormat="1" x14ac:dyDescent="0.25">
      <c r="A705" s="88"/>
      <c r="B705" s="88"/>
      <c r="C705" s="88"/>
      <c r="D705" s="88"/>
      <c r="E705" s="134"/>
      <c r="F705" s="134"/>
      <c r="G705" s="134"/>
      <c r="H705" s="134"/>
      <c r="I705" s="134"/>
      <c r="J705" s="134"/>
      <c r="K705" s="134"/>
      <c r="L705" s="134"/>
    </row>
    <row r="706" spans="1:12" customFormat="1" x14ac:dyDescent="0.25">
      <c r="A706" s="88"/>
      <c r="B706" s="88"/>
      <c r="C706" s="88"/>
      <c r="D706" s="88"/>
      <c r="E706" s="134"/>
      <c r="F706" s="134"/>
      <c r="G706" s="134"/>
      <c r="H706" s="134"/>
      <c r="I706" s="134"/>
      <c r="J706" s="134"/>
      <c r="K706" s="134"/>
      <c r="L706" s="134"/>
    </row>
    <row r="707" spans="1:12" customFormat="1" x14ac:dyDescent="0.25">
      <c r="A707" s="88"/>
      <c r="B707" s="88"/>
      <c r="C707" s="88"/>
      <c r="D707" s="88"/>
      <c r="E707" s="134"/>
      <c r="F707" s="134"/>
      <c r="G707" s="134"/>
      <c r="H707" s="134"/>
      <c r="I707" s="134"/>
      <c r="J707" s="134"/>
      <c r="K707" s="134"/>
      <c r="L707" s="134"/>
    </row>
    <row r="708" spans="1:12" customFormat="1" x14ac:dyDescent="0.25">
      <c r="A708" s="88"/>
      <c r="B708" s="88"/>
      <c r="C708" s="88"/>
      <c r="D708" s="88"/>
      <c r="E708" s="134"/>
      <c r="F708" s="134"/>
      <c r="G708" s="134"/>
      <c r="H708" s="134"/>
      <c r="I708" s="134"/>
      <c r="J708" s="134"/>
      <c r="K708" s="134"/>
      <c r="L708" s="134"/>
    </row>
    <row r="709" spans="1:12" customFormat="1" x14ac:dyDescent="0.25">
      <c r="A709" s="88"/>
      <c r="B709" s="88"/>
      <c r="C709" s="88"/>
      <c r="D709" s="88"/>
      <c r="E709" s="134"/>
      <c r="F709" s="134"/>
      <c r="G709" s="134"/>
      <c r="H709" s="134"/>
      <c r="I709" s="134"/>
      <c r="J709" s="134"/>
      <c r="K709" s="134"/>
      <c r="L709" s="134"/>
    </row>
    <row r="710" spans="1:12" customFormat="1" x14ac:dyDescent="0.25">
      <c r="A710" s="88"/>
      <c r="B710" s="88"/>
      <c r="C710" s="88"/>
      <c r="D710" s="88"/>
      <c r="E710" s="134"/>
      <c r="F710" s="134"/>
      <c r="G710" s="134"/>
      <c r="H710" s="134"/>
      <c r="I710" s="134"/>
      <c r="J710" s="134"/>
      <c r="K710" s="134"/>
      <c r="L710" s="134"/>
    </row>
    <row r="711" spans="1:12" customFormat="1" x14ac:dyDescent="0.25">
      <c r="A711" s="88"/>
      <c r="B711" s="88"/>
      <c r="C711" s="88"/>
      <c r="D711" s="88"/>
      <c r="E711" s="134"/>
      <c r="F711" s="134"/>
      <c r="G711" s="134"/>
      <c r="H711" s="134"/>
      <c r="I711" s="134"/>
      <c r="J711" s="134"/>
      <c r="K711" s="134"/>
      <c r="L711" s="134"/>
    </row>
    <row r="712" spans="1:12" customFormat="1" x14ac:dyDescent="0.25">
      <c r="A712" s="88"/>
      <c r="B712" s="88"/>
      <c r="C712" s="88"/>
      <c r="D712" s="88"/>
      <c r="E712" s="134"/>
      <c r="F712" s="134"/>
      <c r="G712" s="134"/>
      <c r="H712" s="134"/>
      <c r="I712" s="134"/>
      <c r="J712" s="134"/>
      <c r="K712" s="134"/>
      <c r="L712" s="134"/>
    </row>
    <row r="713" spans="1:12" customFormat="1" x14ac:dyDescent="0.25">
      <c r="A713" s="88"/>
      <c r="B713" s="88"/>
      <c r="C713" s="88"/>
      <c r="D713" s="88"/>
      <c r="E713" s="134"/>
      <c r="F713" s="134"/>
      <c r="G713" s="134"/>
      <c r="H713" s="134"/>
      <c r="I713" s="134"/>
      <c r="J713" s="134"/>
      <c r="K713" s="134"/>
      <c r="L713" s="134"/>
    </row>
    <row r="714" spans="1:12" customFormat="1" x14ac:dyDescent="0.25">
      <c r="A714" s="88"/>
      <c r="B714" s="88"/>
      <c r="C714" s="88"/>
      <c r="D714" s="88"/>
      <c r="E714" s="134"/>
      <c r="F714" s="134"/>
      <c r="G714" s="134"/>
      <c r="H714" s="134"/>
      <c r="I714" s="134"/>
      <c r="J714" s="134"/>
      <c r="K714" s="134"/>
      <c r="L714" s="134"/>
    </row>
    <row r="715" spans="1:12" customFormat="1" x14ac:dyDescent="0.25">
      <c r="A715" s="88"/>
      <c r="B715" s="88"/>
      <c r="C715" s="88"/>
      <c r="D715" s="88"/>
      <c r="E715" s="134"/>
      <c r="F715" s="134"/>
      <c r="G715" s="134"/>
      <c r="H715" s="134"/>
      <c r="I715" s="134"/>
      <c r="J715" s="134"/>
      <c r="K715" s="134"/>
      <c r="L715" s="134"/>
    </row>
    <row r="716" spans="1:12" customFormat="1" x14ac:dyDescent="0.25">
      <c r="A716" s="88"/>
      <c r="B716" s="88"/>
      <c r="C716" s="88"/>
      <c r="D716" s="88"/>
      <c r="E716" s="134"/>
      <c r="F716" s="134"/>
      <c r="G716" s="134"/>
      <c r="H716" s="134"/>
      <c r="I716" s="134"/>
      <c r="J716" s="134"/>
      <c r="K716" s="134"/>
      <c r="L716" s="134"/>
    </row>
    <row r="717" spans="1:12" customFormat="1" x14ac:dyDescent="0.25">
      <c r="A717" s="88"/>
      <c r="B717" s="88"/>
      <c r="C717" s="88"/>
      <c r="D717" s="88"/>
      <c r="E717" s="134"/>
      <c r="F717" s="134"/>
      <c r="G717" s="134"/>
      <c r="H717" s="134"/>
      <c r="I717" s="134"/>
      <c r="J717" s="134"/>
      <c r="K717" s="134"/>
      <c r="L717" s="134"/>
    </row>
    <row r="718" spans="1:12" customFormat="1" x14ac:dyDescent="0.25">
      <c r="A718" s="88"/>
      <c r="B718" s="88"/>
      <c r="C718" s="88"/>
      <c r="D718" s="88"/>
      <c r="E718" s="134"/>
      <c r="F718" s="134"/>
      <c r="G718" s="134"/>
      <c r="H718" s="134"/>
      <c r="I718" s="134"/>
      <c r="J718" s="134"/>
      <c r="K718" s="134"/>
      <c r="L718" s="134"/>
    </row>
    <row r="719" spans="1:12" customFormat="1" x14ac:dyDescent="0.25">
      <c r="A719" s="88"/>
      <c r="B719" s="88"/>
      <c r="C719" s="88"/>
      <c r="D719" s="88"/>
      <c r="E719" s="134"/>
      <c r="F719" s="134"/>
      <c r="G719" s="134"/>
      <c r="H719" s="134"/>
      <c r="I719" s="134"/>
      <c r="J719" s="134"/>
      <c r="K719" s="134"/>
      <c r="L719" s="134"/>
    </row>
    <row r="720" spans="1:12" customFormat="1" x14ac:dyDescent="0.25">
      <c r="A720" s="88"/>
      <c r="B720" s="88"/>
      <c r="C720" s="88"/>
      <c r="D720" s="88"/>
      <c r="E720" s="134"/>
      <c r="F720" s="134"/>
      <c r="G720" s="134"/>
      <c r="H720" s="134"/>
      <c r="I720" s="134"/>
      <c r="J720" s="134"/>
      <c r="K720" s="134"/>
      <c r="L720" s="134"/>
    </row>
    <row r="721" spans="1:12" customFormat="1" x14ac:dyDescent="0.25">
      <c r="A721" s="88"/>
      <c r="B721" s="88"/>
      <c r="C721" s="88"/>
      <c r="D721" s="88"/>
      <c r="E721" s="134"/>
      <c r="F721" s="134"/>
      <c r="G721" s="134"/>
      <c r="H721" s="134"/>
      <c r="I721" s="134"/>
      <c r="J721" s="134"/>
      <c r="K721" s="134"/>
      <c r="L721" s="134"/>
    </row>
    <row r="722" spans="1:12" customFormat="1" x14ac:dyDescent="0.25">
      <c r="A722" s="88"/>
      <c r="B722" s="88"/>
      <c r="C722" s="88"/>
      <c r="D722" s="88"/>
      <c r="E722" s="134"/>
      <c r="F722" s="134"/>
      <c r="G722" s="134"/>
      <c r="H722" s="134"/>
      <c r="I722" s="134"/>
      <c r="J722" s="134"/>
      <c r="K722" s="134"/>
      <c r="L722" s="134"/>
    </row>
    <row r="723" spans="1:12" customFormat="1" x14ac:dyDescent="0.25">
      <c r="A723" s="88"/>
      <c r="B723" s="88"/>
      <c r="C723" s="88"/>
      <c r="D723" s="88"/>
      <c r="E723" s="134"/>
      <c r="F723" s="134"/>
      <c r="G723" s="134"/>
      <c r="H723" s="134"/>
      <c r="I723" s="134"/>
      <c r="J723" s="134"/>
      <c r="K723" s="134"/>
      <c r="L723" s="134"/>
    </row>
    <row r="724" spans="1:12" customFormat="1" x14ac:dyDescent="0.25">
      <c r="A724" s="88"/>
      <c r="B724" s="88"/>
      <c r="C724" s="88"/>
      <c r="D724" s="88"/>
      <c r="E724" s="134"/>
      <c r="F724" s="134"/>
      <c r="G724" s="134"/>
      <c r="H724" s="134"/>
      <c r="I724" s="134"/>
      <c r="J724" s="134"/>
      <c r="K724" s="134"/>
      <c r="L724" s="134"/>
    </row>
    <row r="725" spans="1:12" customFormat="1" x14ac:dyDescent="0.25">
      <c r="A725" s="88"/>
      <c r="B725" s="88"/>
      <c r="C725" s="88"/>
      <c r="D725" s="88"/>
      <c r="E725" s="134"/>
      <c r="F725" s="134"/>
      <c r="G725" s="134"/>
      <c r="H725" s="134"/>
      <c r="I725" s="134"/>
      <c r="J725" s="134"/>
      <c r="K725" s="134"/>
      <c r="L725" s="134"/>
    </row>
    <row r="726" spans="1:12" customFormat="1" x14ac:dyDescent="0.25">
      <c r="A726" s="88"/>
      <c r="B726" s="88"/>
      <c r="C726" s="88"/>
      <c r="D726" s="88"/>
      <c r="E726" s="134"/>
      <c r="F726" s="134"/>
      <c r="G726" s="134"/>
      <c r="H726" s="134"/>
      <c r="I726" s="134"/>
      <c r="J726" s="134"/>
      <c r="K726" s="134"/>
      <c r="L726" s="134"/>
    </row>
    <row r="727" spans="1:12" customFormat="1" x14ac:dyDescent="0.25">
      <c r="A727" s="88"/>
      <c r="B727" s="88"/>
      <c r="C727" s="88"/>
      <c r="D727" s="88"/>
      <c r="E727" s="134"/>
      <c r="F727" s="134"/>
      <c r="G727" s="134"/>
      <c r="H727" s="134"/>
      <c r="I727" s="134"/>
      <c r="J727" s="134"/>
      <c r="K727" s="134"/>
      <c r="L727" s="134"/>
    </row>
    <row r="728" spans="1:12" customFormat="1" x14ac:dyDescent="0.25">
      <c r="A728" s="88"/>
      <c r="B728" s="88"/>
      <c r="C728" s="88"/>
      <c r="D728" s="88"/>
      <c r="E728" s="134"/>
      <c r="F728" s="134"/>
      <c r="G728" s="134"/>
      <c r="H728" s="134"/>
      <c r="I728" s="134"/>
      <c r="J728" s="134"/>
      <c r="K728" s="134"/>
      <c r="L728" s="134"/>
    </row>
    <row r="729" spans="1:12" customFormat="1" x14ac:dyDescent="0.25">
      <c r="A729" s="88"/>
      <c r="B729" s="88"/>
      <c r="C729" s="88"/>
      <c r="D729" s="88"/>
      <c r="E729" s="134"/>
      <c r="F729" s="134"/>
      <c r="G729" s="134"/>
      <c r="H729" s="134"/>
      <c r="I729" s="134"/>
      <c r="J729" s="134"/>
      <c r="K729" s="134"/>
      <c r="L729" s="134"/>
    </row>
    <row r="730" spans="1:12" customFormat="1" x14ac:dyDescent="0.25">
      <c r="A730" s="88"/>
      <c r="B730" s="88"/>
      <c r="C730" s="88"/>
      <c r="D730" s="88"/>
      <c r="E730" s="134"/>
      <c r="F730" s="134"/>
      <c r="G730" s="134"/>
      <c r="H730" s="134"/>
      <c r="I730" s="134"/>
      <c r="J730" s="134"/>
      <c r="K730" s="134"/>
      <c r="L730" s="134"/>
    </row>
    <row r="731" spans="1:12" customFormat="1" x14ac:dyDescent="0.25">
      <c r="A731" s="88"/>
      <c r="B731" s="88"/>
      <c r="C731" s="88"/>
      <c r="D731" s="88"/>
      <c r="E731" s="134"/>
      <c r="F731" s="134"/>
      <c r="G731" s="134"/>
      <c r="H731" s="134"/>
      <c r="I731" s="134"/>
      <c r="J731" s="134"/>
      <c r="K731" s="134"/>
      <c r="L731" s="134"/>
    </row>
    <row r="732" spans="1:12" customFormat="1" x14ac:dyDescent="0.25">
      <c r="A732" s="88"/>
      <c r="B732" s="88"/>
      <c r="C732" s="88"/>
      <c r="D732" s="88"/>
      <c r="E732" s="134"/>
      <c r="F732" s="134"/>
      <c r="G732" s="134"/>
      <c r="H732" s="134"/>
      <c r="I732" s="134"/>
      <c r="J732" s="134"/>
      <c r="K732" s="134"/>
      <c r="L732" s="134"/>
    </row>
    <row r="733" spans="1:12" customFormat="1" x14ac:dyDescent="0.25">
      <c r="A733" s="88"/>
      <c r="B733" s="88"/>
      <c r="C733" s="88"/>
      <c r="D733" s="88"/>
      <c r="E733" s="134"/>
      <c r="F733" s="134"/>
      <c r="G733" s="134"/>
      <c r="H733" s="134"/>
      <c r="I733" s="134"/>
      <c r="J733" s="134"/>
      <c r="K733" s="134"/>
      <c r="L733" s="134"/>
    </row>
    <row r="734" spans="1:12" customFormat="1" x14ac:dyDescent="0.25">
      <c r="A734" s="88"/>
      <c r="B734" s="88"/>
      <c r="C734" s="88"/>
      <c r="D734" s="88"/>
      <c r="E734" s="134"/>
      <c r="F734" s="134"/>
      <c r="G734" s="134"/>
      <c r="H734" s="134"/>
      <c r="I734" s="134"/>
      <c r="J734" s="134"/>
      <c r="K734" s="134"/>
      <c r="L734" s="134"/>
    </row>
    <row r="735" spans="1:12" customFormat="1" x14ac:dyDescent="0.25">
      <c r="A735" s="88"/>
      <c r="B735" s="88"/>
      <c r="C735" s="88"/>
      <c r="D735" s="88"/>
      <c r="E735" s="134"/>
      <c r="F735" s="134"/>
      <c r="G735" s="134"/>
      <c r="H735" s="134"/>
      <c r="I735" s="134"/>
      <c r="J735" s="134"/>
      <c r="K735" s="134"/>
      <c r="L735" s="134"/>
    </row>
    <row r="736" spans="1:12" customFormat="1" x14ac:dyDescent="0.25">
      <c r="A736" s="88"/>
      <c r="B736" s="88"/>
      <c r="C736" s="88"/>
      <c r="D736" s="88"/>
      <c r="E736" s="134"/>
      <c r="F736" s="134"/>
      <c r="G736" s="134"/>
      <c r="H736" s="134"/>
      <c r="I736" s="134"/>
      <c r="J736" s="134"/>
      <c r="K736" s="134"/>
      <c r="L736" s="134"/>
    </row>
    <row r="737" spans="1:12" customFormat="1" x14ac:dyDescent="0.25">
      <c r="A737" s="88"/>
      <c r="B737" s="88"/>
      <c r="C737" s="88"/>
      <c r="D737" s="88"/>
      <c r="E737" s="134"/>
      <c r="F737" s="134"/>
      <c r="G737" s="134"/>
      <c r="H737" s="134"/>
      <c r="I737" s="134"/>
      <c r="J737" s="134"/>
      <c r="K737" s="134"/>
      <c r="L737" s="134"/>
    </row>
    <row r="738" spans="1:12" customFormat="1" x14ac:dyDescent="0.25">
      <c r="A738" s="88"/>
      <c r="B738" s="88"/>
      <c r="C738" s="88"/>
      <c r="D738" s="88"/>
      <c r="E738" s="134"/>
      <c r="F738" s="134"/>
      <c r="G738" s="134"/>
      <c r="H738" s="134"/>
      <c r="I738" s="134"/>
      <c r="J738" s="134"/>
      <c r="K738" s="134"/>
      <c r="L738" s="134"/>
    </row>
    <row r="739" spans="1:12" customFormat="1" x14ac:dyDescent="0.25">
      <c r="A739" s="88"/>
      <c r="B739" s="88"/>
      <c r="C739" s="88"/>
      <c r="D739" s="88"/>
      <c r="E739" s="134"/>
      <c r="F739" s="134"/>
      <c r="G739" s="134"/>
      <c r="H739" s="134"/>
      <c r="I739" s="134"/>
      <c r="J739" s="134"/>
      <c r="K739" s="134"/>
      <c r="L739" s="134"/>
    </row>
    <row r="740" spans="1:12" customFormat="1" x14ac:dyDescent="0.25">
      <c r="A740" s="88"/>
      <c r="B740" s="88"/>
      <c r="C740" s="88"/>
      <c r="D740" s="88"/>
      <c r="E740" s="134"/>
      <c r="F740" s="134"/>
      <c r="G740" s="134"/>
      <c r="H740" s="134"/>
      <c r="I740" s="134"/>
      <c r="J740" s="134"/>
      <c r="K740" s="134"/>
      <c r="L740" s="134"/>
    </row>
    <row r="741" spans="1:12" customFormat="1" x14ac:dyDescent="0.25">
      <c r="A741" s="88"/>
      <c r="B741" s="88"/>
      <c r="C741" s="88"/>
      <c r="D741" s="88"/>
      <c r="E741" s="134"/>
      <c r="F741" s="134"/>
      <c r="G741" s="134"/>
      <c r="H741" s="134"/>
      <c r="I741" s="134"/>
      <c r="J741" s="134"/>
      <c r="K741" s="134"/>
      <c r="L741" s="134"/>
    </row>
    <row r="742" spans="1:12" customFormat="1" x14ac:dyDescent="0.25">
      <c r="A742" s="88"/>
      <c r="B742" s="88"/>
      <c r="C742" s="88"/>
      <c r="D742" s="88"/>
      <c r="E742" s="134"/>
      <c r="F742" s="134"/>
      <c r="G742" s="134"/>
      <c r="H742" s="134"/>
      <c r="I742" s="134"/>
      <c r="J742" s="134"/>
      <c r="K742" s="134"/>
      <c r="L742" s="134"/>
    </row>
    <row r="743" spans="1:12" customFormat="1" x14ac:dyDescent="0.25">
      <c r="A743" s="88"/>
      <c r="B743" s="88"/>
      <c r="C743" s="88"/>
      <c r="D743" s="88"/>
      <c r="E743" s="134"/>
      <c r="F743" s="134"/>
      <c r="G743" s="134"/>
      <c r="H743" s="134"/>
      <c r="I743" s="134"/>
      <c r="J743" s="134"/>
      <c r="K743" s="134"/>
      <c r="L743" s="134"/>
    </row>
    <row r="744" spans="1:12" customFormat="1" x14ac:dyDescent="0.25">
      <c r="A744" s="88"/>
      <c r="B744" s="88"/>
      <c r="C744" s="88"/>
      <c r="D744" s="88"/>
      <c r="E744" s="134"/>
      <c r="F744" s="134"/>
      <c r="G744" s="134"/>
      <c r="H744" s="134"/>
      <c r="I744" s="134"/>
      <c r="J744" s="134"/>
      <c r="K744" s="134"/>
      <c r="L744" s="134"/>
    </row>
    <row r="745" spans="1:12" customFormat="1" x14ac:dyDescent="0.25">
      <c r="A745" s="88"/>
      <c r="B745" s="88"/>
      <c r="C745" s="88"/>
      <c r="D745" s="88"/>
      <c r="E745" s="134"/>
      <c r="F745" s="134"/>
      <c r="G745" s="134"/>
      <c r="H745" s="134"/>
      <c r="I745" s="134"/>
      <c r="J745" s="134"/>
      <c r="K745" s="134"/>
      <c r="L745" s="134"/>
    </row>
    <row r="746" spans="1:12" customFormat="1" x14ac:dyDescent="0.25">
      <c r="A746" s="88"/>
      <c r="B746" s="88"/>
      <c r="C746" s="88"/>
      <c r="D746" s="88"/>
      <c r="E746" s="134"/>
      <c r="F746" s="134"/>
      <c r="G746" s="134"/>
      <c r="H746" s="134"/>
      <c r="I746" s="134"/>
      <c r="J746" s="134"/>
      <c r="K746" s="134"/>
      <c r="L746" s="134"/>
    </row>
    <row r="747" spans="1:12" customFormat="1" x14ac:dyDescent="0.25">
      <c r="A747" s="88"/>
      <c r="B747" s="88"/>
      <c r="C747" s="88"/>
      <c r="D747" s="88"/>
      <c r="E747" s="134"/>
      <c r="F747" s="134"/>
      <c r="G747" s="134"/>
      <c r="H747" s="134"/>
      <c r="I747" s="134"/>
      <c r="J747" s="134"/>
      <c r="K747" s="134"/>
      <c r="L747" s="134"/>
    </row>
    <row r="748" spans="1:12" customFormat="1" x14ac:dyDescent="0.25">
      <c r="A748" s="88"/>
      <c r="B748" s="88"/>
      <c r="C748" s="88"/>
      <c r="D748" s="88"/>
      <c r="E748" s="134"/>
      <c r="F748" s="134"/>
      <c r="G748" s="134"/>
      <c r="H748" s="134"/>
      <c r="I748" s="134"/>
      <c r="J748" s="134"/>
      <c r="K748" s="134"/>
      <c r="L748" s="134"/>
    </row>
    <row r="749" spans="1:12" customFormat="1" x14ac:dyDescent="0.25">
      <c r="A749" s="88"/>
      <c r="B749" s="88"/>
      <c r="C749" s="88"/>
      <c r="D749" s="88"/>
      <c r="E749" s="134"/>
      <c r="F749" s="134"/>
      <c r="G749" s="134"/>
      <c r="H749" s="134"/>
      <c r="I749" s="134"/>
      <c r="J749" s="134"/>
      <c r="K749" s="134"/>
      <c r="L749" s="134"/>
    </row>
    <row r="750" spans="1:12" customFormat="1" x14ac:dyDescent="0.25">
      <c r="A750" s="88"/>
      <c r="B750" s="88"/>
      <c r="C750" s="88"/>
      <c r="D750" s="88"/>
      <c r="E750" s="134"/>
      <c r="F750" s="134"/>
      <c r="G750" s="134"/>
      <c r="H750" s="134"/>
      <c r="I750" s="134"/>
      <c r="J750" s="134"/>
      <c r="K750" s="134"/>
      <c r="L750" s="134"/>
    </row>
    <row r="751" spans="1:12" customFormat="1" x14ac:dyDescent="0.25">
      <c r="A751" s="88"/>
      <c r="B751" s="88"/>
      <c r="C751" s="88"/>
      <c r="D751" s="88"/>
      <c r="E751" s="134"/>
      <c r="F751" s="134"/>
      <c r="G751" s="134"/>
      <c r="H751" s="134"/>
      <c r="I751" s="134"/>
      <c r="J751" s="134"/>
      <c r="K751" s="134"/>
      <c r="L751" s="134"/>
    </row>
    <row r="752" spans="1:12" customFormat="1" x14ac:dyDescent="0.25">
      <c r="A752" s="88"/>
      <c r="B752" s="88"/>
      <c r="C752" s="88"/>
      <c r="D752" s="88"/>
      <c r="E752" s="134"/>
      <c r="F752" s="134"/>
      <c r="G752" s="134"/>
      <c r="H752" s="134"/>
      <c r="I752" s="134"/>
      <c r="J752" s="134"/>
      <c r="K752" s="134"/>
      <c r="L752" s="134"/>
    </row>
    <row r="753" spans="1:12" customFormat="1" x14ac:dyDescent="0.25">
      <c r="A753" s="88"/>
      <c r="B753" s="88"/>
      <c r="C753" s="88"/>
      <c r="D753" s="88"/>
      <c r="E753" s="134"/>
      <c r="F753" s="134"/>
      <c r="G753" s="134"/>
      <c r="H753" s="134"/>
      <c r="I753" s="134"/>
      <c r="J753" s="134"/>
      <c r="K753" s="134"/>
      <c r="L753" s="134"/>
    </row>
    <row r="754" spans="1:12" customFormat="1" x14ac:dyDescent="0.25">
      <c r="A754" s="88"/>
      <c r="B754" s="88"/>
      <c r="C754" s="88"/>
      <c r="D754" s="88"/>
      <c r="E754" s="134"/>
      <c r="F754" s="134"/>
      <c r="G754" s="134"/>
      <c r="H754" s="134"/>
      <c r="I754" s="134"/>
      <c r="J754" s="134"/>
      <c r="K754" s="134"/>
      <c r="L754" s="134"/>
    </row>
    <row r="755" spans="1:12" customFormat="1" x14ac:dyDescent="0.25">
      <c r="A755" s="88"/>
      <c r="B755" s="88"/>
      <c r="C755" s="88"/>
      <c r="D755" s="88"/>
      <c r="E755" s="134"/>
      <c r="F755" s="134"/>
      <c r="G755" s="134"/>
      <c r="H755" s="134"/>
      <c r="I755" s="134"/>
      <c r="J755" s="134"/>
      <c r="K755" s="134"/>
      <c r="L755" s="134"/>
    </row>
    <row r="756" spans="1:12" customFormat="1" x14ac:dyDescent="0.25">
      <c r="A756" s="88"/>
      <c r="B756" s="88"/>
      <c r="C756" s="88"/>
      <c r="D756" s="88"/>
      <c r="E756" s="134"/>
      <c r="F756" s="134"/>
      <c r="G756" s="134"/>
      <c r="H756" s="134"/>
      <c r="I756" s="134"/>
      <c r="J756" s="134"/>
      <c r="K756" s="134"/>
      <c r="L756" s="134"/>
    </row>
    <row r="757" spans="1:12" customFormat="1" x14ac:dyDescent="0.25">
      <c r="A757" s="88"/>
      <c r="B757" s="88"/>
      <c r="C757" s="88"/>
      <c r="D757" s="88"/>
      <c r="E757" s="134"/>
      <c r="F757" s="134"/>
      <c r="G757" s="134"/>
      <c r="H757" s="134"/>
      <c r="I757" s="134"/>
      <c r="J757" s="134"/>
      <c r="K757" s="134"/>
      <c r="L757" s="134"/>
    </row>
    <row r="758" spans="1:12" customFormat="1" x14ac:dyDescent="0.25">
      <c r="A758" s="88"/>
      <c r="B758" s="88"/>
      <c r="C758" s="88"/>
      <c r="D758" s="88"/>
      <c r="E758" s="134"/>
      <c r="F758" s="134"/>
      <c r="G758" s="134"/>
      <c r="H758" s="134"/>
      <c r="I758" s="134"/>
      <c r="J758" s="134"/>
      <c r="K758" s="134"/>
      <c r="L758" s="134"/>
    </row>
    <row r="759" spans="1:12" customFormat="1" x14ac:dyDescent="0.25">
      <c r="A759" s="88"/>
      <c r="B759" s="88"/>
      <c r="C759" s="88"/>
      <c r="D759" s="88"/>
      <c r="E759" s="134"/>
      <c r="F759" s="134"/>
      <c r="G759" s="134"/>
      <c r="H759" s="134"/>
      <c r="I759" s="134"/>
      <c r="J759" s="134"/>
      <c r="K759" s="134"/>
      <c r="L759" s="134"/>
    </row>
    <row r="760" spans="1:12" customFormat="1" x14ac:dyDescent="0.25">
      <c r="A760" s="88"/>
      <c r="B760" s="88"/>
      <c r="C760" s="88"/>
      <c r="D760" s="88"/>
      <c r="E760" s="134"/>
      <c r="F760" s="134"/>
      <c r="G760" s="134"/>
      <c r="H760" s="134"/>
      <c r="I760" s="134"/>
      <c r="J760" s="134"/>
      <c r="K760" s="134"/>
      <c r="L760" s="134"/>
    </row>
    <row r="761" spans="1:12" customFormat="1" x14ac:dyDescent="0.25">
      <c r="A761" s="88"/>
      <c r="B761" s="88"/>
      <c r="C761" s="88"/>
      <c r="D761" s="88"/>
      <c r="E761" s="134"/>
      <c r="F761" s="134"/>
      <c r="G761" s="134"/>
      <c r="H761" s="134"/>
      <c r="I761" s="134"/>
      <c r="J761" s="134"/>
      <c r="K761" s="134"/>
      <c r="L761" s="134"/>
    </row>
    <row r="762" spans="1:12" customFormat="1" x14ac:dyDescent="0.25">
      <c r="A762" s="88"/>
      <c r="B762" s="88"/>
      <c r="C762" s="88"/>
      <c r="D762" s="88"/>
      <c r="E762" s="134"/>
      <c r="F762" s="134"/>
      <c r="G762" s="134"/>
      <c r="H762" s="134"/>
      <c r="I762" s="134"/>
      <c r="J762" s="134"/>
      <c r="K762" s="134"/>
      <c r="L762" s="134"/>
    </row>
    <row r="763" spans="1:12" customFormat="1" x14ac:dyDescent="0.25">
      <c r="A763" s="88"/>
      <c r="B763" s="88"/>
      <c r="C763" s="88"/>
      <c r="D763" s="88"/>
      <c r="E763" s="134"/>
      <c r="F763" s="134"/>
      <c r="G763" s="134"/>
      <c r="H763" s="134"/>
      <c r="I763" s="134"/>
      <c r="J763" s="134"/>
      <c r="K763" s="134"/>
      <c r="L763" s="134"/>
    </row>
    <row r="764" spans="1:12" customFormat="1" x14ac:dyDescent="0.25">
      <c r="A764" s="88"/>
      <c r="B764" s="88"/>
      <c r="C764" s="88"/>
      <c r="D764" s="88"/>
      <c r="E764" s="134"/>
      <c r="F764" s="134"/>
      <c r="G764" s="134"/>
      <c r="H764" s="134"/>
      <c r="I764" s="134"/>
      <c r="J764" s="134"/>
      <c r="K764" s="134"/>
      <c r="L764" s="134"/>
    </row>
    <row r="765" spans="1:12" customFormat="1" x14ac:dyDescent="0.25">
      <c r="A765" s="88"/>
      <c r="B765" s="88"/>
      <c r="C765" s="88"/>
      <c r="D765" s="88"/>
      <c r="E765" s="134"/>
      <c r="F765" s="134"/>
      <c r="G765" s="134"/>
      <c r="H765" s="134"/>
      <c r="I765" s="134"/>
      <c r="J765" s="134"/>
      <c r="K765" s="134"/>
      <c r="L765" s="134"/>
    </row>
    <row r="766" spans="1:12" customFormat="1" x14ac:dyDescent="0.25">
      <c r="A766" s="88"/>
      <c r="B766" s="88"/>
      <c r="C766" s="88"/>
      <c r="D766" s="88"/>
      <c r="E766" s="134"/>
      <c r="F766" s="134"/>
      <c r="G766" s="134"/>
      <c r="H766" s="134"/>
      <c r="I766" s="134"/>
      <c r="J766" s="134"/>
      <c r="K766" s="134"/>
      <c r="L766" s="134"/>
    </row>
    <row r="767" spans="1:12" customFormat="1" x14ac:dyDescent="0.25">
      <c r="A767" s="88"/>
      <c r="B767" s="88"/>
      <c r="C767" s="88"/>
      <c r="D767" s="88"/>
      <c r="E767" s="134"/>
      <c r="F767" s="134"/>
      <c r="G767" s="134"/>
      <c r="H767" s="134"/>
      <c r="I767" s="134"/>
      <c r="J767" s="134"/>
      <c r="K767" s="134"/>
      <c r="L767" s="134"/>
    </row>
    <row r="768" spans="1:12" customFormat="1" x14ac:dyDescent="0.25">
      <c r="A768" s="88"/>
      <c r="B768" s="88"/>
      <c r="C768" s="88"/>
      <c r="D768" s="88"/>
      <c r="E768" s="134"/>
      <c r="F768" s="134"/>
      <c r="G768" s="134"/>
      <c r="H768" s="134"/>
      <c r="I768" s="134"/>
      <c r="J768" s="134"/>
      <c r="K768" s="134"/>
      <c r="L768" s="134"/>
    </row>
    <row r="769" spans="1:12" customFormat="1" x14ac:dyDescent="0.25">
      <c r="A769" s="88"/>
      <c r="B769" s="88"/>
      <c r="C769" s="88"/>
      <c r="D769" s="88"/>
      <c r="E769" s="134"/>
      <c r="F769" s="134"/>
      <c r="G769" s="134"/>
      <c r="H769" s="134"/>
      <c r="I769" s="134"/>
      <c r="J769" s="134"/>
      <c r="K769" s="134"/>
      <c r="L769" s="134"/>
    </row>
    <row r="770" spans="1:12" customFormat="1" x14ac:dyDescent="0.25">
      <c r="A770" s="88"/>
      <c r="B770" s="88"/>
      <c r="C770" s="88"/>
      <c r="D770" s="88"/>
      <c r="E770" s="134"/>
      <c r="F770" s="134"/>
      <c r="G770" s="134"/>
      <c r="H770" s="134"/>
      <c r="I770" s="134"/>
      <c r="J770" s="134"/>
      <c r="K770" s="134"/>
      <c r="L770" s="134"/>
    </row>
    <row r="771" spans="1:12" customFormat="1" x14ac:dyDescent="0.25">
      <c r="A771" s="88"/>
      <c r="B771" s="88"/>
      <c r="C771" s="88"/>
      <c r="D771" s="88"/>
      <c r="E771" s="134"/>
      <c r="F771" s="134"/>
      <c r="G771" s="134"/>
      <c r="H771" s="134"/>
      <c r="I771" s="134"/>
      <c r="J771" s="134"/>
      <c r="K771" s="134"/>
      <c r="L771" s="134"/>
    </row>
    <row r="772" spans="1:12" customFormat="1" x14ac:dyDescent="0.25">
      <c r="A772" s="88"/>
      <c r="B772" s="88"/>
      <c r="C772" s="88"/>
      <c r="D772" s="88"/>
      <c r="E772" s="134"/>
      <c r="F772" s="134"/>
      <c r="G772" s="134"/>
      <c r="H772" s="134"/>
      <c r="I772" s="134"/>
      <c r="J772" s="134"/>
      <c r="K772" s="134"/>
      <c r="L772" s="134"/>
    </row>
    <row r="773" spans="1:12" customFormat="1" x14ac:dyDescent="0.25">
      <c r="A773" s="88"/>
      <c r="B773" s="88"/>
      <c r="C773" s="88"/>
      <c r="D773" s="88"/>
      <c r="E773" s="134"/>
      <c r="F773" s="134"/>
      <c r="G773" s="134"/>
      <c r="H773" s="134"/>
      <c r="I773" s="134"/>
      <c r="J773" s="134"/>
      <c r="K773" s="134"/>
      <c r="L773" s="134"/>
    </row>
    <row r="774" spans="1:12" customFormat="1" x14ac:dyDescent="0.25">
      <c r="A774" s="88"/>
      <c r="B774" s="88"/>
      <c r="C774" s="88"/>
      <c r="D774" s="88"/>
      <c r="E774" s="134"/>
      <c r="F774" s="134"/>
      <c r="G774" s="134"/>
      <c r="H774" s="134"/>
      <c r="I774" s="134"/>
      <c r="J774" s="134"/>
      <c r="K774" s="134"/>
      <c r="L774" s="134"/>
    </row>
    <row r="775" spans="1:12" customFormat="1" x14ac:dyDescent="0.25">
      <c r="A775" s="88"/>
      <c r="B775" s="88"/>
      <c r="C775" s="88"/>
      <c r="D775" s="88"/>
      <c r="E775" s="134"/>
      <c r="F775" s="134"/>
      <c r="G775" s="134"/>
      <c r="H775" s="134"/>
      <c r="I775" s="134"/>
      <c r="J775" s="134"/>
      <c r="K775" s="134"/>
      <c r="L775" s="134"/>
    </row>
    <row r="776" spans="1:12" customFormat="1" x14ac:dyDescent="0.25">
      <c r="A776" s="88"/>
      <c r="B776" s="88"/>
      <c r="C776" s="88"/>
      <c r="D776" s="88"/>
      <c r="E776" s="134"/>
      <c r="F776" s="134"/>
      <c r="G776" s="134"/>
      <c r="H776" s="134"/>
      <c r="I776" s="134"/>
      <c r="J776" s="134"/>
      <c r="K776" s="134"/>
      <c r="L776" s="134"/>
    </row>
    <row r="777" spans="1:12" customFormat="1" x14ac:dyDescent="0.25">
      <c r="A777" s="88"/>
      <c r="B777" s="88"/>
      <c r="C777" s="88"/>
      <c r="D777" s="88"/>
      <c r="E777" s="134"/>
      <c r="F777" s="134"/>
      <c r="G777" s="134"/>
      <c r="H777" s="134"/>
      <c r="I777" s="134"/>
      <c r="J777" s="134"/>
      <c r="K777" s="134"/>
      <c r="L777" s="134"/>
    </row>
    <row r="778" spans="1:12" customFormat="1" x14ac:dyDescent="0.25">
      <c r="A778" s="88"/>
      <c r="B778" s="88"/>
      <c r="C778" s="88"/>
      <c r="D778" s="88"/>
      <c r="E778" s="134"/>
      <c r="F778" s="134"/>
      <c r="G778" s="134"/>
      <c r="H778" s="134"/>
      <c r="I778" s="134"/>
      <c r="J778" s="134"/>
      <c r="K778" s="134"/>
      <c r="L778" s="134"/>
    </row>
    <row r="779" spans="1:12" customFormat="1" x14ac:dyDescent="0.25">
      <c r="A779" s="88"/>
      <c r="B779" s="88"/>
      <c r="C779" s="88"/>
      <c r="D779" s="88"/>
      <c r="E779" s="134"/>
      <c r="F779" s="134"/>
      <c r="G779" s="134"/>
      <c r="H779" s="134"/>
      <c r="I779" s="134"/>
      <c r="J779" s="134"/>
      <c r="K779" s="134"/>
      <c r="L779" s="134"/>
    </row>
    <row r="780" spans="1:12" customFormat="1" x14ac:dyDescent="0.25">
      <c r="A780" s="88"/>
      <c r="B780" s="88"/>
      <c r="C780" s="88"/>
      <c r="D780" s="88"/>
      <c r="E780" s="134"/>
      <c r="F780" s="134"/>
      <c r="G780" s="134"/>
      <c r="H780" s="134"/>
      <c r="I780" s="134"/>
      <c r="J780" s="134"/>
      <c r="K780" s="134"/>
      <c r="L780" s="134"/>
    </row>
    <row r="781" spans="1:12" customFormat="1" x14ac:dyDescent="0.25">
      <c r="A781" s="88"/>
      <c r="B781" s="88"/>
      <c r="C781" s="88"/>
      <c r="D781" s="88"/>
      <c r="E781" s="134"/>
      <c r="F781" s="134"/>
      <c r="G781" s="134"/>
      <c r="H781" s="134"/>
      <c r="I781" s="134"/>
      <c r="J781" s="134"/>
      <c r="K781" s="134"/>
      <c r="L781" s="134"/>
    </row>
    <row r="782" spans="1:12" customFormat="1" x14ac:dyDescent="0.25">
      <c r="A782" s="88"/>
      <c r="B782" s="88"/>
      <c r="C782" s="88"/>
      <c r="D782" s="88"/>
      <c r="E782" s="134"/>
      <c r="F782" s="134"/>
      <c r="G782" s="134"/>
      <c r="H782" s="134"/>
      <c r="I782" s="134"/>
      <c r="J782" s="134"/>
      <c r="K782" s="134"/>
      <c r="L782" s="134"/>
    </row>
    <row r="783" spans="1:12" customFormat="1" x14ac:dyDescent="0.25">
      <c r="A783" s="88"/>
      <c r="B783" s="88"/>
      <c r="C783" s="88"/>
      <c r="D783" s="88"/>
      <c r="E783" s="134"/>
      <c r="F783" s="134"/>
      <c r="G783" s="134"/>
      <c r="H783" s="134"/>
      <c r="I783" s="134"/>
      <c r="J783" s="134"/>
      <c r="K783" s="134"/>
      <c r="L783" s="134"/>
    </row>
    <row r="784" spans="1:12" customFormat="1" x14ac:dyDescent="0.25">
      <c r="A784" s="88"/>
      <c r="B784" s="88"/>
      <c r="C784" s="88"/>
      <c r="D784" s="88"/>
      <c r="E784" s="134"/>
      <c r="F784" s="134"/>
      <c r="G784" s="134"/>
      <c r="H784" s="134"/>
      <c r="I784" s="134"/>
      <c r="J784" s="134"/>
      <c r="K784" s="134"/>
      <c r="L784" s="134"/>
    </row>
    <row r="785" spans="1:12" customFormat="1" x14ac:dyDescent="0.25">
      <c r="A785" s="88"/>
      <c r="B785" s="88"/>
      <c r="C785" s="88"/>
      <c r="D785" s="88"/>
      <c r="E785" s="134"/>
      <c r="F785" s="134"/>
      <c r="G785" s="134"/>
      <c r="H785" s="134"/>
      <c r="I785" s="134"/>
      <c r="J785" s="134"/>
      <c r="K785" s="134"/>
      <c r="L785" s="134"/>
    </row>
    <row r="786" spans="1:12" customFormat="1" x14ac:dyDescent="0.25">
      <c r="A786" s="88"/>
      <c r="B786" s="88"/>
      <c r="C786" s="88"/>
      <c r="D786" s="88"/>
      <c r="E786" s="134"/>
      <c r="F786" s="134"/>
      <c r="G786" s="134"/>
      <c r="H786" s="134"/>
      <c r="I786" s="134"/>
      <c r="J786" s="134"/>
      <c r="K786" s="134"/>
      <c r="L786" s="134"/>
    </row>
    <row r="787" spans="1:12" customFormat="1" x14ac:dyDescent="0.25">
      <c r="A787" s="88"/>
      <c r="B787" s="88"/>
      <c r="C787" s="88"/>
      <c r="D787" s="88"/>
      <c r="E787" s="134"/>
      <c r="F787" s="134"/>
      <c r="G787" s="134"/>
      <c r="H787" s="134"/>
      <c r="I787" s="134"/>
      <c r="J787" s="134"/>
      <c r="K787" s="134"/>
      <c r="L787" s="134"/>
    </row>
    <row r="788" spans="1:12" customFormat="1" x14ac:dyDescent="0.25">
      <c r="A788" s="88"/>
      <c r="B788" s="88"/>
      <c r="C788" s="88"/>
      <c r="D788" s="88"/>
      <c r="E788" s="134"/>
      <c r="F788" s="134"/>
      <c r="G788" s="134"/>
      <c r="H788" s="134"/>
      <c r="I788" s="134"/>
      <c r="J788" s="134"/>
      <c r="K788" s="134"/>
      <c r="L788" s="134"/>
    </row>
    <row r="789" spans="1:12" customFormat="1" x14ac:dyDescent="0.25">
      <c r="A789" s="88"/>
      <c r="B789" s="88"/>
      <c r="C789" s="88"/>
      <c r="D789" s="88"/>
      <c r="E789" s="134"/>
      <c r="F789" s="134"/>
      <c r="G789" s="134"/>
      <c r="H789" s="134"/>
      <c r="I789" s="134"/>
      <c r="J789" s="134"/>
      <c r="K789" s="134"/>
      <c r="L789" s="134"/>
    </row>
    <row r="790" spans="1:12" customFormat="1" x14ac:dyDescent="0.25">
      <c r="A790" s="88"/>
      <c r="B790" s="88"/>
      <c r="C790" s="88"/>
      <c r="D790" s="88"/>
      <c r="E790" s="134"/>
      <c r="F790" s="134"/>
      <c r="G790" s="134"/>
      <c r="H790" s="134"/>
      <c r="I790" s="134"/>
      <c r="J790" s="134"/>
      <c r="K790" s="134"/>
      <c r="L790" s="134"/>
    </row>
    <row r="791" spans="1:12" customFormat="1" x14ac:dyDescent="0.25">
      <c r="A791" s="88"/>
      <c r="B791" s="88"/>
      <c r="C791" s="88"/>
      <c r="D791" s="88"/>
      <c r="E791" s="134"/>
      <c r="F791" s="134"/>
      <c r="G791" s="134"/>
      <c r="H791" s="134"/>
      <c r="I791" s="134"/>
      <c r="J791" s="134"/>
      <c r="K791" s="134"/>
      <c r="L791" s="134"/>
    </row>
    <row r="792" spans="1:12" customFormat="1" x14ac:dyDescent="0.25">
      <c r="A792" s="88"/>
      <c r="B792" s="88"/>
      <c r="C792" s="88"/>
      <c r="D792" s="88"/>
      <c r="E792" s="134"/>
      <c r="F792" s="134"/>
      <c r="G792" s="134"/>
      <c r="H792" s="134"/>
      <c r="I792" s="134"/>
      <c r="J792" s="134"/>
      <c r="K792" s="134"/>
      <c r="L792" s="134"/>
    </row>
    <row r="793" spans="1:12" customFormat="1" x14ac:dyDescent="0.25">
      <c r="A793" s="88"/>
      <c r="B793" s="88"/>
      <c r="C793" s="88"/>
      <c r="D793" s="88"/>
      <c r="E793" s="134"/>
      <c r="F793" s="134"/>
      <c r="G793" s="134"/>
      <c r="H793" s="134"/>
      <c r="I793" s="134"/>
      <c r="J793" s="134"/>
      <c r="K793" s="134"/>
      <c r="L793" s="134"/>
    </row>
    <row r="794" spans="1:12" customFormat="1" x14ac:dyDescent="0.25">
      <c r="A794" s="88"/>
      <c r="B794" s="88"/>
      <c r="C794" s="88"/>
      <c r="D794" s="88"/>
      <c r="E794" s="134"/>
      <c r="F794" s="134"/>
      <c r="G794" s="134"/>
      <c r="H794" s="134"/>
      <c r="I794" s="134"/>
      <c r="J794" s="134"/>
      <c r="K794" s="134"/>
      <c r="L794" s="134"/>
    </row>
    <row r="795" spans="1:12" customFormat="1" x14ac:dyDescent="0.25">
      <c r="A795" s="88"/>
      <c r="B795" s="88"/>
      <c r="C795" s="88"/>
      <c r="D795" s="88"/>
      <c r="E795" s="134"/>
      <c r="F795" s="134"/>
      <c r="G795" s="134"/>
      <c r="H795" s="134"/>
      <c r="I795" s="134"/>
      <c r="J795" s="134"/>
      <c r="K795" s="134"/>
      <c r="L795" s="134"/>
    </row>
    <row r="796" spans="1:12" customFormat="1" x14ac:dyDescent="0.25">
      <c r="A796" s="88"/>
      <c r="B796" s="88"/>
      <c r="C796" s="88"/>
      <c r="D796" s="88"/>
      <c r="E796" s="134"/>
      <c r="F796" s="134"/>
      <c r="G796" s="134"/>
      <c r="H796" s="134"/>
      <c r="I796" s="134"/>
      <c r="J796" s="134"/>
      <c r="K796" s="134"/>
      <c r="L796" s="134"/>
    </row>
    <row r="797" spans="1:12" customFormat="1" x14ac:dyDescent="0.25">
      <c r="A797" s="88"/>
      <c r="B797" s="88"/>
      <c r="C797" s="88"/>
      <c r="D797" s="88"/>
      <c r="E797" s="134"/>
      <c r="F797" s="134"/>
      <c r="G797" s="134"/>
      <c r="H797" s="134"/>
      <c r="I797" s="134"/>
      <c r="J797" s="134"/>
      <c r="K797" s="134"/>
      <c r="L797" s="134"/>
    </row>
    <row r="798" spans="1:12" customFormat="1" x14ac:dyDescent="0.25">
      <c r="A798" s="88"/>
      <c r="B798" s="88"/>
      <c r="C798" s="88"/>
      <c r="D798" s="88"/>
      <c r="E798" s="134"/>
      <c r="F798" s="134"/>
      <c r="G798" s="134"/>
      <c r="H798" s="134"/>
      <c r="I798" s="134"/>
      <c r="J798" s="134"/>
      <c r="K798" s="134"/>
      <c r="L798" s="134"/>
    </row>
    <row r="799" spans="1:12" customFormat="1" x14ac:dyDescent="0.25">
      <c r="A799" s="88"/>
      <c r="B799" s="88"/>
      <c r="C799" s="88"/>
      <c r="D799" s="88"/>
      <c r="E799" s="134"/>
      <c r="F799" s="134"/>
      <c r="G799" s="134"/>
      <c r="H799" s="134"/>
      <c r="I799" s="134"/>
      <c r="J799" s="134"/>
      <c r="K799" s="134"/>
      <c r="L799" s="134"/>
    </row>
    <row r="800" spans="1:12" customFormat="1" x14ac:dyDescent="0.25">
      <c r="A800" s="88"/>
      <c r="B800" s="88"/>
      <c r="C800" s="88"/>
      <c r="D800" s="88"/>
      <c r="E800" s="134"/>
      <c r="F800" s="134"/>
      <c r="G800" s="134"/>
      <c r="H800" s="134"/>
      <c r="I800" s="134"/>
      <c r="J800" s="134"/>
      <c r="K800" s="134"/>
      <c r="L800" s="134"/>
    </row>
    <row r="801" spans="1:12" customFormat="1" x14ac:dyDescent="0.25">
      <c r="A801" s="88"/>
      <c r="B801" s="88"/>
      <c r="C801" s="88"/>
      <c r="D801" s="88"/>
      <c r="E801" s="134"/>
      <c r="F801" s="134"/>
      <c r="G801" s="134"/>
      <c r="H801" s="134"/>
      <c r="I801" s="134"/>
      <c r="J801" s="134"/>
      <c r="K801" s="134"/>
      <c r="L801" s="134"/>
    </row>
    <row r="802" spans="1:12" customFormat="1" x14ac:dyDescent="0.25">
      <c r="A802" s="88"/>
      <c r="B802" s="88"/>
      <c r="C802" s="88"/>
      <c r="D802" s="88"/>
      <c r="E802" s="134"/>
      <c r="F802" s="134"/>
      <c r="G802" s="134"/>
      <c r="H802" s="134"/>
      <c r="I802" s="134"/>
      <c r="J802" s="134"/>
      <c r="K802" s="134"/>
      <c r="L802" s="134"/>
    </row>
    <row r="803" spans="1:12" customFormat="1" x14ac:dyDescent="0.25">
      <c r="A803" s="88"/>
      <c r="B803" s="88"/>
      <c r="C803" s="88"/>
      <c r="D803" s="88"/>
      <c r="E803" s="134"/>
      <c r="F803" s="134"/>
      <c r="G803" s="134"/>
      <c r="H803" s="134"/>
      <c r="I803" s="134"/>
      <c r="J803" s="134"/>
      <c r="K803" s="134"/>
      <c r="L803" s="134"/>
    </row>
    <row r="804" spans="1:12" customFormat="1" x14ac:dyDescent="0.25">
      <c r="A804" s="88"/>
      <c r="B804" s="88"/>
      <c r="C804" s="88"/>
      <c r="D804" s="88"/>
      <c r="E804" s="134"/>
      <c r="F804" s="134"/>
      <c r="G804" s="134"/>
      <c r="H804" s="134"/>
      <c r="I804" s="134"/>
      <c r="J804" s="134"/>
      <c r="K804" s="134"/>
      <c r="L804" s="134"/>
    </row>
    <row r="805" spans="1:12" customFormat="1" x14ac:dyDescent="0.25">
      <c r="A805" s="88"/>
      <c r="B805" s="88"/>
      <c r="C805" s="88"/>
      <c r="D805" s="88"/>
      <c r="E805" s="134"/>
      <c r="F805" s="134"/>
      <c r="G805" s="134"/>
      <c r="H805" s="134"/>
      <c r="I805" s="134"/>
      <c r="J805" s="134"/>
      <c r="K805" s="134"/>
      <c r="L805" s="134"/>
    </row>
    <row r="806" spans="1:12" customFormat="1" x14ac:dyDescent="0.25">
      <c r="A806" s="88"/>
      <c r="B806" s="88"/>
      <c r="C806" s="88"/>
      <c r="D806" s="88"/>
      <c r="E806" s="134"/>
      <c r="F806" s="134"/>
      <c r="G806" s="134"/>
      <c r="H806" s="134"/>
      <c r="I806" s="134"/>
      <c r="J806" s="134"/>
      <c r="K806" s="134"/>
      <c r="L806" s="134"/>
    </row>
    <row r="807" spans="1:12" customFormat="1" x14ac:dyDescent="0.25">
      <c r="A807" s="88"/>
      <c r="B807" s="88"/>
      <c r="C807" s="88"/>
      <c r="D807" s="88"/>
      <c r="E807" s="134"/>
      <c r="F807" s="134"/>
      <c r="G807" s="134"/>
      <c r="H807" s="134"/>
      <c r="I807" s="134"/>
      <c r="J807" s="134"/>
      <c r="K807" s="134"/>
      <c r="L807" s="134"/>
    </row>
    <row r="808" spans="1:12" customFormat="1" x14ac:dyDescent="0.25">
      <c r="A808" s="88"/>
      <c r="B808" s="88"/>
      <c r="C808" s="88"/>
      <c r="D808" s="88"/>
      <c r="E808" s="134"/>
      <c r="F808" s="134"/>
      <c r="G808" s="134"/>
      <c r="H808" s="134"/>
      <c r="I808" s="134"/>
      <c r="J808" s="134"/>
      <c r="K808" s="134"/>
      <c r="L808" s="134"/>
    </row>
    <row r="809" spans="1:12" customFormat="1" x14ac:dyDescent="0.25">
      <c r="A809" s="88"/>
      <c r="B809" s="88"/>
      <c r="C809" s="88"/>
      <c r="D809" s="88"/>
      <c r="E809" s="134"/>
      <c r="F809" s="134"/>
      <c r="G809" s="134"/>
      <c r="H809" s="134"/>
      <c r="I809" s="134"/>
      <c r="J809" s="134"/>
      <c r="K809" s="134"/>
      <c r="L809" s="134"/>
    </row>
    <row r="810" spans="1:12" customFormat="1" x14ac:dyDescent="0.25">
      <c r="A810" s="88"/>
      <c r="B810" s="88"/>
      <c r="C810" s="88"/>
      <c r="D810" s="88"/>
      <c r="E810" s="134"/>
      <c r="F810" s="134"/>
      <c r="G810" s="134"/>
      <c r="H810" s="134"/>
      <c r="I810" s="134"/>
      <c r="J810" s="134"/>
      <c r="K810" s="134"/>
      <c r="L810" s="134"/>
    </row>
    <row r="811" spans="1:12" customFormat="1" x14ac:dyDescent="0.25">
      <c r="A811" s="88"/>
      <c r="B811" s="88"/>
      <c r="C811" s="88"/>
      <c r="D811" s="88"/>
      <c r="E811" s="134"/>
      <c r="F811" s="134"/>
      <c r="G811" s="134"/>
      <c r="H811" s="134"/>
      <c r="I811" s="134"/>
      <c r="J811" s="134"/>
      <c r="K811" s="134"/>
      <c r="L811" s="134"/>
    </row>
    <row r="812" spans="1:12" customFormat="1" x14ac:dyDescent="0.25">
      <c r="A812" s="88"/>
      <c r="B812" s="88"/>
      <c r="C812" s="88"/>
      <c r="D812" s="88"/>
      <c r="E812" s="134"/>
      <c r="F812" s="134"/>
      <c r="G812" s="134"/>
      <c r="H812" s="134"/>
      <c r="I812" s="134"/>
      <c r="J812" s="134"/>
      <c r="K812" s="134"/>
      <c r="L812" s="134"/>
    </row>
    <row r="813" spans="1:12" customFormat="1" x14ac:dyDescent="0.25">
      <c r="A813" s="88"/>
      <c r="B813" s="88"/>
      <c r="C813" s="88"/>
      <c r="D813" s="88"/>
      <c r="E813" s="134"/>
      <c r="F813" s="134"/>
      <c r="G813" s="134"/>
      <c r="H813" s="134"/>
      <c r="I813" s="134"/>
      <c r="J813" s="134"/>
      <c r="K813" s="134"/>
      <c r="L813" s="134"/>
    </row>
    <row r="814" spans="1:12" customFormat="1" x14ac:dyDescent="0.25">
      <c r="A814" s="88"/>
      <c r="B814" s="88"/>
      <c r="C814" s="88"/>
      <c r="D814" s="88"/>
      <c r="E814" s="134"/>
      <c r="F814" s="134"/>
      <c r="G814" s="134"/>
      <c r="H814" s="134"/>
      <c r="I814" s="134"/>
      <c r="J814" s="134"/>
      <c r="K814" s="134"/>
      <c r="L814" s="134"/>
    </row>
    <row r="815" spans="1:12" customFormat="1" x14ac:dyDescent="0.25">
      <c r="A815" s="88"/>
      <c r="B815" s="88"/>
      <c r="C815" s="88"/>
      <c r="D815" s="88"/>
      <c r="E815" s="134"/>
      <c r="F815" s="134"/>
      <c r="G815" s="134"/>
      <c r="H815" s="134"/>
      <c r="I815" s="134"/>
      <c r="J815" s="134"/>
      <c r="K815" s="134"/>
      <c r="L815" s="134"/>
    </row>
    <row r="816" spans="1:12" customFormat="1" x14ac:dyDescent="0.25">
      <c r="A816" s="88"/>
      <c r="B816" s="88"/>
      <c r="C816" s="88"/>
      <c r="D816" s="88"/>
      <c r="E816" s="134"/>
      <c r="F816" s="134"/>
      <c r="G816" s="134"/>
      <c r="H816" s="134"/>
      <c r="I816" s="134"/>
      <c r="J816" s="134"/>
      <c r="K816" s="134"/>
      <c r="L816" s="134"/>
    </row>
    <row r="817" spans="1:12" customFormat="1" x14ac:dyDescent="0.25">
      <c r="A817" s="88"/>
      <c r="B817" s="88"/>
      <c r="C817" s="88"/>
      <c r="D817" s="88"/>
      <c r="E817" s="134"/>
      <c r="F817" s="134"/>
      <c r="G817" s="134"/>
      <c r="H817" s="134"/>
      <c r="I817" s="134"/>
      <c r="J817" s="134"/>
      <c r="K817" s="134"/>
      <c r="L817" s="134"/>
    </row>
    <row r="818" spans="1:12" customFormat="1" x14ac:dyDescent="0.25">
      <c r="A818" s="88"/>
      <c r="B818" s="88"/>
      <c r="C818" s="88"/>
      <c r="D818" s="88"/>
      <c r="E818" s="134"/>
      <c r="F818" s="134"/>
      <c r="G818" s="134"/>
      <c r="H818" s="134"/>
      <c r="I818" s="134"/>
      <c r="J818" s="134"/>
      <c r="K818" s="134"/>
      <c r="L818" s="134"/>
    </row>
    <row r="819" spans="1:12" customFormat="1" x14ac:dyDescent="0.25">
      <c r="A819" s="88"/>
      <c r="B819" s="88"/>
      <c r="C819" s="88"/>
      <c r="D819" s="88"/>
      <c r="E819" s="134"/>
      <c r="F819" s="134"/>
      <c r="G819" s="134"/>
      <c r="H819" s="134"/>
      <c r="I819" s="134"/>
      <c r="J819" s="134"/>
      <c r="K819" s="134"/>
      <c r="L819" s="134"/>
    </row>
    <row r="820" spans="1:12" customFormat="1" x14ac:dyDescent="0.25">
      <c r="A820" s="88"/>
      <c r="B820" s="88"/>
      <c r="C820" s="88"/>
      <c r="D820" s="88"/>
      <c r="E820" s="134"/>
      <c r="F820" s="134"/>
      <c r="G820" s="134"/>
      <c r="H820" s="134"/>
      <c r="I820" s="134"/>
      <c r="J820" s="134"/>
      <c r="K820" s="134"/>
      <c r="L820" s="134"/>
    </row>
    <row r="821" spans="1:12" customFormat="1" x14ac:dyDescent="0.25">
      <c r="A821" s="88"/>
      <c r="B821" s="88"/>
      <c r="C821" s="88"/>
      <c r="D821" s="88"/>
      <c r="E821" s="134"/>
      <c r="F821" s="134"/>
      <c r="G821" s="134"/>
      <c r="H821" s="134"/>
      <c r="I821" s="134"/>
      <c r="J821" s="134"/>
      <c r="K821" s="134"/>
      <c r="L821" s="134"/>
    </row>
    <row r="822" spans="1:12" customFormat="1" x14ac:dyDescent="0.25">
      <c r="A822" s="88"/>
      <c r="B822" s="88"/>
      <c r="C822" s="88"/>
      <c r="D822" s="88"/>
      <c r="E822" s="134"/>
      <c r="F822" s="134"/>
      <c r="G822" s="134"/>
      <c r="H822" s="134"/>
      <c r="I822" s="134"/>
      <c r="J822" s="134"/>
      <c r="K822" s="134"/>
      <c r="L822" s="134"/>
    </row>
    <row r="823" spans="1:12" customFormat="1" x14ac:dyDescent="0.25">
      <c r="A823" s="88"/>
      <c r="B823" s="88"/>
      <c r="C823" s="88"/>
      <c r="D823" s="88"/>
      <c r="E823" s="134"/>
      <c r="F823" s="134"/>
      <c r="G823" s="134"/>
      <c r="H823" s="134"/>
      <c r="I823" s="134"/>
      <c r="J823" s="134"/>
      <c r="K823" s="134"/>
      <c r="L823" s="134"/>
    </row>
    <row r="824" spans="1:12" customFormat="1" x14ac:dyDescent="0.25">
      <c r="A824" s="88"/>
      <c r="B824" s="88"/>
      <c r="C824" s="88"/>
      <c r="D824" s="88"/>
      <c r="E824" s="134"/>
      <c r="F824" s="134"/>
      <c r="G824" s="134"/>
      <c r="H824" s="134"/>
      <c r="I824" s="134"/>
      <c r="J824" s="134"/>
      <c r="K824" s="134"/>
      <c r="L824" s="134"/>
    </row>
    <row r="825" spans="1:12" customFormat="1" x14ac:dyDescent="0.25">
      <c r="A825" s="88"/>
      <c r="B825" s="88"/>
      <c r="C825" s="88"/>
      <c r="D825" s="88"/>
      <c r="E825" s="134"/>
      <c r="F825" s="134"/>
      <c r="G825" s="134"/>
      <c r="H825" s="134"/>
      <c r="I825" s="134"/>
      <c r="J825" s="134"/>
      <c r="K825" s="134"/>
      <c r="L825" s="134"/>
    </row>
    <row r="826" spans="1:12" customFormat="1" x14ac:dyDescent="0.25">
      <c r="A826" s="88"/>
      <c r="B826" s="88"/>
      <c r="C826" s="88"/>
      <c r="D826" s="88"/>
      <c r="E826" s="134"/>
      <c r="F826" s="134"/>
      <c r="G826" s="134"/>
      <c r="H826" s="134"/>
      <c r="I826" s="134"/>
      <c r="J826" s="134"/>
      <c r="K826" s="134"/>
      <c r="L826" s="134"/>
    </row>
    <row r="827" spans="1:12" customFormat="1" x14ac:dyDescent="0.25">
      <c r="A827" s="88"/>
      <c r="B827" s="88"/>
      <c r="C827" s="88"/>
      <c r="D827" s="88"/>
      <c r="E827" s="134"/>
      <c r="F827" s="134"/>
      <c r="G827" s="134"/>
      <c r="H827" s="134"/>
      <c r="I827" s="134"/>
      <c r="J827" s="134"/>
      <c r="K827" s="134"/>
      <c r="L827" s="134"/>
    </row>
    <row r="828" spans="1:12" customFormat="1" x14ac:dyDescent="0.25">
      <c r="A828" s="88"/>
      <c r="B828" s="88"/>
      <c r="C828" s="88"/>
      <c r="D828" s="88"/>
      <c r="E828" s="134"/>
      <c r="F828" s="134"/>
      <c r="G828" s="134"/>
      <c r="H828" s="134"/>
      <c r="I828" s="134"/>
      <c r="J828" s="134"/>
      <c r="K828" s="134"/>
      <c r="L828" s="134"/>
    </row>
    <row r="829" spans="1:12" customFormat="1" x14ac:dyDescent="0.25">
      <c r="A829" s="88"/>
      <c r="B829" s="88"/>
      <c r="C829" s="88"/>
      <c r="D829" s="88"/>
      <c r="E829" s="134"/>
      <c r="F829" s="134"/>
      <c r="G829" s="134"/>
      <c r="H829" s="134"/>
      <c r="I829" s="134"/>
      <c r="J829" s="134"/>
      <c r="K829" s="134"/>
      <c r="L829" s="134"/>
    </row>
    <row r="830" spans="1:12" customFormat="1" x14ac:dyDescent="0.25">
      <c r="A830" s="88"/>
      <c r="B830" s="88"/>
      <c r="C830" s="88"/>
      <c r="D830" s="88"/>
      <c r="E830" s="134"/>
      <c r="F830" s="134"/>
      <c r="G830" s="134"/>
      <c r="H830" s="134"/>
      <c r="I830" s="134"/>
      <c r="J830" s="134"/>
      <c r="K830" s="134"/>
      <c r="L830" s="134"/>
    </row>
    <row r="831" spans="1:12" customFormat="1" x14ac:dyDescent="0.25">
      <c r="A831" s="88"/>
      <c r="B831" s="88"/>
      <c r="C831" s="88"/>
      <c r="D831" s="88"/>
      <c r="E831" s="134"/>
      <c r="F831" s="134"/>
      <c r="G831" s="134"/>
      <c r="H831" s="134"/>
      <c r="I831" s="134"/>
      <c r="J831" s="134"/>
      <c r="K831" s="134"/>
      <c r="L831" s="134"/>
    </row>
    <row r="832" spans="1:12" customFormat="1" x14ac:dyDescent="0.25">
      <c r="A832" s="88"/>
      <c r="B832" s="88"/>
      <c r="C832" s="88"/>
      <c r="D832" s="88"/>
      <c r="E832" s="134"/>
      <c r="F832" s="134"/>
      <c r="G832" s="134"/>
      <c r="H832" s="134"/>
      <c r="I832" s="134"/>
      <c r="J832" s="134"/>
      <c r="K832" s="134"/>
      <c r="L832" s="134"/>
    </row>
    <row r="833" spans="1:12" customFormat="1" x14ac:dyDescent="0.25">
      <c r="A833" s="88"/>
      <c r="B833" s="88"/>
      <c r="C833" s="88"/>
      <c r="D833" s="88"/>
      <c r="E833" s="134"/>
      <c r="F833" s="134"/>
      <c r="G833" s="134"/>
      <c r="H833" s="134"/>
      <c r="I833" s="134"/>
      <c r="J833" s="134"/>
      <c r="K833" s="134"/>
      <c r="L833" s="134"/>
    </row>
    <row r="834" spans="1:12" customFormat="1" x14ac:dyDescent="0.25">
      <c r="A834" s="88"/>
      <c r="B834" s="88"/>
      <c r="C834" s="88"/>
      <c r="D834" s="88"/>
      <c r="E834" s="134"/>
      <c r="F834" s="134"/>
      <c r="G834" s="134"/>
      <c r="H834" s="134"/>
      <c r="I834" s="134"/>
      <c r="J834" s="134"/>
      <c r="K834" s="134"/>
      <c r="L834" s="134"/>
    </row>
    <row r="835" spans="1:12" customFormat="1" x14ac:dyDescent="0.25">
      <c r="A835" s="88"/>
      <c r="B835" s="88"/>
      <c r="C835" s="88"/>
      <c r="D835" s="88"/>
      <c r="E835" s="134"/>
      <c r="F835" s="134"/>
      <c r="G835" s="134"/>
      <c r="H835" s="134"/>
      <c r="I835" s="134"/>
      <c r="J835" s="134"/>
      <c r="K835" s="134"/>
      <c r="L835" s="134"/>
    </row>
    <row r="836" spans="1:12" customFormat="1" x14ac:dyDescent="0.25">
      <c r="A836" s="88"/>
      <c r="B836" s="88"/>
      <c r="C836" s="88"/>
      <c r="D836" s="88"/>
      <c r="E836" s="134"/>
      <c r="F836" s="134"/>
      <c r="G836" s="134"/>
      <c r="H836" s="134"/>
      <c r="I836" s="134"/>
      <c r="J836" s="134"/>
      <c r="K836" s="134"/>
      <c r="L836" s="134"/>
    </row>
    <row r="837" spans="1:12" customFormat="1" x14ac:dyDescent="0.25">
      <c r="A837" s="88"/>
      <c r="B837" s="88"/>
      <c r="C837" s="88"/>
      <c r="D837" s="88"/>
      <c r="E837" s="134"/>
      <c r="F837" s="134"/>
      <c r="G837" s="134"/>
      <c r="H837" s="134"/>
      <c r="I837" s="134"/>
      <c r="J837" s="134"/>
      <c r="K837" s="134"/>
      <c r="L837" s="134"/>
    </row>
    <row r="838" spans="1:12" customFormat="1" x14ac:dyDescent="0.25">
      <c r="A838" s="88"/>
      <c r="B838" s="88"/>
      <c r="C838" s="88"/>
      <c r="D838" s="88"/>
      <c r="E838" s="134"/>
      <c r="F838" s="134"/>
      <c r="G838" s="134"/>
      <c r="H838" s="134"/>
      <c r="I838" s="134"/>
      <c r="J838" s="134"/>
      <c r="K838" s="134"/>
      <c r="L838" s="134"/>
    </row>
    <row r="839" spans="1:12" customFormat="1" x14ac:dyDescent="0.25">
      <c r="A839" s="88"/>
      <c r="B839" s="88"/>
      <c r="C839" s="88"/>
      <c r="D839" s="88"/>
      <c r="E839" s="134"/>
      <c r="F839" s="134"/>
      <c r="G839" s="134"/>
      <c r="H839" s="134"/>
      <c r="I839" s="134"/>
      <c r="J839" s="134"/>
      <c r="K839" s="134"/>
      <c r="L839" s="134"/>
    </row>
    <row r="840" spans="1:12" customFormat="1" x14ac:dyDescent="0.25">
      <c r="A840" s="88"/>
      <c r="B840" s="88"/>
      <c r="C840" s="88"/>
      <c r="D840" s="88"/>
      <c r="E840" s="134"/>
      <c r="F840" s="134"/>
      <c r="G840" s="134"/>
      <c r="H840" s="134"/>
      <c r="I840" s="134"/>
      <c r="J840" s="134"/>
      <c r="K840" s="134"/>
      <c r="L840" s="134"/>
    </row>
    <row r="841" spans="1:12" customFormat="1" x14ac:dyDescent="0.25">
      <c r="A841" s="88"/>
      <c r="B841" s="88"/>
      <c r="C841" s="88"/>
      <c r="D841" s="88"/>
      <c r="E841" s="134"/>
      <c r="F841" s="134"/>
      <c r="G841" s="134"/>
      <c r="H841" s="134"/>
      <c r="I841" s="134"/>
      <c r="J841" s="134"/>
      <c r="K841" s="134"/>
      <c r="L841" s="134"/>
    </row>
    <row r="842" spans="1:12" customFormat="1" x14ac:dyDescent="0.25">
      <c r="A842" s="88"/>
      <c r="B842" s="88"/>
      <c r="C842" s="88"/>
      <c r="D842" s="88"/>
      <c r="E842" s="134"/>
      <c r="F842" s="134"/>
      <c r="G842" s="134"/>
      <c r="H842" s="134"/>
      <c r="I842" s="134"/>
      <c r="J842" s="134"/>
      <c r="K842" s="134"/>
      <c r="L842" s="134"/>
    </row>
    <row r="843" spans="1:12" customFormat="1" x14ac:dyDescent="0.25">
      <c r="A843" s="88"/>
      <c r="B843" s="88"/>
      <c r="C843" s="88"/>
      <c r="D843" s="88"/>
      <c r="E843" s="134"/>
      <c r="F843" s="134"/>
      <c r="G843" s="134"/>
      <c r="H843" s="134"/>
      <c r="I843" s="134"/>
      <c r="J843" s="134"/>
      <c r="K843" s="134"/>
      <c r="L843" s="134"/>
    </row>
    <row r="844" spans="1:12" customFormat="1" x14ac:dyDescent="0.25">
      <c r="A844" s="88"/>
      <c r="B844" s="88"/>
      <c r="C844" s="88"/>
      <c r="D844" s="88"/>
      <c r="E844" s="134"/>
      <c r="F844" s="134"/>
      <c r="G844" s="134"/>
      <c r="H844" s="134"/>
      <c r="I844" s="134"/>
      <c r="J844" s="134"/>
      <c r="K844" s="134"/>
      <c r="L844" s="134"/>
    </row>
    <row r="845" spans="1:12" customFormat="1" x14ac:dyDescent="0.25">
      <c r="A845" s="88"/>
      <c r="B845" s="88"/>
      <c r="C845" s="88"/>
      <c r="D845" s="88"/>
      <c r="E845" s="134"/>
      <c r="F845" s="134"/>
      <c r="G845" s="134"/>
      <c r="H845" s="134"/>
      <c r="I845" s="134"/>
      <c r="J845" s="134"/>
      <c r="K845" s="134"/>
      <c r="L845" s="134"/>
    </row>
    <row r="846" spans="1:12" customFormat="1" x14ac:dyDescent="0.25">
      <c r="A846" s="88"/>
      <c r="B846" s="88"/>
      <c r="C846" s="88"/>
      <c r="D846" s="88"/>
      <c r="E846" s="134"/>
      <c r="F846" s="134"/>
      <c r="G846" s="134"/>
      <c r="H846" s="134"/>
      <c r="I846" s="134"/>
      <c r="J846" s="134"/>
      <c r="K846" s="134"/>
      <c r="L846" s="134"/>
    </row>
    <row r="847" spans="1:12" customFormat="1" x14ac:dyDescent="0.25">
      <c r="A847" s="88"/>
      <c r="B847" s="88"/>
      <c r="C847" s="88"/>
      <c r="D847" s="88"/>
      <c r="E847" s="134"/>
      <c r="F847" s="134"/>
      <c r="G847" s="134"/>
      <c r="H847" s="134"/>
      <c r="I847" s="134"/>
      <c r="J847" s="134"/>
      <c r="K847" s="134"/>
      <c r="L847" s="134"/>
    </row>
    <row r="848" spans="1:12" customFormat="1" x14ac:dyDescent="0.25">
      <c r="A848" s="88"/>
      <c r="B848" s="88"/>
      <c r="C848" s="88"/>
      <c r="D848" s="88"/>
      <c r="E848" s="134"/>
      <c r="F848" s="134"/>
      <c r="G848" s="134"/>
      <c r="H848" s="134"/>
      <c r="I848" s="134"/>
      <c r="J848" s="134"/>
      <c r="K848" s="134"/>
      <c r="L848" s="134"/>
    </row>
    <row r="849" spans="1:12" customFormat="1" x14ac:dyDescent="0.25">
      <c r="A849" s="88"/>
      <c r="B849" s="88"/>
      <c r="C849" s="88"/>
      <c r="D849" s="88"/>
      <c r="E849" s="134"/>
      <c r="F849" s="134"/>
      <c r="G849" s="134"/>
      <c r="H849" s="134"/>
      <c r="I849" s="134"/>
      <c r="J849" s="134"/>
      <c r="K849" s="134"/>
      <c r="L849" s="134"/>
    </row>
    <row r="850" spans="1:12" customFormat="1" x14ac:dyDescent="0.25">
      <c r="A850" s="88"/>
      <c r="B850" s="88"/>
      <c r="C850" s="88"/>
      <c r="D850" s="88"/>
      <c r="E850" s="134"/>
      <c r="F850" s="134"/>
      <c r="G850" s="134"/>
      <c r="H850" s="134"/>
      <c r="I850" s="134"/>
      <c r="J850" s="134"/>
      <c r="K850" s="134"/>
      <c r="L850" s="134"/>
    </row>
    <row r="851" spans="1:12" customFormat="1" x14ac:dyDescent="0.25">
      <c r="A851" s="88"/>
      <c r="B851" s="88"/>
      <c r="C851" s="88"/>
      <c r="D851" s="88"/>
      <c r="E851" s="134"/>
      <c r="F851" s="134"/>
      <c r="G851" s="134"/>
      <c r="H851" s="134"/>
      <c r="I851" s="134"/>
      <c r="J851" s="134"/>
      <c r="K851" s="134"/>
      <c r="L851" s="134"/>
    </row>
    <row r="852" spans="1:12" customFormat="1" x14ac:dyDescent="0.25">
      <c r="A852" s="88"/>
      <c r="B852" s="88"/>
      <c r="C852" s="88"/>
      <c r="D852" s="88"/>
      <c r="E852" s="134"/>
      <c r="F852" s="134"/>
      <c r="G852" s="134"/>
      <c r="H852" s="134"/>
      <c r="I852" s="134"/>
      <c r="J852" s="134"/>
      <c r="K852" s="134"/>
      <c r="L852" s="134"/>
    </row>
    <row r="853" spans="1:12" customFormat="1" x14ac:dyDescent="0.25">
      <c r="A853" s="88"/>
      <c r="B853" s="88"/>
      <c r="C853" s="88"/>
      <c r="D853" s="88"/>
      <c r="E853" s="134"/>
      <c r="F853" s="134"/>
      <c r="G853" s="134"/>
      <c r="H853" s="134"/>
      <c r="I853" s="134"/>
      <c r="J853" s="134"/>
      <c r="K853" s="134"/>
      <c r="L853" s="134"/>
    </row>
    <row r="854" spans="1:12" customFormat="1" x14ac:dyDescent="0.25">
      <c r="A854" s="88"/>
      <c r="B854" s="88"/>
      <c r="C854" s="88"/>
      <c r="D854" s="88"/>
      <c r="E854" s="134"/>
      <c r="F854" s="134"/>
      <c r="G854" s="134"/>
      <c r="H854" s="134"/>
      <c r="I854" s="134"/>
      <c r="J854" s="134"/>
      <c r="K854" s="134"/>
      <c r="L854" s="134"/>
    </row>
    <row r="855" spans="1:12" customFormat="1" x14ac:dyDescent="0.25">
      <c r="A855" s="88"/>
      <c r="B855" s="88"/>
      <c r="C855" s="88"/>
      <c r="D855" s="88"/>
      <c r="E855" s="134"/>
      <c r="F855" s="134"/>
      <c r="G855" s="134"/>
      <c r="H855" s="134"/>
      <c r="I855" s="134"/>
      <c r="J855" s="134"/>
      <c r="K855" s="134"/>
      <c r="L855" s="134"/>
    </row>
    <row r="856" spans="1:12" customFormat="1" x14ac:dyDescent="0.25">
      <c r="A856" s="88"/>
      <c r="B856" s="88"/>
      <c r="C856" s="88"/>
      <c r="D856" s="88"/>
      <c r="E856" s="134"/>
      <c r="F856" s="134"/>
      <c r="G856" s="134"/>
      <c r="H856" s="134"/>
      <c r="I856" s="134"/>
      <c r="J856" s="134"/>
      <c r="K856" s="134"/>
      <c r="L856" s="134"/>
    </row>
    <row r="857" spans="1:12" customFormat="1" x14ac:dyDescent="0.25">
      <c r="A857" s="88"/>
      <c r="B857" s="88"/>
      <c r="C857" s="88"/>
      <c r="D857" s="88"/>
      <c r="E857" s="134"/>
      <c r="F857" s="134"/>
      <c r="G857" s="134"/>
      <c r="H857" s="134"/>
      <c r="I857" s="134"/>
      <c r="J857" s="134"/>
      <c r="K857" s="134"/>
      <c r="L857" s="134"/>
    </row>
    <row r="858" spans="1:12" customFormat="1" x14ac:dyDescent="0.25">
      <c r="A858" s="88"/>
      <c r="B858" s="88"/>
      <c r="C858" s="88"/>
      <c r="D858" s="88"/>
      <c r="E858" s="134"/>
      <c r="F858" s="134"/>
      <c r="G858" s="134"/>
      <c r="H858" s="134"/>
      <c r="I858" s="134"/>
      <c r="J858" s="134"/>
      <c r="K858" s="134"/>
      <c r="L858" s="134"/>
    </row>
    <row r="859" spans="1:12" customFormat="1" x14ac:dyDescent="0.25">
      <c r="A859" s="88"/>
      <c r="B859" s="88"/>
      <c r="C859" s="88"/>
      <c r="D859" s="88"/>
      <c r="E859" s="134"/>
      <c r="F859" s="134"/>
      <c r="G859" s="134"/>
      <c r="H859" s="134"/>
      <c r="I859" s="134"/>
      <c r="J859" s="134"/>
      <c r="K859" s="134"/>
      <c r="L859" s="134"/>
    </row>
    <row r="860" spans="1:12" customFormat="1" x14ac:dyDescent="0.25">
      <c r="A860" s="88"/>
      <c r="B860" s="88"/>
      <c r="C860" s="88"/>
      <c r="D860" s="88"/>
      <c r="E860" s="134"/>
      <c r="F860" s="134"/>
      <c r="G860" s="134"/>
      <c r="H860" s="134"/>
      <c r="I860" s="134"/>
      <c r="J860" s="134"/>
      <c r="K860" s="134"/>
      <c r="L860" s="134"/>
    </row>
    <row r="861" spans="1:12" customFormat="1" x14ac:dyDescent="0.25">
      <c r="A861" s="88"/>
      <c r="B861" s="88"/>
      <c r="C861" s="88"/>
      <c r="D861" s="88"/>
      <c r="E861" s="134"/>
      <c r="F861" s="134"/>
      <c r="G861" s="134"/>
      <c r="H861" s="134"/>
      <c r="I861" s="134"/>
      <c r="J861" s="134"/>
      <c r="K861" s="134"/>
      <c r="L861" s="134"/>
    </row>
    <row r="862" spans="1:12" customFormat="1" x14ac:dyDescent="0.25">
      <c r="A862" s="88"/>
      <c r="B862" s="88"/>
      <c r="C862" s="88"/>
      <c r="D862" s="88"/>
      <c r="E862" s="134"/>
      <c r="F862" s="134"/>
      <c r="G862" s="134"/>
      <c r="H862" s="134"/>
      <c r="I862" s="134"/>
      <c r="J862" s="134"/>
      <c r="K862" s="134"/>
      <c r="L862" s="134"/>
    </row>
    <row r="863" spans="1:12" customFormat="1" x14ac:dyDescent="0.25">
      <c r="A863" s="88"/>
      <c r="B863" s="88"/>
      <c r="C863" s="88"/>
      <c r="D863" s="88"/>
      <c r="E863" s="134"/>
      <c r="F863" s="134"/>
      <c r="G863" s="134"/>
      <c r="H863" s="134"/>
      <c r="I863" s="134"/>
      <c r="J863" s="134"/>
      <c r="K863" s="134"/>
      <c r="L863" s="134"/>
    </row>
    <row r="864" spans="1:12" customFormat="1" x14ac:dyDescent="0.25">
      <c r="A864" s="88"/>
      <c r="B864" s="88"/>
      <c r="C864" s="88"/>
      <c r="D864" s="88"/>
      <c r="E864" s="134"/>
      <c r="F864" s="134"/>
      <c r="G864" s="134"/>
      <c r="H864" s="134"/>
      <c r="I864" s="134"/>
      <c r="J864" s="134"/>
      <c r="K864" s="134"/>
      <c r="L864" s="134"/>
    </row>
    <row r="865" spans="1:12" customFormat="1" x14ac:dyDescent="0.25">
      <c r="A865" s="88"/>
      <c r="B865" s="88"/>
      <c r="C865" s="88"/>
      <c r="D865" s="88"/>
      <c r="E865" s="134"/>
      <c r="F865" s="134"/>
      <c r="G865" s="134"/>
      <c r="H865" s="134"/>
      <c r="I865" s="134"/>
      <c r="J865" s="134"/>
      <c r="K865" s="134"/>
      <c r="L865" s="134"/>
    </row>
    <row r="866" spans="1:12" customFormat="1" x14ac:dyDescent="0.25">
      <c r="A866" s="88"/>
      <c r="B866" s="88"/>
      <c r="C866" s="88"/>
      <c r="D866" s="88"/>
      <c r="E866" s="134"/>
      <c r="F866" s="134"/>
      <c r="G866" s="134"/>
      <c r="H866" s="134"/>
      <c r="I866" s="134"/>
      <c r="J866" s="134"/>
      <c r="K866" s="134"/>
      <c r="L866" s="134"/>
    </row>
    <row r="867" spans="1:12" customFormat="1" x14ac:dyDescent="0.25">
      <c r="A867" s="88"/>
      <c r="B867" s="88"/>
      <c r="C867" s="88"/>
      <c r="D867" s="88"/>
      <c r="E867" s="134"/>
      <c r="F867" s="134"/>
      <c r="G867" s="134"/>
      <c r="H867" s="134"/>
      <c r="I867" s="134"/>
      <c r="J867" s="134"/>
      <c r="K867" s="134"/>
      <c r="L867" s="134"/>
    </row>
    <row r="868" spans="1:12" customFormat="1" x14ac:dyDescent="0.25">
      <c r="A868" s="88"/>
      <c r="B868" s="88"/>
      <c r="C868" s="88"/>
      <c r="D868" s="88"/>
      <c r="E868" s="134"/>
      <c r="F868" s="134"/>
      <c r="G868" s="134"/>
      <c r="H868" s="134"/>
      <c r="I868" s="134"/>
      <c r="J868" s="134"/>
      <c r="K868" s="134"/>
      <c r="L868" s="134"/>
    </row>
    <row r="869" spans="1:12" customFormat="1" x14ac:dyDescent="0.25">
      <c r="A869" s="88"/>
      <c r="B869" s="88"/>
      <c r="C869" s="88"/>
      <c r="D869" s="88"/>
      <c r="E869" s="134"/>
      <c r="F869" s="134"/>
      <c r="G869" s="134"/>
      <c r="H869" s="134"/>
      <c r="I869" s="134"/>
      <c r="J869" s="134"/>
      <c r="K869" s="134"/>
      <c r="L869" s="134"/>
    </row>
    <row r="870" spans="1:12" customFormat="1" x14ac:dyDescent="0.25">
      <c r="A870" s="88"/>
      <c r="B870" s="88"/>
      <c r="C870" s="88"/>
      <c r="D870" s="88"/>
      <c r="E870" s="134"/>
      <c r="F870" s="134"/>
      <c r="G870" s="134"/>
      <c r="H870" s="134"/>
      <c r="I870" s="134"/>
      <c r="J870" s="134"/>
      <c r="K870" s="134"/>
      <c r="L870" s="134"/>
    </row>
    <row r="871" spans="1:12" customFormat="1" x14ac:dyDescent="0.25">
      <c r="A871" s="88"/>
      <c r="B871" s="88"/>
      <c r="C871" s="88"/>
      <c r="D871" s="88"/>
      <c r="E871" s="134"/>
      <c r="F871" s="134"/>
      <c r="G871" s="134"/>
      <c r="H871" s="134"/>
      <c r="I871" s="134"/>
      <c r="J871" s="134"/>
      <c r="K871" s="134"/>
      <c r="L871" s="134"/>
    </row>
    <row r="872" spans="1:12" customFormat="1" x14ac:dyDescent="0.25">
      <c r="A872" s="88"/>
      <c r="B872" s="88"/>
      <c r="C872" s="88"/>
      <c r="D872" s="88"/>
      <c r="E872" s="134"/>
      <c r="F872" s="134"/>
      <c r="G872" s="134"/>
      <c r="H872" s="134"/>
      <c r="I872" s="134"/>
      <c r="J872" s="134"/>
      <c r="K872" s="134"/>
      <c r="L872" s="134"/>
    </row>
    <row r="873" spans="1:12" customFormat="1" x14ac:dyDescent="0.25">
      <c r="A873" s="88"/>
      <c r="B873" s="88"/>
      <c r="C873" s="88"/>
      <c r="D873" s="88"/>
      <c r="E873" s="134"/>
      <c r="F873" s="134"/>
      <c r="G873" s="134"/>
      <c r="H873" s="134"/>
      <c r="I873" s="134"/>
      <c r="J873" s="134"/>
      <c r="K873" s="134"/>
      <c r="L873" s="134"/>
    </row>
    <row r="874" spans="1:12" customFormat="1" x14ac:dyDescent="0.25">
      <c r="A874" s="88"/>
      <c r="B874" s="88"/>
      <c r="C874" s="88"/>
      <c r="D874" s="88"/>
      <c r="E874" s="134"/>
      <c r="F874" s="134"/>
      <c r="G874" s="134"/>
      <c r="H874" s="134"/>
      <c r="I874" s="134"/>
      <c r="J874" s="134"/>
      <c r="K874" s="134"/>
      <c r="L874" s="134"/>
    </row>
    <row r="875" spans="1:12" customFormat="1" x14ac:dyDescent="0.25">
      <c r="A875" s="88"/>
      <c r="B875" s="88"/>
      <c r="C875" s="88"/>
      <c r="D875" s="88"/>
      <c r="E875" s="134"/>
      <c r="F875" s="134"/>
      <c r="G875" s="134"/>
      <c r="H875" s="134"/>
      <c r="I875" s="134"/>
      <c r="J875" s="134"/>
      <c r="K875" s="134"/>
      <c r="L875" s="134"/>
    </row>
    <row r="876" spans="1:12" customFormat="1" x14ac:dyDescent="0.25">
      <c r="A876" s="88"/>
      <c r="B876" s="88"/>
      <c r="C876" s="88"/>
      <c r="D876" s="88"/>
      <c r="E876" s="134"/>
      <c r="F876" s="134"/>
      <c r="G876" s="134"/>
      <c r="H876" s="134"/>
      <c r="I876" s="134"/>
      <c r="J876" s="134"/>
      <c r="K876" s="134"/>
      <c r="L876" s="134"/>
    </row>
    <row r="877" spans="1:12" customFormat="1" x14ac:dyDescent="0.25">
      <c r="A877" s="88"/>
      <c r="B877" s="88"/>
      <c r="C877" s="88"/>
      <c r="D877" s="88"/>
      <c r="E877" s="134"/>
      <c r="F877" s="134"/>
      <c r="G877" s="134"/>
      <c r="H877" s="134"/>
      <c r="I877" s="134"/>
      <c r="J877" s="134"/>
      <c r="K877" s="134"/>
      <c r="L877" s="134"/>
    </row>
    <row r="878" spans="1:12" customFormat="1" x14ac:dyDescent="0.25">
      <c r="A878" s="88"/>
      <c r="B878" s="88"/>
      <c r="C878" s="88"/>
      <c r="D878" s="88"/>
      <c r="E878" s="134"/>
      <c r="F878" s="134"/>
      <c r="G878" s="134"/>
      <c r="H878" s="134"/>
      <c r="I878" s="134"/>
      <c r="J878" s="134"/>
      <c r="K878" s="134"/>
      <c r="L878" s="134"/>
    </row>
    <row r="879" spans="1:12" customFormat="1" x14ac:dyDescent="0.25">
      <c r="A879" s="88"/>
      <c r="B879" s="88"/>
      <c r="C879" s="88"/>
      <c r="D879" s="88"/>
      <c r="E879" s="134"/>
      <c r="F879" s="134"/>
      <c r="G879" s="134"/>
      <c r="H879" s="134"/>
      <c r="I879" s="134"/>
      <c r="J879" s="134"/>
      <c r="K879" s="134"/>
      <c r="L879" s="134"/>
    </row>
    <row r="880" spans="1:12" customFormat="1" x14ac:dyDescent="0.25">
      <c r="A880" s="88"/>
      <c r="B880" s="88"/>
      <c r="C880" s="88"/>
      <c r="D880" s="88"/>
      <c r="E880" s="134"/>
      <c r="F880" s="134"/>
      <c r="G880" s="134"/>
      <c r="H880" s="134"/>
      <c r="I880" s="134"/>
      <c r="J880" s="134"/>
      <c r="K880" s="134"/>
      <c r="L880" s="134"/>
    </row>
    <row r="881" spans="1:12" customFormat="1" x14ac:dyDescent="0.25">
      <c r="A881" s="88"/>
      <c r="B881" s="88"/>
      <c r="C881" s="88"/>
      <c r="D881" s="88"/>
      <c r="E881" s="134"/>
      <c r="F881" s="134"/>
      <c r="G881" s="134"/>
      <c r="H881" s="134"/>
      <c r="I881" s="134"/>
      <c r="J881" s="134"/>
      <c r="K881" s="134"/>
      <c r="L881" s="134"/>
    </row>
    <row r="882" spans="1:12" customFormat="1" x14ac:dyDescent="0.25">
      <c r="A882" s="88"/>
      <c r="B882" s="88"/>
      <c r="C882" s="88"/>
      <c r="D882" s="88"/>
      <c r="E882" s="134"/>
      <c r="F882" s="134"/>
      <c r="G882" s="134"/>
      <c r="H882" s="134"/>
      <c r="I882" s="134"/>
      <c r="J882" s="134"/>
      <c r="K882" s="134"/>
      <c r="L882" s="134"/>
    </row>
    <row r="883" spans="1:12" customFormat="1" x14ac:dyDescent="0.25">
      <c r="A883" s="88"/>
      <c r="B883" s="88"/>
      <c r="C883" s="88"/>
      <c r="D883" s="88"/>
      <c r="E883" s="134"/>
      <c r="F883" s="134"/>
      <c r="G883" s="134"/>
      <c r="H883" s="134"/>
      <c r="I883" s="134"/>
      <c r="J883" s="134"/>
      <c r="K883" s="134"/>
      <c r="L883" s="134"/>
    </row>
    <row r="884" spans="1:12" customFormat="1" x14ac:dyDescent="0.25">
      <c r="A884" s="88"/>
      <c r="B884" s="88"/>
      <c r="C884" s="88"/>
      <c r="D884" s="88"/>
      <c r="E884" s="134"/>
      <c r="F884" s="134"/>
      <c r="G884" s="134"/>
      <c r="H884" s="134"/>
      <c r="I884" s="134"/>
      <c r="J884" s="134"/>
      <c r="K884" s="134"/>
      <c r="L884" s="134"/>
    </row>
    <row r="885" spans="1:12" customFormat="1" x14ac:dyDescent="0.25">
      <c r="A885" s="88"/>
      <c r="B885" s="88"/>
      <c r="C885" s="88"/>
      <c r="D885" s="88"/>
      <c r="E885" s="134"/>
      <c r="F885" s="134"/>
      <c r="G885" s="134"/>
      <c r="H885" s="134"/>
      <c r="I885" s="134"/>
      <c r="J885" s="134"/>
      <c r="K885" s="134"/>
      <c r="L885" s="134"/>
    </row>
    <row r="886" spans="1:12" customFormat="1" x14ac:dyDescent="0.25">
      <c r="A886" s="88"/>
      <c r="B886" s="88"/>
      <c r="C886" s="88"/>
      <c r="D886" s="88"/>
      <c r="E886" s="134"/>
      <c r="F886" s="134"/>
      <c r="G886" s="134"/>
      <c r="H886" s="134"/>
      <c r="I886" s="134"/>
      <c r="J886" s="134"/>
      <c r="K886" s="134"/>
      <c r="L886" s="134"/>
    </row>
    <row r="887" spans="1:12" customFormat="1" x14ac:dyDescent="0.25">
      <c r="A887" s="88"/>
      <c r="B887" s="88"/>
      <c r="C887" s="88"/>
      <c r="D887" s="88"/>
      <c r="E887" s="134"/>
      <c r="F887" s="134"/>
      <c r="G887" s="134"/>
      <c r="H887" s="134"/>
      <c r="I887" s="134"/>
      <c r="J887" s="134"/>
      <c r="K887" s="134"/>
      <c r="L887" s="134"/>
    </row>
    <row r="888" spans="1:12" customFormat="1" x14ac:dyDescent="0.25">
      <c r="A888" s="88"/>
      <c r="B888" s="88"/>
      <c r="C888" s="88"/>
      <c r="D888" s="88"/>
      <c r="E888" s="134"/>
      <c r="F888" s="134"/>
      <c r="G888" s="134"/>
      <c r="H888" s="134"/>
      <c r="I888" s="134"/>
      <c r="J888" s="134"/>
      <c r="K888" s="134"/>
      <c r="L888" s="134"/>
    </row>
    <row r="889" spans="1:12" customFormat="1" x14ac:dyDescent="0.25">
      <c r="A889" s="88"/>
      <c r="B889" s="88"/>
      <c r="C889" s="88"/>
      <c r="D889" s="88"/>
      <c r="E889" s="134"/>
      <c r="F889" s="134"/>
      <c r="G889" s="134"/>
      <c r="H889" s="134"/>
      <c r="I889" s="134"/>
      <c r="J889" s="134"/>
      <c r="K889" s="134"/>
      <c r="L889" s="134"/>
    </row>
    <row r="890" spans="1:12" customFormat="1" x14ac:dyDescent="0.25">
      <c r="A890" s="88"/>
      <c r="B890" s="88"/>
      <c r="C890" s="88"/>
      <c r="D890" s="88"/>
      <c r="E890" s="134"/>
      <c r="F890" s="134"/>
      <c r="G890" s="134"/>
      <c r="H890" s="134"/>
      <c r="I890" s="134"/>
      <c r="J890" s="134"/>
      <c r="K890" s="134"/>
      <c r="L890" s="134"/>
    </row>
    <row r="891" spans="1:12" customFormat="1" x14ac:dyDescent="0.25">
      <c r="A891" s="88"/>
      <c r="B891" s="88"/>
      <c r="C891" s="88"/>
      <c r="D891" s="88"/>
      <c r="E891" s="134"/>
      <c r="F891" s="134"/>
      <c r="G891" s="134"/>
      <c r="H891" s="134"/>
      <c r="I891" s="134"/>
      <c r="J891" s="134"/>
      <c r="K891" s="134"/>
      <c r="L891" s="134"/>
    </row>
    <row r="892" spans="1:12" customFormat="1" x14ac:dyDescent="0.25">
      <c r="A892" s="88"/>
      <c r="B892" s="88"/>
      <c r="C892" s="88"/>
      <c r="D892" s="88"/>
      <c r="E892" s="134"/>
      <c r="F892" s="134"/>
      <c r="G892" s="134"/>
      <c r="H892" s="134"/>
      <c r="I892" s="134"/>
      <c r="J892" s="134"/>
      <c r="K892" s="134"/>
      <c r="L892" s="134"/>
    </row>
    <row r="893" spans="1:12" customFormat="1" x14ac:dyDescent="0.25">
      <c r="A893" s="88"/>
      <c r="B893" s="88"/>
      <c r="C893" s="88"/>
      <c r="D893" s="88"/>
      <c r="E893" s="134"/>
      <c r="F893" s="134"/>
      <c r="G893" s="134"/>
      <c r="H893" s="134"/>
      <c r="I893" s="134"/>
      <c r="J893" s="134"/>
      <c r="K893" s="134"/>
      <c r="L893" s="134"/>
    </row>
    <row r="894" spans="1:12" customFormat="1" x14ac:dyDescent="0.25">
      <c r="A894" s="88"/>
      <c r="B894" s="88"/>
      <c r="C894" s="88"/>
      <c r="D894" s="88"/>
      <c r="E894" s="134"/>
      <c r="F894" s="134"/>
      <c r="G894" s="134"/>
      <c r="H894" s="134"/>
      <c r="I894" s="134"/>
      <c r="J894" s="134"/>
      <c r="K894" s="134"/>
      <c r="L894" s="134"/>
    </row>
    <row r="895" spans="1:12" customFormat="1" x14ac:dyDescent="0.25">
      <c r="A895" s="88"/>
      <c r="B895" s="88"/>
      <c r="C895" s="88"/>
      <c r="D895" s="88"/>
      <c r="E895" s="134"/>
      <c r="F895" s="134"/>
      <c r="G895" s="134"/>
      <c r="H895" s="134"/>
      <c r="I895" s="134"/>
      <c r="J895" s="134"/>
      <c r="K895" s="134"/>
      <c r="L895" s="134"/>
    </row>
    <row r="896" spans="1:12" customFormat="1" x14ac:dyDescent="0.25">
      <c r="A896" s="88"/>
      <c r="B896" s="88"/>
      <c r="C896" s="88"/>
      <c r="D896" s="88"/>
      <c r="E896" s="134"/>
      <c r="F896" s="134"/>
      <c r="G896" s="134"/>
      <c r="H896" s="134"/>
      <c r="I896" s="134"/>
      <c r="J896" s="134"/>
      <c r="K896" s="134"/>
      <c r="L896" s="134"/>
    </row>
    <row r="897" spans="1:12" customFormat="1" x14ac:dyDescent="0.25">
      <c r="A897" s="88"/>
      <c r="B897" s="88"/>
      <c r="C897" s="88"/>
      <c r="D897" s="88"/>
      <c r="E897" s="134"/>
      <c r="F897" s="134"/>
      <c r="G897" s="134"/>
      <c r="H897" s="134"/>
      <c r="I897" s="134"/>
      <c r="J897" s="134"/>
      <c r="K897" s="134"/>
      <c r="L897" s="134"/>
    </row>
    <row r="898" spans="1:12" customFormat="1" x14ac:dyDescent="0.25">
      <c r="A898" s="88"/>
      <c r="B898" s="88"/>
      <c r="C898" s="88"/>
      <c r="D898" s="88"/>
      <c r="E898" s="134"/>
      <c r="F898" s="134"/>
      <c r="G898" s="134"/>
      <c r="H898" s="134"/>
      <c r="I898" s="134"/>
      <c r="J898" s="134"/>
      <c r="K898" s="134"/>
      <c r="L898" s="134"/>
    </row>
    <row r="899" spans="1:12" customFormat="1" x14ac:dyDescent="0.25">
      <c r="A899" s="88"/>
      <c r="B899" s="88"/>
      <c r="C899" s="88"/>
      <c r="D899" s="88"/>
      <c r="E899" s="134"/>
      <c r="F899" s="134"/>
      <c r="G899" s="134"/>
      <c r="H899" s="134"/>
      <c r="I899" s="134"/>
      <c r="J899" s="134"/>
      <c r="K899" s="134"/>
      <c r="L899" s="134"/>
    </row>
    <row r="900" spans="1:12" customFormat="1" x14ac:dyDescent="0.25">
      <c r="A900" s="88"/>
      <c r="B900" s="88"/>
      <c r="C900" s="88"/>
      <c r="D900" s="88"/>
      <c r="E900" s="134"/>
      <c r="F900" s="134"/>
      <c r="G900" s="134"/>
      <c r="H900" s="134"/>
      <c r="I900" s="134"/>
      <c r="J900" s="134"/>
      <c r="K900" s="134"/>
      <c r="L900" s="134"/>
    </row>
    <row r="901" spans="1:12" customFormat="1" x14ac:dyDescent="0.25">
      <c r="A901" s="88"/>
      <c r="B901" s="88"/>
      <c r="C901" s="88"/>
      <c r="D901" s="88"/>
      <c r="E901" s="134"/>
      <c r="F901" s="134"/>
      <c r="G901" s="134"/>
      <c r="H901" s="134"/>
      <c r="I901" s="134"/>
      <c r="J901" s="134"/>
      <c r="K901" s="134"/>
      <c r="L901" s="134"/>
    </row>
    <row r="902" spans="1:12" customFormat="1" x14ac:dyDescent="0.25">
      <c r="A902" s="88"/>
      <c r="B902" s="88"/>
      <c r="C902" s="88"/>
      <c r="D902" s="88"/>
      <c r="E902" s="134"/>
      <c r="F902" s="134"/>
      <c r="G902" s="134"/>
      <c r="H902" s="134"/>
      <c r="I902" s="134"/>
      <c r="J902" s="134"/>
      <c r="K902" s="134"/>
      <c r="L902" s="134"/>
    </row>
    <row r="903" spans="1:12" customFormat="1" x14ac:dyDescent="0.25">
      <c r="A903" s="88"/>
      <c r="B903" s="88"/>
      <c r="C903" s="88"/>
      <c r="D903" s="88"/>
      <c r="E903" s="134"/>
      <c r="F903" s="134"/>
      <c r="G903" s="134"/>
      <c r="H903" s="134"/>
      <c r="I903" s="134"/>
      <c r="J903" s="134"/>
      <c r="K903" s="134"/>
      <c r="L903" s="134"/>
    </row>
    <row r="904" spans="1:12" customFormat="1" x14ac:dyDescent="0.25">
      <c r="A904" s="88"/>
      <c r="B904" s="88"/>
      <c r="C904" s="88"/>
      <c r="D904" s="88"/>
      <c r="E904" s="134"/>
      <c r="F904" s="134"/>
      <c r="G904" s="134"/>
      <c r="H904" s="134"/>
      <c r="I904" s="134"/>
      <c r="J904" s="134"/>
      <c r="K904" s="134"/>
      <c r="L904" s="134"/>
    </row>
    <row r="905" spans="1:12" customFormat="1" x14ac:dyDescent="0.25">
      <c r="A905" s="88"/>
      <c r="B905" s="88"/>
      <c r="C905" s="88"/>
      <c r="D905" s="88"/>
      <c r="E905" s="134"/>
      <c r="F905" s="134"/>
      <c r="G905" s="134"/>
      <c r="H905" s="134"/>
      <c r="I905" s="134"/>
      <c r="J905" s="134"/>
      <c r="K905" s="134"/>
      <c r="L905" s="134"/>
    </row>
    <row r="906" spans="1:12" customFormat="1" x14ac:dyDescent="0.25">
      <c r="A906" s="88"/>
      <c r="B906" s="88"/>
      <c r="C906" s="88"/>
      <c r="D906" s="88"/>
      <c r="E906" s="134"/>
      <c r="F906" s="134"/>
      <c r="G906" s="134"/>
      <c r="H906" s="134"/>
      <c r="I906" s="134"/>
      <c r="J906" s="134"/>
      <c r="K906" s="134"/>
      <c r="L906" s="134"/>
    </row>
    <row r="907" spans="1:12" customFormat="1" x14ac:dyDescent="0.25">
      <c r="A907" s="88"/>
      <c r="B907" s="88"/>
      <c r="C907" s="88"/>
      <c r="D907" s="88"/>
      <c r="E907" s="134"/>
      <c r="F907" s="134"/>
      <c r="G907" s="134"/>
      <c r="H907" s="134"/>
      <c r="I907" s="134"/>
      <c r="J907" s="134"/>
      <c r="K907" s="134"/>
      <c r="L907" s="134"/>
    </row>
    <row r="908" spans="1:12" customFormat="1" x14ac:dyDescent="0.25">
      <c r="A908" s="88"/>
      <c r="B908" s="88"/>
      <c r="C908" s="88"/>
      <c r="D908" s="88"/>
      <c r="E908" s="134"/>
      <c r="F908" s="134"/>
      <c r="G908" s="134"/>
      <c r="H908" s="134"/>
      <c r="I908" s="134"/>
      <c r="J908" s="134"/>
      <c r="K908" s="134"/>
      <c r="L908" s="134"/>
    </row>
    <row r="909" spans="1:12" customFormat="1" x14ac:dyDescent="0.25">
      <c r="A909" s="88"/>
      <c r="B909" s="88"/>
      <c r="C909" s="88"/>
      <c r="D909" s="88"/>
      <c r="E909" s="134"/>
      <c r="F909" s="134"/>
      <c r="G909" s="134"/>
      <c r="H909" s="134"/>
      <c r="I909" s="134"/>
      <c r="J909" s="134"/>
      <c r="K909" s="134"/>
      <c r="L909" s="134"/>
    </row>
    <row r="910" spans="1:12" customFormat="1" x14ac:dyDescent="0.25">
      <c r="A910" s="88"/>
      <c r="B910" s="88"/>
      <c r="C910" s="88"/>
      <c r="D910" s="88"/>
      <c r="E910" s="134"/>
      <c r="F910" s="134"/>
      <c r="G910" s="134"/>
      <c r="H910" s="134"/>
      <c r="I910" s="134"/>
      <c r="J910" s="134"/>
      <c r="K910" s="134"/>
      <c r="L910" s="134"/>
    </row>
    <row r="911" spans="1:12" customFormat="1" x14ac:dyDescent="0.25">
      <c r="A911" s="88"/>
      <c r="B911" s="88"/>
      <c r="C911" s="88"/>
      <c r="D911" s="88"/>
      <c r="E911" s="134"/>
      <c r="F911" s="134"/>
      <c r="G911" s="134"/>
      <c r="H911" s="134"/>
      <c r="I911" s="134"/>
      <c r="J911" s="134"/>
      <c r="K911" s="134"/>
      <c r="L911" s="134"/>
    </row>
    <row r="912" spans="1:12" customFormat="1" x14ac:dyDescent="0.25">
      <c r="A912" s="88"/>
      <c r="B912" s="88"/>
      <c r="C912" s="88"/>
      <c r="D912" s="88"/>
      <c r="E912" s="134"/>
      <c r="F912" s="134"/>
      <c r="G912" s="134"/>
      <c r="H912" s="134"/>
      <c r="I912" s="134"/>
      <c r="J912" s="134"/>
      <c r="K912" s="134"/>
      <c r="L912" s="134"/>
    </row>
    <row r="913" spans="1:12" customFormat="1" x14ac:dyDescent="0.25">
      <c r="A913" s="88"/>
      <c r="B913" s="88"/>
      <c r="C913" s="88"/>
      <c r="D913" s="88"/>
      <c r="E913" s="134"/>
      <c r="F913" s="134"/>
      <c r="G913" s="134"/>
      <c r="H913" s="134"/>
      <c r="I913" s="134"/>
      <c r="J913" s="134"/>
      <c r="K913" s="134"/>
      <c r="L913" s="134"/>
    </row>
    <row r="914" spans="1:12" customFormat="1" x14ac:dyDescent="0.25">
      <c r="A914" s="88"/>
      <c r="B914" s="88"/>
      <c r="C914" s="88"/>
      <c r="D914" s="88"/>
      <c r="E914" s="134"/>
      <c r="F914" s="134"/>
      <c r="G914" s="134"/>
      <c r="H914" s="134"/>
      <c r="I914" s="134"/>
      <c r="J914" s="134"/>
      <c r="K914" s="134"/>
      <c r="L914" s="134"/>
    </row>
    <row r="915" spans="1:12" customFormat="1" x14ac:dyDescent="0.25">
      <c r="A915" s="88"/>
      <c r="B915" s="88"/>
      <c r="C915" s="88"/>
      <c r="D915" s="88"/>
      <c r="E915" s="134"/>
      <c r="F915" s="134"/>
      <c r="G915" s="134"/>
      <c r="H915" s="134"/>
      <c r="I915" s="134"/>
      <c r="J915" s="134"/>
      <c r="K915" s="134"/>
      <c r="L915" s="134"/>
    </row>
    <row r="916" spans="1:12" customFormat="1" x14ac:dyDescent="0.25">
      <c r="A916" s="88"/>
      <c r="B916" s="88"/>
      <c r="C916" s="88"/>
      <c r="D916" s="88"/>
      <c r="E916" s="134"/>
      <c r="F916" s="134"/>
      <c r="G916" s="134"/>
      <c r="H916" s="134"/>
      <c r="I916" s="134"/>
      <c r="J916" s="134"/>
      <c r="K916" s="134"/>
      <c r="L916" s="134"/>
    </row>
    <row r="917" spans="1:12" customFormat="1" x14ac:dyDescent="0.25">
      <c r="A917" s="88"/>
      <c r="B917" s="88"/>
      <c r="C917" s="88"/>
      <c r="D917" s="88"/>
      <c r="E917" s="134"/>
      <c r="F917" s="134"/>
      <c r="G917" s="134"/>
      <c r="H917" s="134"/>
      <c r="I917" s="134"/>
      <c r="J917" s="134"/>
      <c r="K917" s="134"/>
      <c r="L917" s="134"/>
    </row>
    <row r="918" spans="1:12" customFormat="1" x14ac:dyDescent="0.25">
      <c r="A918" s="88"/>
      <c r="B918" s="88"/>
      <c r="C918" s="88"/>
      <c r="D918" s="88"/>
      <c r="E918" s="134"/>
      <c r="F918" s="134"/>
      <c r="G918" s="134"/>
      <c r="H918" s="134"/>
      <c r="I918" s="134"/>
      <c r="J918" s="134"/>
      <c r="K918" s="134"/>
      <c r="L918" s="134"/>
    </row>
    <row r="919" spans="1:12" customFormat="1" x14ac:dyDescent="0.25">
      <c r="A919" s="88"/>
      <c r="B919" s="88"/>
      <c r="C919" s="88"/>
      <c r="D919" s="88"/>
      <c r="E919" s="134"/>
      <c r="F919" s="134"/>
      <c r="G919" s="134"/>
      <c r="H919" s="134"/>
      <c r="I919" s="134"/>
      <c r="J919" s="134"/>
      <c r="K919" s="134"/>
      <c r="L919" s="134"/>
    </row>
    <row r="920" spans="1:12" customFormat="1" x14ac:dyDescent="0.25">
      <c r="A920" s="88"/>
      <c r="B920" s="88"/>
      <c r="C920" s="88"/>
      <c r="D920" s="88"/>
      <c r="E920" s="134"/>
      <c r="F920" s="134"/>
      <c r="G920" s="134"/>
      <c r="H920" s="134"/>
      <c r="I920" s="134"/>
      <c r="J920" s="134"/>
      <c r="K920" s="134"/>
      <c r="L920" s="134"/>
    </row>
    <row r="921" spans="1:12" customFormat="1" x14ac:dyDescent="0.25">
      <c r="A921" s="88"/>
      <c r="B921" s="88"/>
      <c r="C921" s="88"/>
      <c r="D921" s="88"/>
      <c r="E921" s="134"/>
      <c r="F921" s="134"/>
      <c r="G921" s="134"/>
      <c r="H921" s="134"/>
      <c r="I921" s="134"/>
      <c r="J921" s="134"/>
      <c r="K921" s="134"/>
      <c r="L921" s="134"/>
    </row>
    <row r="922" spans="1:12" customFormat="1" x14ac:dyDescent="0.25">
      <c r="A922" s="88"/>
      <c r="B922" s="88"/>
      <c r="C922" s="88"/>
      <c r="D922" s="88"/>
      <c r="E922" s="134"/>
      <c r="F922" s="134"/>
      <c r="G922" s="134"/>
      <c r="H922" s="134"/>
      <c r="I922" s="134"/>
      <c r="J922" s="134"/>
      <c r="K922" s="134"/>
      <c r="L922" s="134"/>
    </row>
    <row r="923" spans="1:12" customFormat="1" x14ac:dyDescent="0.25">
      <c r="A923" s="88"/>
      <c r="B923" s="88"/>
      <c r="C923" s="88"/>
      <c r="D923" s="88"/>
      <c r="E923" s="134"/>
      <c r="F923" s="134"/>
      <c r="G923" s="134"/>
      <c r="H923" s="134"/>
      <c r="I923" s="134"/>
      <c r="J923" s="134"/>
      <c r="K923" s="134"/>
      <c r="L923" s="134"/>
    </row>
    <row r="924" spans="1:12" customFormat="1" x14ac:dyDescent="0.25">
      <c r="A924" s="88"/>
      <c r="B924" s="88"/>
      <c r="C924" s="88"/>
      <c r="D924" s="88"/>
      <c r="E924" s="134"/>
      <c r="F924" s="134"/>
      <c r="G924" s="134"/>
      <c r="H924" s="134"/>
      <c r="I924" s="134"/>
      <c r="J924" s="134"/>
      <c r="K924" s="134"/>
      <c r="L924" s="134"/>
    </row>
    <row r="925" spans="1:12" customFormat="1" x14ac:dyDescent="0.25">
      <c r="A925" s="88"/>
      <c r="B925" s="88"/>
      <c r="C925" s="88"/>
      <c r="D925" s="88"/>
      <c r="E925" s="134"/>
      <c r="F925" s="134"/>
      <c r="G925" s="134"/>
      <c r="H925" s="134"/>
      <c r="I925" s="134"/>
      <c r="J925" s="134"/>
      <c r="K925" s="134"/>
      <c r="L925" s="134"/>
    </row>
    <row r="926" spans="1:12" customFormat="1" x14ac:dyDescent="0.25">
      <c r="A926" s="88"/>
      <c r="B926" s="88"/>
      <c r="C926" s="88"/>
      <c r="D926" s="88"/>
      <c r="E926" s="134"/>
      <c r="F926" s="134"/>
      <c r="G926" s="134"/>
      <c r="H926" s="134"/>
      <c r="I926" s="134"/>
      <c r="J926" s="134"/>
      <c r="K926" s="134"/>
      <c r="L926" s="134"/>
    </row>
    <row r="927" spans="1:12" customFormat="1" x14ac:dyDescent="0.25">
      <c r="A927" s="88"/>
      <c r="B927" s="88"/>
      <c r="C927" s="88"/>
      <c r="D927" s="88"/>
      <c r="E927" s="134"/>
      <c r="F927" s="134"/>
      <c r="G927" s="134"/>
      <c r="H927" s="134"/>
      <c r="I927" s="134"/>
      <c r="J927" s="134"/>
      <c r="K927" s="134"/>
      <c r="L927" s="134"/>
    </row>
    <row r="928" spans="1:12" customFormat="1" x14ac:dyDescent="0.25">
      <c r="A928" s="88"/>
      <c r="B928" s="88"/>
      <c r="C928" s="88"/>
      <c r="D928" s="88"/>
      <c r="E928" s="134"/>
      <c r="F928" s="134"/>
      <c r="G928" s="134"/>
      <c r="H928" s="134"/>
      <c r="I928" s="134"/>
      <c r="J928" s="134"/>
      <c r="K928" s="134"/>
      <c r="L928" s="134"/>
    </row>
    <row r="929" spans="1:12" customFormat="1" x14ac:dyDescent="0.25">
      <c r="A929" s="88"/>
      <c r="B929" s="88"/>
      <c r="C929" s="88"/>
      <c r="D929" s="88"/>
      <c r="E929" s="134"/>
      <c r="F929" s="134"/>
      <c r="G929" s="134"/>
      <c r="H929" s="134"/>
      <c r="I929" s="134"/>
      <c r="J929" s="134"/>
      <c r="K929" s="134"/>
      <c r="L929" s="134"/>
    </row>
    <row r="930" spans="1:12" customFormat="1" x14ac:dyDescent="0.25">
      <c r="A930" s="88"/>
      <c r="B930" s="88"/>
      <c r="C930" s="88"/>
      <c r="D930" s="88"/>
      <c r="E930" s="134"/>
      <c r="F930" s="134"/>
      <c r="G930" s="134"/>
      <c r="H930" s="134"/>
      <c r="I930" s="134"/>
      <c r="J930" s="134"/>
      <c r="K930" s="134"/>
      <c r="L930" s="134"/>
    </row>
    <row r="931" spans="1:12" customFormat="1" x14ac:dyDescent="0.25">
      <c r="A931" s="88"/>
      <c r="B931" s="88"/>
      <c r="C931" s="88"/>
      <c r="D931" s="88"/>
      <c r="E931" s="134"/>
      <c r="F931" s="134"/>
      <c r="G931" s="134"/>
      <c r="H931" s="134"/>
      <c r="I931" s="134"/>
      <c r="J931" s="134"/>
      <c r="K931" s="134"/>
      <c r="L931" s="134"/>
    </row>
    <row r="932" spans="1:12" customFormat="1" x14ac:dyDescent="0.25">
      <c r="A932" s="88"/>
      <c r="B932" s="88"/>
      <c r="C932" s="88"/>
      <c r="D932" s="88"/>
      <c r="E932" s="134"/>
      <c r="F932" s="134"/>
      <c r="G932" s="134"/>
      <c r="H932" s="134"/>
      <c r="I932" s="134"/>
      <c r="J932" s="134"/>
      <c r="K932" s="134"/>
      <c r="L932" s="134"/>
    </row>
    <row r="933" spans="1:12" customFormat="1" x14ac:dyDescent="0.25">
      <c r="A933" s="88"/>
      <c r="B933" s="88"/>
      <c r="C933" s="88"/>
      <c r="D933" s="88"/>
      <c r="E933" s="134"/>
      <c r="F933" s="134"/>
      <c r="G933" s="134"/>
      <c r="H933" s="134"/>
      <c r="I933" s="134"/>
      <c r="J933" s="134"/>
      <c r="K933" s="134"/>
      <c r="L933" s="134"/>
    </row>
    <row r="934" spans="1:12" customFormat="1" x14ac:dyDescent="0.25">
      <c r="A934" s="88"/>
      <c r="B934" s="88"/>
      <c r="C934" s="88"/>
      <c r="D934" s="88"/>
      <c r="E934" s="134"/>
      <c r="F934" s="134"/>
      <c r="G934" s="134"/>
      <c r="H934" s="134"/>
      <c r="I934" s="134"/>
      <c r="J934" s="134"/>
      <c r="K934" s="134"/>
      <c r="L934" s="134"/>
    </row>
    <row r="935" spans="1:12" customFormat="1" x14ac:dyDescent="0.25">
      <c r="A935" s="88"/>
      <c r="B935" s="88"/>
      <c r="C935" s="88"/>
      <c r="D935" s="88"/>
      <c r="E935" s="134"/>
      <c r="F935" s="134"/>
      <c r="G935" s="134"/>
      <c r="H935" s="134"/>
      <c r="I935" s="134"/>
      <c r="J935" s="134"/>
      <c r="K935" s="134"/>
      <c r="L935" s="134"/>
    </row>
    <row r="936" spans="1:12" customFormat="1" x14ac:dyDescent="0.25">
      <c r="A936" s="88"/>
      <c r="B936" s="88"/>
      <c r="C936" s="88"/>
      <c r="D936" s="88"/>
      <c r="E936" s="134"/>
      <c r="F936" s="134"/>
      <c r="G936" s="134"/>
      <c r="H936" s="134"/>
      <c r="I936" s="134"/>
      <c r="J936" s="134"/>
      <c r="K936" s="134"/>
      <c r="L936" s="134"/>
    </row>
    <row r="937" spans="1:12" customFormat="1" x14ac:dyDescent="0.25">
      <c r="A937" s="88"/>
      <c r="B937" s="88"/>
      <c r="C937" s="88"/>
      <c r="D937" s="88"/>
      <c r="E937" s="134"/>
      <c r="F937" s="134"/>
      <c r="G937" s="134"/>
      <c r="H937" s="134"/>
      <c r="I937" s="134"/>
      <c r="J937" s="134"/>
      <c r="K937" s="134"/>
      <c r="L937" s="134"/>
    </row>
    <row r="938" spans="1:12" customFormat="1" x14ac:dyDescent="0.25">
      <c r="A938" s="88"/>
      <c r="B938" s="88"/>
      <c r="C938" s="88"/>
      <c r="D938" s="88"/>
      <c r="E938" s="134"/>
      <c r="F938" s="134"/>
      <c r="G938" s="134"/>
      <c r="H938" s="134"/>
      <c r="I938" s="134"/>
      <c r="J938" s="134"/>
      <c r="K938" s="134"/>
      <c r="L938" s="134"/>
    </row>
    <row r="939" spans="1:12" customFormat="1" x14ac:dyDescent="0.25">
      <c r="A939" s="88"/>
      <c r="B939" s="88"/>
      <c r="C939" s="88"/>
      <c r="D939" s="88"/>
      <c r="E939" s="134"/>
      <c r="F939" s="134"/>
      <c r="G939" s="134"/>
      <c r="H939" s="134"/>
      <c r="I939" s="134"/>
      <c r="J939" s="134"/>
      <c r="K939" s="134"/>
      <c r="L939" s="134"/>
    </row>
    <row r="940" spans="1:12" customFormat="1" x14ac:dyDescent="0.25">
      <c r="A940" s="88"/>
      <c r="B940" s="88"/>
      <c r="C940" s="88"/>
      <c r="D940" s="88"/>
      <c r="E940" s="134"/>
      <c r="F940" s="134"/>
      <c r="G940" s="134"/>
      <c r="H940" s="134"/>
      <c r="I940" s="134"/>
      <c r="J940" s="134"/>
      <c r="K940" s="134"/>
      <c r="L940" s="134"/>
    </row>
    <row r="941" spans="1:12" customFormat="1" x14ac:dyDescent="0.25">
      <c r="A941" s="88"/>
      <c r="B941" s="88"/>
      <c r="C941" s="88"/>
      <c r="D941" s="88"/>
      <c r="E941" s="134"/>
      <c r="F941" s="134"/>
      <c r="G941" s="134"/>
      <c r="H941" s="134"/>
      <c r="I941" s="134"/>
      <c r="J941" s="134"/>
      <c r="K941" s="134"/>
      <c r="L941" s="134"/>
    </row>
    <row r="942" spans="1:12" customFormat="1" x14ac:dyDescent="0.25">
      <c r="A942" s="88"/>
      <c r="B942" s="88"/>
      <c r="C942" s="88"/>
      <c r="D942" s="88"/>
      <c r="E942" s="134"/>
      <c r="F942" s="134"/>
      <c r="G942" s="134"/>
      <c r="H942" s="134"/>
      <c r="I942" s="134"/>
      <c r="J942" s="134"/>
      <c r="K942" s="134"/>
      <c r="L942" s="134"/>
    </row>
    <row r="943" spans="1:12" customFormat="1" x14ac:dyDescent="0.25">
      <c r="A943" s="88"/>
      <c r="B943" s="88"/>
      <c r="C943" s="88"/>
      <c r="D943" s="88"/>
      <c r="E943" s="134"/>
      <c r="F943" s="134"/>
      <c r="G943" s="134"/>
      <c r="H943" s="134"/>
      <c r="I943" s="134"/>
      <c r="J943" s="134"/>
      <c r="K943" s="134"/>
      <c r="L943" s="134"/>
    </row>
    <row r="944" spans="1:12" customFormat="1" x14ac:dyDescent="0.25">
      <c r="A944" s="88"/>
      <c r="B944" s="88"/>
      <c r="C944" s="88"/>
      <c r="D944" s="88"/>
      <c r="E944" s="134"/>
      <c r="F944" s="134"/>
      <c r="G944" s="134"/>
      <c r="H944" s="134"/>
      <c r="I944" s="134"/>
      <c r="J944" s="134"/>
      <c r="K944" s="134"/>
      <c r="L944" s="134"/>
    </row>
    <row r="945" spans="1:12" customFormat="1" x14ac:dyDescent="0.25">
      <c r="A945" s="88"/>
      <c r="B945" s="88"/>
      <c r="C945" s="88"/>
      <c r="D945" s="88"/>
      <c r="E945" s="134"/>
      <c r="F945" s="134"/>
      <c r="G945" s="134"/>
      <c r="H945" s="134"/>
      <c r="I945" s="134"/>
      <c r="J945" s="134"/>
      <c r="K945" s="134"/>
      <c r="L945" s="134"/>
    </row>
    <row r="946" spans="1:12" customFormat="1" x14ac:dyDescent="0.25">
      <c r="A946" s="88"/>
      <c r="B946" s="88"/>
      <c r="C946" s="88"/>
      <c r="D946" s="88"/>
      <c r="E946" s="134"/>
      <c r="F946" s="134"/>
      <c r="G946" s="134"/>
      <c r="H946" s="134"/>
      <c r="I946" s="134"/>
      <c r="J946" s="134"/>
      <c r="K946" s="134"/>
      <c r="L946" s="134"/>
    </row>
    <row r="947" spans="1:12" customFormat="1" x14ac:dyDescent="0.25">
      <c r="A947" s="88"/>
      <c r="B947" s="88"/>
      <c r="C947" s="88"/>
      <c r="D947" s="88"/>
      <c r="E947" s="134"/>
      <c r="F947" s="134"/>
      <c r="G947" s="134"/>
      <c r="H947" s="134"/>
      <c r="I947" s="134"/>
      <c r="J947" s="134"/>
      <c r="K947" s="134"/>
      <c r="L947" s="134"/>
    </row>
    <row r="948" spans="1:12" customFormat="1" x14ac:dyDescent="0.25">
      <c r="A948" s="88"/>
      <c r="B948" s="88"/>
      <c r="C948" s="88"/>
      <c r="D948" s="88"/>
      <c r="E948" s="134"/>
      <c r="F948" s="134"/>
      <c r="G948" s="134"/>
      <c r="H948" s="134"/>
      <c r="I948" s="134"/>
      <c r="J948" s="134"/>
      <c r="K948" s="134"/>
      <c r="L948" s="134"/>
    </row>
    <row r="949" spans="1:12" customFormat="1" x14ac:dyDescent="0.25">
      <c r="A949" s="88"/>
      <c r="B949" s="88"/>
      <c r="C949" s="88"/>
      <c r="D949" s="88"/>
      <c r="E949" s="134"/>
      <c r="F949" s="134"/>
      <c r="G949" s="134"/>
      <c r="H949" s="134"/>
      <c r="I949" s="134"/>
      <c r="J949" s="134"/>
      <c r="K949" s="134"/>
      <c r="L949" s="134"/>
    </row>
    <row r="950" spans="1:12" customFormat="1" x14ac:dyDescent="0.25">
      <c r="A950" s="88"/>
      <c r="B950" s="88"/>
      <c r="C950" s="88"/>
      <c r="D950" s="88"/>
      <c r="E950" s="134"/>
      <c r="F950" s="134"/>
      <c r="G950" s="134"/>
      <c r="H950" s="134"/>
      <c r="I950" s="134"/>
      <c r="J950" s="134"/>
      <c r="K950" s="134"/>
      <c r="L950" s="134"/>
    </row>
    <row r="951" spans="1:12" customFormat="1" x14ac:dyDescent="0.25">
      <c r="A951" s="88"/>
      <c r="B951" s="88"/>
      <c r="C951" s="88"/>
      <c r="D951" s="88"/>
      <c r="E951" s="134"/>
      <c r="F951" s="134"/>
      <c r="G951" s="134"/>
      <c r="H951" s="134"/>
      <c r="I951" s="134"/>
      <c r="J951" s="134"/>
      <c r="K951" s="134"/>
      <c r="L951" s="134"/>
    </row>
    <row r="952" spans="1:12" customFormat="1" x14ac:dyDescent="0.25">
      <c r="A952" s="88"/>
      <c r="B952" s="88"/>
      <c r="C952" s="88"/>
      <c r="D952" s="88"/>
      <c r="E952" s="134"/>
      <c r="F952" s="134"/>
      <c r="G952" s="134"/>
      <c r="H952" s="134"/>
      <c r="I952" s="134"/>
      <c r="J952" s="134"/>
      <c r="K952" s="134"/>
      <c r="L952" s="134"/>
    </row>
    <row r="953" spans="1:12" customFormat="1" x14ac:dyDescent="0.25">
      <c r="A953" s="88"/>
      <c r="B953" s="88"/>
      <c r="C953" s="88"/>
      <c r="D953" s="88"/>
      <c r="E953" s="134"/>
      <c r="F953" s="134"/>
      <c r="G953" s="134"/>
      <c r="H953" s="134"/>
      <c r="I953" s="134"/>
      <c r="J953" s="134"/>
      <c r="K953" s="134"/>
      <c r="L953" s="134"/>
    </row>
    <row r="954" spans="1:12" customFormat="1" x14ac:dyDescent="0.25">
      <c r="A954" s="88"/>
      <c r="B954" s="88"/>
      <c r="C954" s="88"/>
      <c r="D954" s="88"/>
      <c r="E954" s="134"/>
      <c r="F954" s="134"/>
      <c r="G954" s="134"/>
      <c r="H954" s="134"/>
      <c r="I954" s="134"/>
      <c r="J954" s="134"/>
      <c r="K954" s="134"/>
      <c r="L954" s="134"/>
    </row>
    <row r="955" spans="1:12" customFormat="1" x14ac:dyDescent="0.25">
      <c r="A955" s="88"/>
      <c r="B955" s="88"/>
      <c r="C955" s="88"/>
      <c r="D955" s="88"/>
      <c r="E955" s="134"/>
      <c r="F955" s="134"/>
      <c r="G955" s="134"/>
      <c r="H955" s="134"/>
      <c r="I955" s="134"/>
      <c r="J955" s="134"/>
      <c r="K955" s="134"/>
      <c r="L955" s="134"/>
    </row>
    <row r="956" spans="1:12" customFormat="1" x14ac:dyDescent="0.25">
      <c r="A956" s="88"/>
      <c r="B956" s="88"/>
      <c r="C956" s="88"/>
      <c r="D956" s="88"/>
      <c r="E956" s="134"/>
      <c r="F956" s="134"/>
      <c r="G956" s="134"/>
      <c r="H956" s="134"/>
      <c r="I956" s="134"/>
      <c r="J956" s="134"/>
      <c r="K956" s="134"/>
      <c r="L956" s="134"/>
    </row>
    <row r="957" spans="1:12" customFormat="1" x14ac:dyDescent="0.25">
      <c r="A957" s="88"/>
      <c r="B957" s="88"/>
      <c r="C957" s="88"/>
      <c r="D957" s="88"/>
      <c r="E957" s="134"/>
      <c r="F957" s="134"/>
      <c r="G957" s="134"/>
      <c r="H957" s="134"/>
      <c r="I957" s="134"/>
      <c r="J957" s="134"/>
      <c r="K957" s="134"/>
      <c r="L957" s="134"/>
    </row>
    <row r="958" spans="1:12" customFormat="1" x14ac:dyDescent="0.25">
      <c r="A958" s="88"/>
      <c r="B958" s="88"/>
      <c r="C958" s="88"/>
      <c r="D958" s="88"/>
      <c r="E958" s="134"/>
      <c r="F958" s="134"/>
      <c r="G958" s="134"/>
      <c r="H958" s="134"/>
      <c r="I958" s="134"/>
      <c r="J958" s="134"/>
      <c r="K958" s="134"/>
      <c r="L958" s="134"/>
    </row>
    <row r="959" spans="1:12" customFormat="1" x14ac:dyDescent="0.25">
      <c r="A959" s="88"/>
      <c r="B959" s="88"/>
      <c r="C959" s="88"/>
      <c r="D959" s="88"/>
      <c r="E959" s="134"/>
      <c r="F959" s="134"/>
      <c r="G959" s="134"/>
      <c r="H959" s="134"/>
      <c r="I959" s="134"/>
      <c r="J959" s="134"/>
      <c r="K959" s="134"/>
      <c r="L959" s="134"/>
    </row>
    <row r="960" spans="1:12" customFormat="1" x14ac:dyDescent="0.25">
      <c r="A960" s="88"/>
      <c r="B960" s="88"/>
      <c r="C960" s="88"/>
      <c r="D960" s="88"/>
      <c r="E960" s="134"/>
      <c r="F960" s="134"/>
      <c r="G960" s="134"/>
      <c r="H960" s="134"/>
      <c r="I960" s="134"/>
      <c r="J960" s="134"/>
      <c r="K960" s="134"/>
      <c r="L960" s="134"/>
    </row>
    <row r="961" spans="1:12" customFormat="1" x14ac:dyDescent="0.25">
      <c r="A961" s="88"/>
      <c r="B961" s="88"/>
      <c r="C961" s="88"/>
      <c r="D961" s="88"/>
      <c r="E961" s="134"/>
      <c r="F961" s="134"/>
      <c r="G961" s="134"/>
      <c r="H961" s="134"/>
      <c r="I961" s="134"/>
      <c r="J961" s="134"/>
      <c r="K961" s="134"/>
      <c r="L961" s="134"/>
    </row>
    <row r="962" spans="1:12" customFormat="1" x14ac:dyDescent="0.25">
      <c r="A962" s="88"/>
      <c r="B962" s="88"/>
      <c r="C962" s="88"/>
      <c r="D962" s="88"/>
      <c r="E962" s="134"/>
      <c r="F962" s="134"/>
      <c r="G962" s="134"/>
      <c r="H962" s="134"/>
      <c r="I962" s="134"/>
      <c r="J962" s="134"/>
      <c r="K962" s="134"/>
      <c r="L962" s="134"/>
    </row>
    <row r="963" spans="1:12" customFormat="1" x14ac:dyDescent="0.25">
      <c r="A963" s="88"/>
      <c r="B963" s="88"/>
      <c r="C963" s="88"/>
      <c r="D963" s="88"/>
      <c r="E963" s="134"/>
      <c r="F963" s="134"/>
      <c r="G963" s="134"/>
      <c r="H963" s="134"/>
      <c r="I963" s="134"/>
      <c r="J963" s="134"/>
      <c r="K963" s="134"/>
      <c r="L963" s="134"/>
    </row>
    <row r="964" spans="1:12" customFormat="1" x14ac:dyDescent="0.25">
      <c r="A964" s="88"/>
      <c r="B964" s="88"/>
      <c r="C964" s="88"/>
      <c r="D964" s="88"/>
      <c r="E964" s="134"/>
      <c r="F964" s="134"/>
      <c r="G964" s="134"/>
      <c r="H964" s="134"/>
      <c r="I964" s="134"/>
      <c r="J964" s="134"/>
      <c r="K964" s="134"/>
      <c r="L964" s="134"/>
    </row>
    <row r="965" spans="1:12" customFormat="1" x14ac:dyDescent="0.25">
      <c r="A965" s="88"/>
      <c r="B965" s="88"/>
      <c r="C965" s="88"/>
      <c r="D965" s="88"/>
      <c r="E965" s="134"/>
      <c r="F965" s="134"/>
      <c r="G965" s="134"/>
      <c r="H965" s="134"/>
      <c r="I965" s="134"/>
      <c r="J965" s="134"/>
      <c r="K965" s="134"/>
      <c r="L965" s="134"/>
    </row>
    <row r="966" spans="1:12" customFormat="1" x14ac:dyDescent="0.25">
      <c r="A966" s="88"/>
      <c r="B966" s="88"/>
      <c r="C966" s="88"/>
      <c r="D966" s="88"/>
      <c r="E966" s="134"/>
      <c r="F966" s="134"/>
      <c r="G966" s="134"/>
      <c r="H966" s="134"/>
      <c r="I966" s="134"/>
      <c r="J966" s="134"/>
      <c r="K966" s="134"/>
      <c r="L966" s="134"/>
    </row>
    <row r="967" spans="1:12" customFormat="1" x14ac:dyDescent="0.25">
      <c r="A967" s="88"/>
      <c r="B967" s="88"/>
      <c r="C967" s="88"/>
      <c r="D967" s="88"/>
      <c r="E967" s="134"/>
      <c r="F967" s="134"/>
      <c r="G967" s="134"/>
      <c r="H967" s="134"/>
      <c r="I967" s="134"/>
      <c r="J967" s="134"/>
      <c r="K967" s="134"/>
      <c r="L967" s="134"/>
    </row>
    <row r="968" spans="1:12" customFormat="1" x14ac:dyDescent="0.25">
      <c r="A968" s="88"/>
      <c r="B968" s="88"/>
      <c r="C968" s="88"/>
      <c r="D968" s="88"/>
      <c r="E968" s="134"/>
      <c r="F968" s="134"/>
      <c r="G968" s="134"/>
      <c r="H968" s="134"/>
      <c r="I968" s="134"/>
      <c r="J968" s="134"/>
      <c r="K968" s="134"/>
      <c r="L968" s="134"/>
    </row>
    <row r="969" spans="1:12" customFormat="1" x14ac:dyDescent="0.25">
      <c r="A969" s="88"/>
      <c r="B969" s="88"/>
      <c r="C969" s="88"/>
      <c r="D969" s="88"/>
      <c r="E969" s="134"/>
      <c r="F969" s="134"/>
      <c r="G969" s="134"/>
      <c r="H969" s="134"/>
      <c r="I969" s="134"/>
      <c r="J969" s="134"/>
      <c r="K969" s="134"/>
      <c r="L969" s="134"/>
    </row>
    <row r="970" spans="1:12" customFormat="1" x14ac:dyDescent="0.25">
      <c r="A970" s="88"/>
      <c r="B970" s="88"/>
      <c r="C970" s="88"/>
      <c r="D970" s="88"/>
      <c r="E970" s="134"/>
      <c r="F970" s="134"/>
      <c r="G970" s="134"/>
      <c r="H970" s="134"/>
      <c r="I970" s="134"/>
      <c r="J970" s="134"/>
      <c r="K970" s="134"/>
      <c r="L970" s="134"/>
    </row>
    <row r="971" spans="1:12" customFormat="1" x14ac:dyDescent="0.25">
      <c r="A971" s="88"/>
      <c r="B971" s="88"/>
      <c r="C971" s="88"/>
      <c r="D971" s="88"/>
      <c r="E971" s="134"/>
      <c r="F971" s="134"/>
      <c r="G971" s="134"/>
      <c r="H971" s="134"/>
      <c r="I971" s="134"/>
      <c r="J971" s="134"/>
      <c r="K971" s="134"/>
      <c r="L971" s="134"/>
    </row>
    <row r="972" spans="1:12" customFormat="1" x14ac:dyDescent="0.25">
      <c r="A972" s="88"/>
      <c r="B972" s="88"/>
      <c r="C972" s="88"/>
      <c r="D972" s="88"/>
      <c r="E972" s="134"/>
      <c r="F972" s="134"/>
      <c r="G972" s="134"/>
      <c r="H972" s="134"/>
      <c r="I972" s="134"/>
      <c r="J972" s="134"/>
      <c r="K972" s="134"/>
      <c r="L972" s="134"/>
    </row>
    <row r="973" spans="1:12" customFormat="1" x14ac:dyDescent="0.25">
      <c r="A973" s="88"/>
      <c r="B973" s="88"/>
      <c r="C973" s="88"/>
      <c r="D973" s="88"/>
      <c r="E973" s="134"/>
      <c r="F973" s="134"/>
      <c r="G973" s="134"/>
      <c r="H973" s="134"/>
      <c r="I973" s="134"/>
      <c r="J973" s="134"/>
      <c r="K973" s="134"/>
      <c r="L973" s="134"/>
    </row>
    <row r="974" spans="1:12" customFormat="1" x14ac:dyDescent="0.25">
      <c r="A974" s="88"/>
      <c r="B974" s="88"/>
      <c r="C974" s="88"/>
      <c r="D974" s="88"/>
      <c r="E974" s="134"/>
      <c r="F974" s="134"/>
      <c r="G974" s="134"/>
      <c r="H974" s="134"/>
      <c r="I974" s="134"/>
      <c r="J974" s="134"/>
      <c r="K974" s="134"/>
      <c r="L974" s="134"/>
    </row>
    <row r="975" spans="1:12" customFormat="1" x14ac:dyDescent="0.25">
      <c r="A975" s="88"/>
      <c r="B975" s="88"/>
      <c r="C975" s="88"/>
      <c r="D975" s="88"/>
      <c r="E975" s="134"/>
      <c r="F975" s="134"/>
      <c r="G975" s="134"/>
      <c r="H975" s="134"/>
      <c r="I975" s="134"/>
      <c r="J975" s="134"/>
      <c r="K975" s="134"/>
      <c r="L975" s="134"/>
    </row>
    <row r="976" spans="1:12" customFormat="1" x14ac:dyDescent="0.25">
      <c r="A976" s="88"/>
      <c r="B976" s="88"/>
      <c r="C976" s="88"/>
      <c r="D976" s="88"/>
      <c r="E976" s="134"/>
      <c r="F976" s="134"/>
      <c r="G976" s="134"/>
      <c r="H976" s="134"/>
      <c r="I976" s="134"/>
      <c r="J976" s="134"/>
      <c r="K976" s="134"/>
      <c r="L976" s="134"/>
    </row>
    <row r="977" spans="1:12" customFormat="1" x14ac:dyDescent="0.25">
      <c r="A977" s="88"/>
      <c r="B977" s="88"/>
      <c r="C977" s="88"/>
      <c r="D977" s="88"/>
      <c r="E977" s="134"/>
      <c r="F977" s="134"/>
      <c r="G977" s="134"/>
      <c r="H977" s="134"/>
      <c r="I977" s="134"/>
      <c r="J977" s="134"/>
      <c r="K977" s="134"/>
      <c r="L977" s="134"/>
    </row>
    <row r="978" spans="1:12" customFormat="1" x14ac:dyDescent="0.25">
      <c r="A978" s="88"/>
      <c r="B978" s="88"/>
      <c r="C978" s="88"/>
      <c r="D978" s="88"/>
      <c r="E978" s="134"/>
      <c r="F978" s="134"/>
      <c r="G978" s="134"/>
      <c r="H978" s="134"/>
      <c r="I978" s="134"/>
      <c r="J978" s="134"/>
      <c r="K978" s="134"/>
      <c r="L978" s="134"/>
    </row>
    <row r="979" spans="1:12" customFormat="1" x14ac:dyDescent="0.25">
      <c r="A979" s="88"/>
      <c r="B979" s="88"/>
      <c r="C979" s="88"/>
      <c r="D979" s="88"/>
      <c r="E979" s="134"/>
      <c r="F979" s="134"/>
      <c r="G979" s="134"/>
      <c r="H979" s="134"/>
      <c r="I979" s="134"/>
      <c r="J979" s="134"/>
      <c r="K979" s="134"/>
      <c r="L979" s="134"/>
    </row>
    <row r="980" spans="1:12" customFormat="1" x14ac:dyDescent="0.25">
      <c r="A980" s="88"/>
      <c r="B980" s="88"/>
      <c r="C980" s="88"/>
      <c r="D980" s="88"/>
      <c r="E980" s="134"/>
      <c r="F980" s="134"/>
      <c r="G980" s="134"/>
      <c r="H980" s="134"/>
      <c r="I980" s="134"/>
      <c r="J980" s="134"/>
      <c r="K980" s="134"/>
      <c r="L980" s="134"/>
    </row>
    <row r="981" spans="1:12" customFormat="1" x14ac:dyDescent="0.25">
      <c r="A981" s="88"/>
      <c r="B981" s="88"/>
      <c r="C981" s="88"/>
      <c r="D981" s="88"/>
      <c r="E981" s="134"/>
      <c r="F981" s="134"/>
      <c r="G981" s="134"/>
      <c r="H981" s="134"/>
      <c r="I981" s="134"/>
      <c r="J981" s="134"/>
      <c r="K981" s="134"/>
      <c r="L981" s="134"/>
    </row>
    <row r="982" spans="1:12" customFormat="1" x14ac:dyDescent="0.25">
      <c r="A982" s="88"/>
      <c r="B982" s="88"/>
      <c r="C982" s="88"/>
      <c r="D982" s="88"/>
      <c r="E982" s="134"/>
      <c r="F982" s="134"/>
      <c r="G982" s="134"/>
      <c r="H982" s="134"/>
      <c r="I982" s="134"/>
      <c r="J982" s="134"/>
      <c r="K982" s="134"/>
      <c r="L982" s="134"/>
    </row>
    <row r="983" spans="1:12" customFormat="1" x14ac:dyDescent="0.25">
      <c r="A983" s="88"/>
      <c r="B983" s="88"/>
      <c r="C983" s="88"/>
      <c r="D983" s="88"/>
      <c r="E983" s="134"/>
      <c r="F983" s="134"/>
      <c r="G983" s="134"/>
      <c r="H983" s="134"/>
      <c r="I983" s="134"/>
      <c r="J983" s="134"/>
      <c r="K983" s="134"/>
      <c r="L983" s="134"/>
    </row>
    <row r="984" spans="1:12" customFormat="1" x14ac:dyDescent="0.25">
      <c r="A984" s="88"/>
      <c r="B984" s="88"/>
      <c r="C984" s="88"/>
      <c r="D984" s="88"/>
      <c r="E984" s="134"/>
      <c r="F984" s="134"/>
      <c r="G984" s="134"/>
      <c r="H984" s="134"/>
      <c r="I984" s="134"/>
      <c r="J984" s="134"/>
      <c r="K984" s="134"/>
      <c r="L984" s="134"/>
    </row>
    <row r="985" spans="1:12" customFormat="1" x14ac:dyDescent="0.25">
      <c r="A985" s="88"/>
      <c r="B985" s="88"/>
      <c r="C985" s="88"/>
      <c r="D985" s="88"/>
      <c r="E985" s="134"/>
      <c r="F985" s="134"/>
      <c r="G985" s="134"/>
      <c r="H985" s="134"/>
      <c r="I985" s="134"/>
      <c r="J985" s="134"/>
      <c r="K985" s="134"/>
      <c r="L985" s="134"/>
    </row>
    <row r="986" spans="1:12" customFormat="1" x14ac:dyDescent="0.25">
      <c r="A986" s="88"/>
      <c r="B986" s="88"/>
      <c r="C986" s="88"/>
      <c r="D986" s="88"/>
      <c r="E986" s="134"/>
      <c r="F986" s="134"/>
      <c r="G986" s="134"/>
      <c r="H986" s="134"/>
      <c r="I986" s="134"/>
      <c r="J986" s="134"/>
      <c r="K986" s="134"/>
      <c r="L986" s="134"/>
    </row>
    <row r="987" spans="1:12" customFormat="1" x14ac:dyDescent="0.25">
      <c r="A987" s="88"/>
      <c r="B987" s="88"/>
      <c r="C987" s="88"/>
      <c r="D987" s="88"/>
      <c r="E987" s="134"/>
      <c r="F987" s="134"/>
      <c r="G987" s="134"/>
      <c r="H987" s="134"/>
      <c r="I987" s="134"/>
      <c r="J987" s="134"/>
      <c r="K987" s="134"/>
      <c r="L987" s="134"/>
    </row>
    <row r="988" spans="1:12" customFormat="1" x14ac:dyDescent="0.25">
      <c r="A988" s="88"/>
      <c r="B988" s="88"/>
      <c r="C988" s="88"/>
      <c r="D988" s="88"/>
      <c r="E988" s="134"/>
      <c r="F988" s="134"/>
      <c r="G988" s="134"/>
      <c r="H988" s="134"/>
      <c r="I988" s="134"/>
      <c r="J988" s="134"/>
      <c r="K988" s="134"/>
      <c r="L988" s="134"/>
    </row>
    <row r="989" spans="1:12" customFormat="1" x14ac:dyDescent="0.25">
      <c r="A989" s="88"/>
      <c r="B989" s="88"/>
      <c r="C989" s="88"/>
      <c r="D989" s="88"/>
      <c r="E989" s="134"/>
      <c r="F989" s="134"/>
      <c r="G989" s="134"/>
      <c r="H989" s="134"/>
      <c r="I989" s="134"/>
      <c r="J989" s="134"/>
      <c r="K989" s="134"/>
      <c r="L989" s="134"/>
    </row>
    <row r="990" spans="1:12" customFormat="1" x14ac:dyDescent="0.25">
      <c r="A990" s="88"/>
      <c r="B990" s="88"/>
      <c r="C990" s="88"/>
      <c r="D990" s="88"/>
      <c r="E990" s="134"/>
      <c r="F990" s="134"/>
      <c r="G990" s="134"/>
      <c r="H990" s="134"/>
      <c r="I990" s="134"/>
      <c r="J990" s="134"/>
      <c r="K990" s="134"/>
      <c r="L990" s="134"/>
    </row>
    <row r="991" spans="1:12" customFormat="1" x14ac:dyDescent="0.25">
      <c r="A991" s="88"/>
      <c r="B991" s="88"/>
      <c r="C991" s="88"/>
      <c r="D991" s="88"/>
      <c r="E991" s="134"/>
      <c r="F991" s="134"/>
      <c r="G991" s="134"/>
      <c r="H991" s="134"/>
      <c r="I991" s="134"/>
      <c r="J991" s="134"/>
      <c r="K991" s="134"/>
      <c r="L991" s="134"/>
    </row>
    <row r="992" spans="1:12" customFormat="1" x14ac:dyDescent="0.25">
      <c r="A992" s="88"/>
      <c r="B992" s="88"/>
      <c r="C992" s="88"/>
      <c r="D992" s="88"/>
      <c r="E992" s="134"/>
      <c r="F992" s="134"/>
      <c r="G992" s="134"/>
      <c r="H992" s="134"/>
      <c r="I992" s="134"/>
      <c r="J992" s="134"/>
      <c r="K992" s="134"/>
      <c r="L992" s="134"/>
    </row>
    <row r="993" spans="1:12" customFormat="1" x14ac:dyDescent="0.25">
      <c r="A993" s="88"/>
      <c r="B993" s="88"/>
      <c r="C993" s="88"/>
      <c r="D993" s="88"/>
      <c r="E993" s="134"/>
      <c r="F993" s="134"/>
      <c r="G993" s="134"/>
      <c r="H993" s="134"/>
      <c r="I993" s="134"/>
      <c r="J993" s="134"/>
      <c r="K993" s="134"/>
      <c r="L993" s="134"/>
    </row>
    <row r="994" spans="1:12" customFormat="1" x14ac:dyDescent="0.25">
      <c r="A994" s="88"/>
      <c r="B994" s="88"/>
      <c r="C994" s="88"/>
      <c r="D994" s="88"/>
      <c r="E994" s="134"/>
      <c r="F994" s="134"/>
      <c r="G994" s="134"/>
      <c r="H994" s="134"/>
      <c r="I994" s="134"/>
      <c r="J994" s="134"/>
      <c r="K994" s="134"/>
      <c r="L994" s="134"/>
    </row>
    <row r="995" spans="1:12" customFormat="1" x14ac:dyDescent="0.25">
      <c r="A995" s="88"/>
      <c r="B995" s="88"/>
      <c r="C995" s="88"/>
      <c r="D995" s="88"/>
      <c r="E995" s="134"/>
      <c r="F995" s="134"/>
      <c r="G995" s="134"/>
      <c r="H995" s="134"/>
      <c r="I995" s="134"/>
      <c r="J995" s="134"/>
      <c r="K995" s="134"/>
      <c r="L995" s="134"/>
    </row>
    <row r="996" spans="1:12" customFormat="1" x14ac:dyDescent="0.25">
      <c r="A996" s="88"/>
      <c r="B996" s="88"/>
      <c r="C996" s="88"/>
      <c r="D996" s="88"/>
      <c r="E996" s="134"/>
      <c r="F996" s="134"/>
      <c r="G996" s="134"/>
      <c r="H996" s="134"/>
      <c r="I996" s="134"/>
      <c r="J996" s="134"/>
      <c r="K996" s="134"/>
      <c r="L996" s="134"/>
    </row>
    <row r="997" spans="1:12" customFormat="1" x14ac:dyDescent="0.25">
      <c r="A997" s="88"/>
      <c r="B997" s="88"/>
      <c r="C997" s="88"/>
      <c r="D997" s="88"/>
      <c r="E997" s="134"/>
      <c r="F997" s="134"/>
      <c r="G997" s="134"/>
      <c r="H997" s="134"/>
      <c r="I997" s="134"/>
      <c r="J997" s="134"/>
      <c r="K997" s="134"/>
      <c r="L997" s="134"/>
    </row>
    <row r="998" spans="1:12" customFormat="1" x14ac:dyDescent="0.25">
      <c r="A998" s="88"/>
      <c r="B998" s="88"/>
      <c r="C998" s="88"/>
      <c r="D998" s="88"/>
      <c r="E998" s="134"/>
      <c r="F998" s="134"/>
      <c r="G998" s="134"/>
      <c r="H998" s="134"/>
      <c r="I998" s="134"/>
      <c r="J998" s="134"/>
      <c r="K998" s="134"/>
      <c r="L998" s="134"/>
    </row>
    <row r="999" spans="1:12" customFormat="1" x14ac:dyDescent="0.25">
      <c r="A999" s="88"/>
      <c r="B999" s="88"/>
      <c r="C999" s="88"/>
      <c r="D999" s="88"/>
      <c r="E999" s="134"/>
      <c r="F999" s="134"/>
      <c r="G999" s="134"/>
      <c r="H999" s="134"/>
      <c r="I999" s="134"/>
      <c r="J999" s="134"/>
      <c r="K999" s="134"/>
      <c r="L999" s="134"/>
    </row>
    <row r="1000" spans="1:12" customFormat="1" x14ac:dyDescent="0.25">
      <c r="A1000" s="88"/>
      <c r="B1000" s="88"/>
      <c r="C1000" s="88"/>
      <c r="D1000" s="88"/>
      <c r="E1000" s="134"/>
      <c r="F1000" s="134"/>
      <c r="G1000" s="134"/>
      <c r="H1000" s="134"/>
      <c r="I1000" s="134"/>
      <c r="J1000" s="134"/>
      <c r="K1000" s="134"/>
      <c r="L1000" s="134"/>
    </row>
    <row r="1001" spans="1:12" customFormat="1" x14ac:dyDescent="0.25">
      <c r="A1001" s="88"/>
      <c r="B1001" s="88"/>
      <c r="C1001" s="88"/>
      <c r="D1001" s="88"/>
      <c r="E1001" s="134"/>
      <c r="F1001" s="134"/>
      <c r="G1001" s="134"/>
      <c r="H1001" s="134"/>
      <c r="I1001" s="134"/>
      <c r="J1001" s="134"/>
      <c r="K1001" s="134"/>
      <c r="L1001" s="134"/>
    </row>
    <row r="1002" spans="1:12" customFormat="1" x14ac:dyDescent="0.25">
      <c r="A1002" s="88"/>
      <c r="B1002" s="88"/>
      <c r="C1002" s="88"/>
      <c r="D1002" s="88"/>
      <c r="E1002" s="134"/>
      <c r="F1002" s="134"/>
      <c r="G1002" s="134"/>
      <c r="H1002" s="134"/>
      <c r="I1002" s="134"/>
      <c r="J1002" s="134"/>
      <c r="K1002" s="134"/>
      <c r="L1002" s="134"/>
    </row>
    <row r="1003" spans="1:12" customFormat="1" x14ac:dyDescent="0.25">
      <c r="A1003" s="88"/>
      <c r="B1003" s="88"/>
      <c r="C1003" s="88"/>
      <c r="D1003" s="88"/>
      <c r="E1003" s="134"/>
      <c r="F1003" s="134"/>
      <c r="G1003" s="134"/>
      <c r="H1003" s="134"/>
      <c r="I1003" s="134"/>
      <c r="J1003" s="134"/>
      <c r="K1003" s="134"/>
      <c r="L1003" s="134"/>
    </row>
    <row r="1004" spans="1:12" customFormat="1" x14ac:dyDescent="0.25">
      <c r="A1004" s="88"/>
      <c r="B1004" s="88"/>
      <c r="C1004" s="88"/>
      <c r="D1004" s="88"/>
      <c r="E1004" s="134"/>
      <c r="F1004" s="134"/>
      <c r="G1004" s="134"/>
      <c r="H1004" s="134"/>
      <c r="I1004" s="134"/>
      <c r="J1004" s="134"/>
      <c r="K1004" s="134"/>
      <c r="L1004" s="134"/>
    </row>
    <row r="1005" spans="1:12" customFormat="1" x14ac:dyDescent="0.25">
      <c r="A1005" s="88"/>
      <c r="B1005" s="88"/>
      <c r="C1005" s="88"/>
      <c r="D1005" s="88"/>
      <c r="E1005" s="134"/>
      <c r="F1005" s="134"/>
      <c r="G1005" s="134"/>
      <c r="H1005" s="134"/>
      <c r="I1005" s="134"/>
      <c r="J1005" s="134"/>
      <c r="K1005" s="134"/>
      <c r="L1005" s="134"/>
    </row>
    <row r="1006" spans="1:12" customFormat="1" x14ac:dyDescent="0.25">
      <c r="A1006" s="88"/>
      <c r="B1006" s="88"/>
      <c r="C1006" s="88"/>
      <c r="D1006" s="88"/>
      <c r="E1006" s="134"/>
      <c r="F1006" s="134"/>
      <c r="G1006" s="134"/>
      <c r="H1006" s="134"/>
      <c r="I1006" s="134"/>
      <c r="J1006" s="134"/>
      <c r="K1006" s="134"/>
      <c r="L1006" s="134"/>
    </row>
    <row r="1007" spans="1:12" customFormat="1" x14ac:dyDescent="0.25">
      <c r="A1007" s="88"/>
      <c r="B1007" s="88"/>
      <c r="C1007" s="88"/>
      <c r="D1007" s="88"/>
      <c r="E1007" s="134"/>
      <c r="F1007" s="134"/>
      <c r="G1007" s="134"/>
      <c r="H1007" s="134"/>
      <c r="I1007" s="134"/>
      <c r="J1007" s="134"/>
      <c r="K1007" s="134"/>
      <c r="L1007" s="134"/>
    </row>
    <row r="1008" spans="1:12" customFormat="1" x14ac:dyDescent="0.25">
      <c r="A1008" s="88"/>
      <c r="B1008" s="88"/>
      <c r="C1008" s="88"/>
      <c r="D1008" s="88"/>
      <c r="E1008" s="134"/>
      <c r="F1008" s="134"/>
      <c r="G1008" s="134"/>
      <c r="H1008" s="134"/>
      <c r="I1008" s="134"/>
      <c r="J1008" s="134"/>
      <c r="K1008" s="134"/>
      <c r="L1008" s="134"/>
    </row>
    <row r="1009" spans="1:12" customFormat="1" x14ac:dyDescent="0.25">
      <c r="A1009" s="88"/>
      <c r="B1009" s="88"/>
      <c r="C1009" s="88"/>
      <c r="D1009" s="88"/>
      <c r="E1009" s="134"/>
      <c r="F1009" s="134"/>
      <c r="G1009" s="134"/>
      <c r="H1009" s="134"/>
      <c r="I1009" s="134"/>
      <c r="J1009" s="134"/>
      <c r="K1009" s="134"/>
      <c r="L1009" s="134"/>
    </row>
    <row r="1010" spans="1:12" customFormat="1" x14ac:dyDescent="0.25">
      <c r="A1010" s="88"/>
      <c r="B1010" s="88"/>
      <c r="C1010" s="88"/>
      <c r="D1010" s="88"/>
      <c r="E1010" s="134"/>
      <c r="F1010" s="134"/>
      <c r="G1010" s="134"/>
      <c r="H1010" s="134"/>
      <c r="I1010" s="134"/>
      <c r="J1010" s="134"/>
      <c r="K1010" s="134"/>
      <c r="L1010" s="134"/>
    </row>
    <row r="1011" spans="1:12" customFormat="1" x14ac:dyDescent="0.25">
      <c r="A1011" s="88"/>
      <c r="B1011" s="88"/>
      <c r="C1011" s="88"/>
      <c r="D1011" s="88"/>
      <c r="E1011" s="134"/>
      <c r="F1011" s="134"/>
      <c r="G1011" s="134"/>
      <c r="H1011" s="134"/>
      <c r="I1011" s="134"/>
      <c r="J1011" s="134"/>
      <c r="K1011" s="134"/>
      <c r="L1011" s="134"/>
    </row>
    <row r="1012" spans="1:12" customFormat="1" x14ac:dyDescent="0.25">
      <c r="A1012" s="88"/>
      <c r="B1012" s="88"/>
      <c r="C1012" s="88"/>
      <c r="D1012" s="88"/>
      <c r="E1012" s="134"/>
      <c r="F1012" s="134"/>
      <c r="G1012" s="134"/>
      <c r="H1012" s="134"/>
      <c r="I1012" s="134"/>
      <c r="J1012" s="134"/>
      <c r="K1012" s="134"/>
      <c r="L1012" s="134"/>
    </row>
    <row r="1013" spans="1:12" customFormat="1" x14ac:dyDescent="0.25">
      <c r="A1013" s="88"/>
      <c r="B1013" s="88"/>
      <c r="C1013" s="88"/>
      <c r="D1013" s="88"/>
      <c r="E1013" s="134"/>
      <c r="F1013" s="134"/>
      <c r="G1013" s="134"/>
      <c r="H1013" s="134"/>
      <c r="I1013" s="134"/>
      <c r="J1013" s="134"/>
      <c r="K1013" s="134"/>
      <c r="L1013" s="134"/>
    </row>
    <row r="1014" spans="1:12" customFormat="1" x14ac:dyDescent="0.25">
      <c r="A1014" s="88"/>
      <c r="B1014" s="88"/>
      <c r="C1014" s="88"/>
      <c r="D1014" s="88"/>
      <c r="E1014" s="134"/>
      <c r="F1014" s="134"/>
      <c r="G1014" s="134"/>
      <c r="H1014" s="134"/>
      <c r="I1014" s="134"/>
      <c r="J1014" s="134"/>
      <c r="K1014" s="134"/>
      <c r="L1014" s="134"/>
    </row>
    <row r="1015" spans="1:12" customFormat="1" x14ac:dyDescent="0.25">
      <c r="A1015" s="88"/>
      <c r="B1015" s="88"/>
      <c r="C1015" s="88"/>
      <c r="D1015" s="88"/>
      <c r="E1015" s="134"/>
      <c r="F1015" s="134"/>
      <c r="G1015" s="134"/>
      <c r="H1015" s="134"/>
      <c r="I1015" s="134"/>
      <c r="J1015" s="134"/>
      <c r="K1015" s="134"/>
      <c r="L1015" s="134"/>
    </row>
    <row r="1016" spans="1:12" customFormat="1" x14ac:dyDescent="0.25">
      <c r="A1016" s="88"/>
      <c r="B1016" s="88"/>
      <c r="C1016" s="88"/>
      <c r="D1016" s="88"/>
      <c r="E1016" s="134"/>
      <c r="F1016" s="134"/>
      <c r="G1016" s="134"/>
      <c r="H1016" s="134"/>
      <c r="I1016" s="134"/>
      <c r="J1016" s="134"/>
      <c r="K1016" s="134"/>
      <c r="L1016" s="134"/>
    </row>
    <row r="1017" spans="1:12" customFormat="1" x14ac:dyDescent="0.25">
      <c r="A1017" s="88"/>
      <c r="B1017" s="88"/>
      <c r="C1017" s="88"/>
      <c r="D1017" s="88"/>
      <c r="E1017" s="134"/>
      <c r="F1017" s="134"/>
      <c r="G1017" s="134"/>
      <c r="H1017" s="134"/>
      <c r="I1017" s="134"/>
      <c r="J1017" s="134"/>
      <c r="K1017" s="134"/>
      <c r="L1017" s="134"/>
    </row>
    <row r="1018" spans="1:12" customFormat="1" x14ac:dyDescent="0.25">
      <c r="A1018" s="88"/>
      <c r="B1018" s="88"/>
      <c r="C1018" s="88"/>
      <c r="D1018" s="88"/>
      <c r="E1018" s="134"/>
      <c r="F1018" s="134"/>
      <c r="G1018" s="134"/>
      <c r="H1018" s="134"/>
      <c r="I1018" s="134"/>
      <c r="J1018" s="134"/>
      <c r="K1018" s="134"/>
      <c r="L1018" s="134"/>
    </row>
    <row r="1019" spans="1:12" customFormat="1" x14ac:dyDescent="0.25">
      <c r="A1019" s="88"/>
      <c r="B1019" s="88"/>
      <c r="C1019" s="88"/>
      <c r="D1019" s="88"/>
      <c r="E1019" s="134"/>
      <c r="F1019" s="134"/>
      <c r="G1019" s="134"/>
      <c r="H1019" s="134"/>
      <c r="I1019" s="134"/>
      <c r="J1019" s="134"/>
      <c r="K1019" s="134"/>
      <c r="L1019" s="134"/>
    </row>
    <row r="1020" spans="1:12" customFormat="1" x14ac:dyDescent="0.25">
      <c r="A1020" s="88"/>
      <c r="B1020" s="88"/>
      <c r="C1020" s="88"/>
      <c r="D1020" s="88"/>
      <c r="E1020" s="134"/>
      <c r="F1020" s="134"/>
      <c r="G1020" s="134"/>
      <c r="H1020" s="134"/>
      <c r="I1020" s="134"/>
      <c r="J1020" s="134"/>
      <c r="K1020" s="134"/>
      <c r="L1020" s="134"/>
    </row>
    <row r="1021" spans="1:12" customFormat="1" x14ac:dyDescent="0.25">
      <c r="A1021" s="88"/>
      <c r="B1021" s="88"/>
      <c r="C1021" s="88"/>
      <c r="D1021" s="88"/>
      <c r="E1021" s="134"/>
      <c r="F1021" s="134"/>
      <c r="G1021" s="134"/>
      <c r="H1021" s="134"/>
      <c r="I1021" s="134"/>
      <c r="J1021" s="134"/>
      <c r="K1021" s="134"/>
      <c r="L1021" s="134"/>
    </row>
    <row r="1022" spans="1:12" customFormat="1" x14ac:dyDescent="0.25">
      <c r="A1022" s="88"/>
      <c r="B1022" s="88"/>
      <c r="C1022" s="88"/>
      <c r="D1022" s="88"/>
      <c r="E1022" s="134"/>
      <c r="F1022" s="134"/>
      <c r="G1022" s="134"/>
      <c r="H1022" s="134"/>
      <c r="I1022" s="134"/>
      <c r="J1022" s="134"/>
      <c r="K1022" s="134"/>
      <c r="L1022" s="134"/>
    </row>
    <row r="1023" spans="1:12" customFormat="1" x14ac:dyDescent="0.25">
      <c r="A1023" s="88"/>
      <c r="B1023" s="88"/>
      <c r="C1023" s="88"/>
      <c r="D1023" s="88"/>
      <c r="E1023" s="134"/>
      <c r="F1023" s="134"/>
      <c r="G1023" s="134"/>
      <c r="H1023" s="134"/>
      <c r="I1023" s="134"/>
      <c r="J1023" s="134"/>
      <c r="K1023" s="134"/>
      <c r="L1023" s="134"/>
    </row>
    <row r="1024" spans="1:12" customFormat="1" x14ac:dyDescent="0.25">
      <c r="A1024" s="88"/>
      <c r="B1024" s="88"/>
      <c r="C1024" s="88"/>
      <c r="D1024" s="88"/>
      <c r="E1024" s="134"/>
      <c r="F1024" s="134"/>
      <c r="G1024" s="134"/>
      <c r="H1024" s="134"/>
      <c r="I1024" s="134"/>
      <c r="J1024" s="134"/>
      <c r="K1024" s="134"/>
      <c r="L1024" s="134"/>
    </row>
    <row r="1025" spans="1:12" customFormat="1" x14ac:dyDescent="0.25">
      <c r="A1025" s="88"/>
      <c r="B1025" s="88"/>
      <c r="C1025" s="88"/>
      <c r="D1025" s="88"/>
      <c r="E1025" s="134"/>
      <c r="F1025" s="134"/>
      <c r="G1025" s="134"/>
      <c r="H1025" s="134"/>
      <c r="I1025" s="134"/>
      <c r="J1025" s="134"/>
      <c r="K1025" s="134"/>
      <c r="L1025" s="134"/>
    </row>
    <row r="1026" spans="1:12" customFormat="1" x14ac:dyDescent="0.25">
      <c r="A1026" s="88"/>
      <c r="B1026" s="88"/>
      <c r="C1026" s="88"/>
      <c r="D1026" s="88"/>
      <c r="E1026" s="134"/>
      <c r="F1026" s="134"/>
      <c r="G1026" s="134"/>
      <c r="H1026" s="134"/>
      <c r="I1026" s="134"/>
      <c r="J1026" s="134"/>
      <c r="K1026" s="134"/>
      <c r="L1026" s="134"/>
    </row>
    <row r="1027" spans="1:12" customFormat="1" x14ac:dyDescent="0.25">
      <c r="A1027" s="88"/>
      <c r="B1027" s="88"/>
      <c r="C1027" s="88"/>
      <c r="D1027" s="88"/>
      <c r="E1027" s="134"/>
      <c r="F1027" s="134"/>
      <c r="G1027" s="134"/>
      <c r="H1027" s="134"/>
      <c r="I1027" s="134"/>
      <c r="J1027" s="134"/>
      <c r="K1027" s="134"/>
      <c r="L1027" s="134"/>
    </row>
    <row r="1028" spans="1:12" customFormat="1" x14ac:dyDescent="0.25">
      <c r="A1028" s="88"/>
      <c r="B1028" s="88"/>
      <c r="C1028" s="88"/>
      <c r="D1028" s="88"/>
      <c r="E1028" s="134"/>
      <c r="F1028" s="134"/>
      <c r="G1028" s="134"/>
      <c r="H1028" s="134"/>
      <c r="I1028" s="134"/>
      <c r="J1028" s="134"/>
      <c r="K1028" s="134"/>
      <c r="L1028" s="134"/>
    </row>
    <row r="1029" spans="1:12" customFormat="1" x14ac:dyDescent="0.25">
      <c r="A1029" s="88"/>
      <c r="B1029" s="88"/>
      <c r="C1029" s="88"/>
      <c r="D1029" s="88"/>
      <c r="E1029" s="134"/>
      <c r="F1029" s="134"/>
      <c r="G1029" s="134"/>
      <c r="H1029" s="134"/>
      <c r="I1029" s="134"/>
      <c r="J1029" s="134"/>
      <c r="K1029" s="134"/>
      <c r="L1029" s="134"/>
    </row>
    <row r="1030" spans="1:12" customFormat="1" x14ac:dyDescent="0.25">
      <c r="A1030" s="88"/>
      <c r="B1030" s="88"/>
      <c r="C1030" s="88"/>
      <c r="D1030" s="88"/>
      <c r="E1030" s="134"/>
      <c r="F1030" s="134"/>
      <c r="G1030" s="134"/>
      <c r="H1030" s="134"/>
      <c r="I1030" s="134"/>
      <c r="J1030" s="134"/>
      <c r="K1030" s="134"/>
      <c r="L1030" s="134"/>
    </row>
    <row r="1031" spans="1:12" customFormat="1" x14ac:dyDescent="0.25">
      <c r="A1031" s="88"/>
      <c r="B1031" s="88"/>
      <c r="C1031" s="88"/>
      <c r="D1031" s="88"/>
      <c r="E1031" s="134"/>
      <c r="F1031" s="134"/>
      <c r="G1031" s="134"/>
      <c r="H1031" s="134"/>
      <c r="I1031" s="134"/>
      <c r="J1031" s="134"/>
      <c r="K1031" s="134"/>
      <c r="L1031" s="134"/>
    </row>
    <row r="1032" spans="1:12" customFormat="1" x14ac:dyDescent="0.25">
      <c r="A1032" s="88"/>
      <c r="B1032" s="88"/>
      <c r="C1032" s="88"/>
      <c r="D1032" s="88"/>
      <c r="E1032" s="134"/>
      <c r="F1032" s="134"/>
      <c r="G1032" s="134"/>
      <c r="H1032" s="134"/>
      <c r="I1032" s="134"/>
      <c r="J1032" s="134"/>
      <c r="K1032" s="134"/>
      <c r="L1032" s="134"/>
    </row>
    <row r="1033" spans="1:12" customFormat="1" x14ac:dyDescent="0.25">
      <c r="A1033" s="88"/>
      <c r="B1033" s="88"/>
      <c r="C1033" s="88"/>
      <c r="D1033" s="88"/>
      <c r="E1033" s="134"/>
      <c r="F1033" s="134"/>
      <c r="G1033" s="134"/>
      <c r="H1033" s="134"/>
      <c r="I1033" s="134"/>
      <c r="J1033" s="134"/>
      <c r="K1033" s="134"/>
      <c r="L1033" s="134"/>
    </row>
    <row r="1034" spans="1:12" customFormat="1" x14ac:dyDescent="0.25">
      <c r="A1034" s="88"/>
      <c r="B1034" s="88"/>
      <c r="C1034" s="88"/>
      <c r="D1034" s="88"/>
      <c r="E1034" s="134"/>
      <c r="F1034" s="134"/>
      <c r="G1034" s="134"/>
      <c r="H1034" s="134"/>
      <c r="I1034" s="134"/>
      <c r="J1034" s="134"/>
      <c r="K1034" s="134"/>
      <c r="L1034" s="134"/>
    </row>
    <row r="1035" spans="1:12" customFormat="1" x14ac:dyDescent="0.25">
      <c r="A1035" s="88"/>
      <c r="B1035" s="88"/>
      <c r="C1035" s="88"/>
      <c r="D1035" s="88"/>
      <c r="E1035" s="134"/>
      <c r="F1035" s="134"/>
      <c r="G1035" s="134"/>
      <c r="H1035" s="134"/>
      <c r="I1035" s="134"/>
      <c r="J1035" s="134"/>
      <c r="K1035" s="134"/>
      <c r="L1035" s="134"/>
    </row>
    <row r="1036" spans="1:12" customFormat="1" x14ac:dyDescent="0.25">
      <c r="A1036" s="88"/>
      <c r="B1036" s="88"/>
      <c r="C1036" s="88"/>
      <c r="D1036" s="88"/>
      <c r="E1036" s="134"/>
      <c r="F1036" s="134"/>
      <c r="G1036" s="134"/>
      <c r="H1036" s="134"/>
      <c r="I1036" s="134"/>
      <c r="J1036" s="134"/>
      <c r="K1036" s="134"/>
      <c r="L1036" s="134"/>
    </row>
    <row r="1037" spans="1:12" customFormat="1" x14ac:dyDescent="0.25">
      <c r="A1037" s="88"/>
      <c r="B1037" s="88"/>
      <c r="C1037" s="88"/>
      <c r="D1037" s="88"/>
      <c r="E1037" s="134"/>
      <c r="F1037" s="134"/>
      <c r="G1037" s="134"/>
      <c r="H1037" s="134"/>
      <c r="I1037" s="134"/>
      <c r="J1037" s="134"/>
      <c r="K1037" s="134"/>
      <c r="L1037" s="134"/>
    </row>
    <row r="1038" spans="1:12" customFormat="1" x14ac:dyDescent="0.25">
      <c r="A1038" s="88"/>
      <c r="B1038" s="88"/>
      <c r="C1038" s="88"/>
      <c r="D1038" s="88"/>
      <c r="E1038" s="134"/>
      <c r="F1038" s="134"/>
      <c r="G1038" s="134"/>
      <c r="H1038" s="134"/>
      <c r="I1038" s="134"/>
      <c r="J1038" s="134"/>
      <c r="K1038" s="134"/>
      <c r="L1038" s="134"/>
    </row>
    <row r="1039" spans="1:12" customFormat="1" x14ac:dyDescent="0.25">
      <c r="A1039" s="88"/>
      <c r="B1039" s="88"/>
      <c r="C1039" s="88"/>
      <c r="D1039" s="88"/>
      <c r="E1039" s="134"/>
      <c r="F1039" s="134"/>
      <c r="G1039" s="134"/>
      <c r="H1039" s="134"/>
      <c r="I1039" s="134"/>
      <c r="J1039" s="134"/>
      <c r="K1039" s="134"/>
      <c r="L1039" s="134"/>
    </row>
    <row r="1040" spans="1:12" customFormat="1" x14ac:dyDescent="0.25">
      <c r="A1040" s="88"/>
      <c r="B1040" s="88"/>
      <c r="C1040" s="88"/>
      <c r="D1040" s="88"/>
      <c r="E1040" s="134"/>
      <c r="F1040" s="134"/>
      <c r="G1040" s="134"/>
      <c r="H1040" s="134"/>
      <c r="I1040" s="134"/>
      <c r="J1040" s="134"/>
      <c r="K1040" s="134"/>
      <c r="L1040" s="134"/>
    </row>
    <row r="1041" spans="1:12" customFormat="1" x14ac:dyDescent="0.25">
      <c r="A1041" s="88"/>
      <c r="B1041" s="88"/>
      <c r="C1041" s="88"/>
      <c r="D1041" s="88"/>
      <c r="E1041" s="134"/>
      <c r="F1041" s="134"/>
      <c r="G1041" s="134"/>
      <c r="H1041" s="134"/>
      <c r="I1041" s="134"/>
      <c r="J1041" s="134"/>
      <c r="K1041" s="134"/>
      <c r="L1041" s="134"/>
    </row>
    <row r="1042" spans="1:12" customFormat="1" x14ac:dyDescent="0.25">
      <c r="A1042" s="88"/>
      <c r="B1042" s="88"/>
      <c r="C1042" s="88"/>
      <c r="D1042" s="88"/>
      <c r="E1042" s="134"/>
      <c r="F1042" s="134"/>
      <c r="G1042" s="134"/>
      <c r="H1042" s="134"/>
      <c r="I1042" s="134"/>
      <c r="J1042" s="134"/>
      <c r="K1042" s="134"/>
      <c r="L1042" s="134"/>
    </row>
    <row r="1043" spans="1:12" customFormat="1" x14ac:dyDescent="0.25">
      <c r="A1043" s="88"/>
      <c r="B1043" s="88"/>
      <c r="C1043" s="88"/>
      <c r="D1043" s="88"/>
      <c r="E1043" s="134"/>
      <c r="F1043" s="134"/>
      <c r="G1043" s="134"/>
      <c r="H1043" s="134"/>
      <c r="I1043" s="134"/>
      <c r="J1043" s="134"/>
      <c r="K1043" s="134"/>
      <c r="L1043" s="134"/>
    </row>
    <row r="1044" spans="1:12" customFormat="1" x14ac:dyDescent="0.25">
      <c r="A1044" s="88"/>
      <c r="B1044" s="88"/>
      <c r="C1044" s="88"/>
      <c r="D1044" s="88"/>
      <c r="E1044" s="134"/>
      <c r="F1044" s="134"/>
      <c r="G1044" s="134"/>
      <c r="H1044" s="134"/>
      <c r="I1044" s="134"/>
      <c r="J1044" s="134"/>
      <c r="K1044" s="134"/>
      <c r="L1044" s="134"/>
    </row>
    <row r="1045" spans="1:12" customFormat="1" x14ac:dyDescent="0.25">
      <c r="A1045" s="88"/>
      <c r="B1045" s="88"/>
      <c r="C1045" s="88"/>
      <c r="D1045" s="88"/>
      <c r="E1045" s="134"/>
      <c r="F1045" s="134"/>
      <c r="G1045" s="134"/>
      <c r="H1045" s="134"/>
      <c r="I1045" s="134"/>
      <c r="J1045" s="134"/>
      <c r="K1045" s="134"/>
      <c r="L1045" s="134"/>
    </row>
    <row r="1046" spans="1:12" customFormat="1" x14ac:dyDescent="0.25">
      <c r="A1046" s="88"/>
      <c r="B1046" s="88"/>
      <c r="C1046" s="88"/>
      <c r="D1046" s="88"/>
      <c r="E1046" s="134"/>
      <c r="F1046" s="134"/>
      <c r="G1046" s="134"/>
      <c r="H1046" s="134"/>
      <c r="I1046" s="134"/>
      <c r="J1046" s="134"/>
      <c r="K1046" s="134"/>
      <c r="L1046" s="134"/>
    </row>
    <row r="1047" spans="1:12" customFormat="1" x14ac:dyDescent="0.25">
      <c r="A1047" s="88"/>
      <c r="B1047" s="88"/>
      <c r="C1047" s="88"/>
      <c r="D1047" s="88"/>
      <c r="E1047" s="134"/>
      <c r="F1047" s="134"/>
      <c r="G1047" s="134"/>
      <c r="H1047" s="134"/>
      <c r="I1047" s="134"/>
      <c r="J1047" s="134"/>
      <c r="K1047" s="134"/>
      <c r="L1047" s="134"/>
    </row>
    <row r="1048" spans="1:12" customFormat="1" x14ac:dyDescent="0.25">
      <c r="A1048" s="88"/>
      <c r="B1048" s="88"/>
      <c r="C1048" s="88"/>
      <c r="D1048" s="88"/>
      <c r="E1048" s="134"/>
      <c r="F1048" s="134"/>
      <c r="G1048" s="134"/>
      <c r="H1048" s="134"/>
      <c r="I1048" s="134"/>
      <c r="J1048" s="134"/>
      <c r="K1048" s="134"/>
      <c r="L1048" s="134"/>
    </row>
    <row r="1049" spans="1:12" customFormat="1" x14ac:dyDescent="0.25">
      <c r="A1049" s="88"/>
      <c r="B1049" s="88"/>
      <c r="C1049" s="88"/>
      <c r="D1049" s="88"/>
      <c r="E1049" s="134"/>
      <c r="F1049" s="134"/>
      <c r="G1049" s="134"/>
      <c r="H1049" s="134"/>
      <c r="I1049" s="134"/>
      <c r="J1049" s="134"/>
      <c r="K1049" s="134"/>
      <c r="L1049" s="134"/>
    </row>
    <row r="1050" spans="1:12" customFormat="1" x14ac:dyDescent="0.25">
      <c r="A1050" s="88"/>
      <c r="B1050" s="88"/>
      <c r="C1050" s="88"/>
      <c r="D1050" s="88"/>
      <c r="E1050" s="134"/>
      <c r="F1050" s="134"/>
      <c r="G1050" s="134"/>
      <c r="H1050" s="134"/>
      <c r="I1050" s="134"/>
      <c r="J1050" s="134"/>
      <c r="K1050" s="134"/>
      <c r="L1050" s="134"/>
    </row>
    <row r="1051" spans="1:12" customFormat="1" x14ac:dyDescent="0.25">
      <c r="A1051" s="88"/>
      <c r="B1051" s="88"/>
      <c r="C1051" s="88"/>
      <c r="D1051" s="88"/>
      <c r="E1051" s="134"/>
      <c r="F1051" s="134"/>
      <c r="G1051" s="134"/>
      <c r="H1051" s="134"/>
      <c r="I1051" s="134"/>
      <c r="J1051" s="134"/>
      <c r="K1051" s="134"/>
      <c r="L1051" s="134"/>
    </row>
    <row r="1052" spans="1:12" customFormat="1" x14ac:dyDescent="0.25">
      <c r="A1052" s="88"/>
      <c r="B1052" s="88"/>
      <c r="C1052" s="88"/>
      <c r="D1052" s="88"/>
      <c r="E1052" s="134"/>
      <c r="F1052" s="134"/>
      <c r="G1052" s="134"/>
      <c r="H1052" s="134"/>
      <c r="I1052" s="134"/>
      <c r="J1052" s="134"/>
      <c r="K1052" s="134"/>
      <c r="L1052" s="134"/>
    </row>
    <row r="1053" spans="1:12" customFormat="1" x14ac:dyDescent="0.25">
      <c r="A1053" s="88"/>
      <c r="B1053" s="88"/>
      <c r="C1053" s="88"/>
      <c r="D1053" s="88"/>
      <c r="E1053" s="134"/>
      <c r="F1053" s="134"/>
      <c r="G1053" s="134"/>
      <c r="H1053" s="134"/>
      <c r="I1053" s="134"/>
      <c r="J1053" s="134"/>
      <c r="K1053" s="134"/>
      <c r="L1053" s="134"/>
    </row>
    <row r="1054" spans="1:12" customFormat="1" x14ac:dyDescent="0.25">
      <c r="A1054" s="88"/>
      <c r="B1054" s="88"/>
      <c r="C1054" s="88"/>
      <c r="D1054" s="88"/>
      <c r="E1054" s="134"/>
      <c r="F1054" s="134"/>
      <c r="G1054" s="134"/>
      <c r="H1054" s="134"/>
      <c r="I1054" s="134"/>
      <c r="J1054" s="134"/>
      <c r="K1054" s="134"/>
      <c r="L1054" s="134"/>
    </row>
    <row r="1055" spans="1:12" customFormat="1" x14ac:dyDescent="0.25">
      <c r="A1055" s="88"/>
      <c r="B1055" s="88"/>
      <c r="C1055" s="88"/>
      <c r="D1055" s="88"/>
      <c r="E1055" s="134"/>
      <c r="F1055" s="134"/>
      <c r="G1055" s="134"/>
      <c r="H1055" s="134"/>
      <c r="I1055" s="134"/>
      <c r="J1055" s="134"/>
      <c r="K1055" s="134"/>
      <c r="L1055" s="134"/>
    </row>
    <row r="1056" spans="1:12" customFormat="1" x14ac:dyDescent="0.25">
      <c r="A1056" s="88"/>
      <c r="B1056" s="88"/>
      <c r="C1056" s="88"/>
      <c r="D1056" s="88"/>
      <c r="E1056" s="134"/>
      <c r="F1056" s="134"/>
      <c r="G1056" s="134"/>
      <c r="H1056" s="134"/>
      <c r="I1056" s="134"/>
      <c r="J1056" s="134"/>
      <c r="K1056" s="134"/>
      <c r="L1056" s="134"/>
    </row>
    <row r="1057" spans="1:12" customFormat="1" x14ac:dyDescent="0.25">
      <c r="A1057" s="88"/>
      <c r="B1057" s="88"/>
      <c r="C1057" s="88"/>
      <c r="D1057" s="88"/>
      <c r="E1057" s="134"/>
      <c r="F1057" s="134"/>
      <c r="G1057" s="134"/>
      <c r="H1057" s="134"/>
      <c r="I1057" s="134"/>
      <c r="J1057" s="134"/>
      <c r="K1057" s="134"/>
      <c r="L1057" s="134"/>
    </row>
    <row r="1058" spans="1:12" customFormat="1" x14ac:dyDescent="0.25">
      <c r="A1058" s="88"/>
      <c r="B1058" s="88"/>
      <c r="C1058" s="88"/>
      <c r="D1058" s="88"/>
      <c r="E1058" s="134"/>
      <c r="F1058" s="134"/>
      <c r="G1058" s="134"/>
      <c r="H1058" s="134"/>
      <c r="I1058" s="134"/>
      <c r="J1058" s="134"/>
      <c r="K1058" s="134"/>
      <c r="L1058" s="134"/>
    </row>
    <row r="1059" spans="1:12" customFormat="1" x14ac:dyDescent="0.25">
      <c r="A1059" s="88"/>
      <c r="B1059" s="88"/>
      <c r="C1059" s="88"/>
      <c r="D1059" s="88"/>
      <c r="E1059" s="134"/>
      <c r="F1059" s="134"/>
      <c r="G1059" s="134"/>
      <c r="H1059" s="134"/>
      <c r="I1059" s="134"/>
      <c r="J1059" s="134"/>
      <c r="K1059" s="134"/>
      <c r="L1059" s="134"/>
    </row>
    <row r="1060" spans="1:12" customFormat="1" x14ac:dyDescent="0.25">
      <c r="A1060" s="88"/>
      <c r="B1060" s="88"/>
      <c r="C1060" s="88"/>
      <c r="D1060" s="88"/>
      <c r="E1060" s="134"/>
      <c r="F1060" s="134"/>
      <c r="G1060" s="134"/>
      <c r="H1060" s="134"/>
      <c r="I1060" s="134"/>
      <c r="J1060" s="134"/>
      <c r="K1060" s="134"/>
      <c r="L1060" s="134"/>
    </row>
    <row r="1061" spans="1:12" customFormat="1" x14ac:dyDescent="0.25">
      <c r="A1061" s="88"/>
      <c r="B1061" s="88"/>
      <c r="C1061" s="88"/>
      <c r="D1061" s="88"/>
      <c r="E1061" s="134"/>
      <c r="F1061" s="134"/>
      <c r="G1061" s="134"/>
      <c r="H1061" s="134"/>
      <c r="I1061" s="134"/>
      <c r="J1061" s="134"/>
      <c r="K1061" s="134"/>
      <c r="L1061" s="134"/>
    </row>
    <row r="1062" spans="1:12" customFormat="1" x14ac:dyDescent="0.25">
      <c r="A1062" s="88"/>
      <c r="B1062" s="88"/>
      <c r="C1062" s="88"/>
      <c r="D1062" s="88"/>
      <c r="E1062" s="134"/>
      <c r="F1062" s="134"/>
      <c r="G1062" s="134"/>
      <c r="H1062" s="134"/>
      <c r="I1062" s="134"/>
      <c r="J1062" s="134"/>
      <c r="K1062" s="134"/>
      <c r="L1062" s="134"/>
    </row>
    <row r="1063" spans="1:12" customFormat="1" x14ac:dyDescent="0.25">
      <c r="A1063" s="88"/>
      <c r="B1063" s="88"/>
      <c r="C1063" s="88"/>
      <c r="D1063" s="88"/>
      <c r="E1063" s="134"/>
      <c r="F1063" s="134"/>
      <c r="G1063" s="134"/>
      <c r="H1063" s="134"/>
      <c r="I1063" s="134"/>
      <c r="J1063" s="134"/>
      <c r="K1063" s="134"/>
      <c r="L1063" s="134"/>
    </row>
    <row r="1064" spans="1:12" customFormat="1" x14ac:dyDescent="0.25">
      <c r="A1064" s="88"/>
      <c r="B1064" s="88"/>
      <c r="C1064" s="88"/>
      <c r="D1064" s="88"/>
      <c r="E1064" s="134"/>
      <c r="F1064" s="134"/>
      <c r="G1064" s="134"/>
      <c r="H1064" s="134"/>
      <c r="I1064" s="134"/>
      <c r="J1064" s="134"/>
      <c r="K1064" s="134"/>
      <c r="L1064" s="134"/>
    </row>
    <row r="1065" spans="1:12" customFormat="1" x14ac:dyDescent="0.25">
      <c r="A1065" s="88"/>
      <c r="B1065" s="88"/>
      <c r="C1065" s="88"/>
      <c r="D1065" s="88"/>
      <c r="E1065" s="134"/>
      <c r="F1065" s="134"/>
      <c r="G1065" s="134"/>
      <c r="H1065" s="134"/>
      <c r="I1065" s="134"/>
      <c r="J1065" s="134"/>
      <c r="K1065" s="134"/>
      <c r="L1065" s="134"/>
    </row>
    <row r="1066" spans="1:12" customFormat="1" x14ac:dyDescent="0.25">
      <c r="A1066" s="88"/>
      <c r="B1066" s="88"/>
      <c r="C1066" s="88"/>
      <c r="D1066" s="88"/>
      <c r="E1066" s="134"/>
      <c r="F1066" s="134"/>
      <c r="G1066" s="134"/>
      <c r="H1066" s="134"/>
      <c r="I1066" s="134"/>
      <c r="J1066" s="134"/>
      <c r="K1066" s="134"/>
      <c r="L1066" s="134"/>
    </row>
    <row r="1067" spans="1:12" customFormat="1" x14ac:dyDescent="0.25">
      <c r="A1067" s="88"/>
      <c r="B1067" s="88"/>
      <c r="C1067" s="88"/>
      <c r="D1067" s="88"/>
      <c r="E1067" s="134"/>
      <c r="F1067" s="134"/>
      <c r="G1067" s="134"/>
      <c r="H1067" s="134"/>
      <c r="I1067" s="134"/>
      <c r="J1067" s="134"/>
      <c r="K1067" s="134"/>
      <c r="L1067" s="134"/>
    </row>
    <row r="1068" spans="1:12" customFormat="1" x14ac:dyDescent="0.25">
      <c r="A1068" s="88"/>
      <c r="B1068" s="88"/>
      <c r="C1068" s="88"/>
      <c r="D1068" s="88"/>
      <c r="E1068" s="134"/>
      <c r="F1068" s="134"/>
      <c r="G1068" s="134"/>
      <c r="H1068" s="134"/>
      <c r="I1068" s="134"/>
      <c r="J1068" s="134"/>
      <c r="K1068" s="134"/>
      <c r="L1068" s="134"/>
    </row>
    <row r="1069" spans="1:12" customFormat="1" x14ac:dyDescent="0.25">
      <c r="A1069" s="88"/>
      <c r="B1069" s="88"/>
      <c r="C1069" s="88"/>
      <c r="D1069" s="88"/>
      <c r="E1069" s="134"/>
      <c r="F1069" s="134"/>
      <c r="G1069" s="134"/>
      <c r="H1069" s="134"/>
      <c r="I1069" s="134"/>
      <c r="J1069" s="134"/>
      <c r="K1069" s="134"/>
      <c r="L1069" s="134"/>
    </row>
    <row r="1070" spans="1:12" customFormat="1" x14ac:dyDescent="0.25">
      <c r="A1070" s="88"/>
      <c r="B1070" s="88"/>
      <c r="C1070" s="88"/>
      <c r="D1070" s="88"/>
      <c r="E1070" s="134"/>
      <c r="F1070" s="134"/>
      <c r="G1070" s="134"/>
      <c r="H1070" s="134"/>
      <c r="I1070" s="134"/>
      <c r="J1070" s="134"/>
      <c r="K1070" s="134"/>
      <c r="L1070" s="134"/>
    </row>
    <row r="1071" spans="1:12" customFormat="1" x14ac:dyDescent="0.25">
      <c r="A1071" s="88"/>
      <c r="B1071" s="88"/>
      <c r="C1071" s="88"/>
      <c r="D1071" s="88"/>
      <c r="E1071" s="134"/>
      <c r="F1071" s="134"/>
      <c r="G1071" s="134"/>
      <c r="H1071" s="134"/>
      <c r="I1071" s="134"/>
      <c r="J1071" s="134"/>
      <c r="K1071" s="134"/>
      <c r="L1071" s="134"/>
    </row>
    <row r="1072" spans="1:12" customFormat="1" x14ac:dyDescent="0.25">
      <c r="A1072" s="88"/>
      <c r="B1072" s="88"/>
      <c r="C1072" s="88"/>
      <c r="D1072" s="88"/>
      <c r="E1072" s="134"/>
      <c r="F1072" s="134"/>
      <c r="G1072" s="134"/>
      <c r="H1072" s="134"/>
      <c r="I1072" s="134"/>
      <c r="J1072" s="134"/>
      <c r="K1072" s="134"/>
      <c r="L1072" s="134"/>
    </row>
    <row r="1073" spans="1:12" customFormat="1" x14ac:dyDescent="0.25">
      <c r="A1073" s="88"/>
      <c r="B1073" s="88"/>
      <c r="C1073" s="88"/>
      <c r="D1073" s="88"/>
      <c r="E1073" s="134"/>
      <c r="F1073" s="134"/>
      <c r="G1073" s="134"/>
      <c r="H1073" s="134"/>
      <c r="I1073" s="134"/>
      <c r="J1073" s="134"/>
      <c r="K1073" s="134"/>
      <c r="L1073" s="134"/>
    </row>
    <row r="1074" spans="1:12" customFormat="1" x14ac:dyDescent="0.25">
      <c r="A1074" s="88"/>
      <c r="B1074" s="88"/>
      <c r="C1074" s="88"/>
      <c r="D1074" s="88"/>
      <c r="E1074" s="134"/>
      <c r="F1074" s="134"/>
      <c r="G1074" s="134"/>
      <c r="H1074" s="134"/>
      <c r="I1074" s="134"/>
      <c r="J1074" s="134"/>
      <c r="K1074" s="134"/>
      <c r="L1074" s="134"/>
    </row>
    <row r="1075" spans="1:12" customFormat="1" x14ac:dyDescent="0.25">
      <c r="A1075" s="88"/>
      <c r="B1075" s="88"/>
      <c r="C1075" s="88"/>
      <c r="D1075" s="88"/>
      <c r="E1075" s="134"/>
      <c r="F1075" s="134"/>
      <c r="G1075" s="134"/>
      <c r="H1075" s="134"/>
      <c r="I1075" s="134"/>
      <c r="J1075" s="134"/>
      <c r="K1075" s="134"/>
      <c r="L1075" s="134"/>
    </row>
    <row r="1076" spans="1:12" customFormat="1" x14ac:dyDescent="0.25">
      <c r="A1076" s="88"/>
      <c r="B1076" s="88"/>
      <c r="C1076" s="88"/>
      <c r="D1076" s="88"/>
      <c r="E1076" s="134"/>
      <c r="F1076" s="134"/>
      <c r="G1076" s="134"/>
      <c r="H1076" s="134"/>
      <c r="I1076" s="134"/>
      <c r="J1076" s="134"/>
      <c r="K1076" s="134"/>
      <c r="L1076" s="134"/>
    </row>
    <row r="1077" spans="1:12" customFormat="1" x14ac:dyDescent="0.25">
      <c r="A1077" s="88"/>
      <c r="B1077" s="88"/>
      <c r="C1077" s="88"/>
      <c r="D1077" s="88"/>
      <c r="E1077" s="134"/>
      <c r="F1077" s="134"/>
      <c r="G1077" s="134"/>
      <c r="H1077" s="134"/>
      <c r="I1077" s="134"/>
      <c r="J1077" s="134"/>
      <c r="K1077" s="134"/>
      <c r="L1077" s="134"/>
    </row>
    <row r="1078" spans="1:12" customFormat="1" x14ac:dyDescent="0.25">
      <c r="A1078" s="88"/>
      <c r="B1078" s="88"/>
      <c r="C1078" s="88"/>
      <c r="D1078" s="88"/>
      <c r="E1078" s="134"/>
      <c r="F1078" s="134"/>
      <c r="G1078" s="134"/>
      <c r="H1078" s="134"/>
      <c r="I1078" s="134"/>
      <c r="J1078" s="134"/>
      <c r="K1078" s="134"/>
      <c r="L1078" s="134"/>
    </row>
    <row r="1079" spans="1:12" customFormat="1" x14ac:dyDescent="0.25">
      <c r="A1079" s="88"/>
      <c r="B1079" s="88"/>
      <c r="C1079" s="88"/>
      <c r="D1079" s="88"/>
      <c r="E1079" s="134"/>
      <c r="F1079" s="134"/>
      <c r="G1079" s="134"/>
      <c r="H1079" s="134"/>
      <c r="I1079" s="134"/>
      <c r="J1079" s="134"/>
      <c r="K1079" s="134"/>
      <c r="L1079" s="134"/>
    </row>
    <row r="1080" spans="1:12" customFormat="1" x14ac:dyDescent="0.25">
      <c r="A1080" s="88"/>
      <c r="B1080" s="88"/>
      <c r="C1080" s="88"/>
      <c r="D1080" s="88"/>
      <c r="E1080" s="134"/>
      <c r="F1080" s="134"/>
      <c r="G1080" s="134"/>
      <c r="H1080" s="134"/>
      <c r="I1080" s="134"/>
      <c r="J1080" s="134"/>
      <c r="K1080" s="134"/>
      <c r="L1080" s="134"/>
    </row>
    <row r="1081" spans="1:12" customFormat="1" x14ac:dyDescent="0.25">
      <c r="A1081" s="88"/>
      <c r="B1081" s="88"/>
      <c r="C1081" s="88"/>
      <c r="D1081" s="88"/>
      <c r="E1081" s="134"/>
      <c r="F1081" s="134"/>
      <c r="G1081" s="134"/>
      <c r="H1081" s="134"/>
      <c r="I1081" s="134"/>
      <c r="J1081" s="134"/>
      <c r="K1081" s="134"/>
      <c r="L1081" s="134"/>
    </row>
    <row r="1082" spans="1:12" customFormat="1" x14ac:dyDescent="0.25">
      <c r="A1082" s="88"/>
      <c r="B1082" s="88"/>
      <c r="C1082" s="88"/>
      <c r="D1082" s="88"/>
      <c r="E1082" s="134"/>
      <c r="F1082" s="134"/>
      <c r="G1082" s="134"/>
      <c r="H1082" s="134"/>
      <c r="I1082" s="134"/>
      <c r="J1082" s="134"/>
      <c r="K1082" s="134"/>
      <c r="L1082" s="134"/>
    </row>
    <row r="1083" spans="1:12" customFormat="1" x14ac:dyDescent="0.25">
      <c r="A1083" s="88"/>
      <c r="B1083" s="88"/>
      <c r="C1083" s="88"/>
      <c r="D1083" s="88"/>
      <c r="E1083" s="134"/>
      <c r="F1083" s="134"/>
      <c r="G1083" s="134"/>
      <c r="H1083" s="134"/>
      <c r="I1083" s="134"/>
      <c r="J1083" s="134"/>
      <c r="K1083" s="134"/>
      <c r="L1083" s="134"/>
    </row>
    <row r="1084" spans="1:12" customFormat="1" x14ac:dyDescent="0.25">
      <c r="A1084" s="88"/>
      <c r="B1084" s="88"/>
      <c r="C1084" s="88"/>
      <c r="D1084" s="88"/>
      <c r="E1084" s="134"/>
      <c r="F1084" s="134"/>
      <c r="G1084" s="134"/>
      <c r="H1084" s="134"/>
      <c r="I1084" s="134"/>
      <c r="J1084" s="134"/>
      <c r="K1084" s="134"/>
      <c r="L1084" s="134"/>
    </row>
    <row r="1085" spans="1:12" customFormat="1" x14ac:dyDescent="0.25">
      <c r="A1085" s="88"/>
      <c r="B1085" s="88"/>
      <c r="C1085" s="88"/>
      <c r="D1085" s="88"/>
      <c r="E1085" s="134"/>
      <c r="F1085" s="134"/>
      <c r="G1085" s="134"/>
      <c r="H1085" s="134"/>
      <c r="I1085" s="134"/>
      <c r="J1085" s="134"/>
      <c r="K1085" s="134"/>
      <c r="L1085" s="134"/>
    </row>
    <row r="1086" spans="1:12" customFormat="1" x14ac:dyDescent="0.25">
      <c r="A1086" s="88"/>
      <c r="B1086" s="88"/>
      <c r="C1086" s="88"/>
      <c r="D1086" s="88"/>
      <c r="E1086" s="134"/>
      <c r="F1086" s="134"/>
      <c r="G1086" s="134"/>
      <c r="H1086" s="134"/>
      <c r="I1086" s="134"/>
      <c r="J1086" s="134"/>
      <c r="K1086" s="134"/>
      <c r="L1086" s="134"/>
    </row>
    <row r="1087" spans="1:12" customFormat="1" x14ac:dyDescent="0.25">
      <c r="A1087" s="88"/>
      <c r="B1087" s="88"/>
      <c r="C1087" s="88"/>
      <c r="D1087" s="88"/>
      <c r="E1087" s="134"/>
      <c r="F1087" s="134"/>
      <c r="G1087" s="134"/>
      <c r="H1087" s="134"/>
      <c r="I1087" s="134"/>
      <c r="J1087" s="134"/>
      <c r="K1087" s="134"/>
      <c r="L1087" s="134"/>
    </row>
    <row r="1088" spans="1:12" customFormat="1" x14ac:dyDescent="0.25">
      <c r="A1088" s="88"/>
      <c r="B1088" s="88"/>
      <c r="C1088" s="88"/>
      <c r="D1088" s="88"/>
      <c r="E1088" s="134"/>
      <c r="F1088" s="134"/>
      <c r="G1088" s="134"/>
      <c r="H1088" s="134"/>
      <c r="I1088" s="134"/>
      <c r="J1088" s="134"/>
      <c r="K1088" s="134"/>
      <c r="L1088" s="134"/>
    </row>
    <row r="1089" spans="1:12" customFormat="1" x14ac:dyDescent="0.25">
      <c r="A1089" s="88"/>
      <c r="B1089" s="88"/>
      <c r="C1089" s="88"/>
      <c r="D1089" s="88"/>
      <c r="E1089" s="134"/>
      <c r="F1089" s="134"/>
      <c r="G1089" s="134"/>
      <c r="H1089" s="134"/>
      <c r="I1089" s="134"/>
      <c r="J1089" s="134"/>
      <c r="K1089" s="134"/>
      <c r="L1089" s="134"/>
    </row>
    <row r="1090" spans="1:12" customFormat="1" x14ac:dyDescent="0.25">
      <c r="A1090" s="88"/>
      <c r="B1090" s="88"/>
      <c r="C1090" s="88"/>
      <c r="D1090" s="88"/>
      <c r="E1090" s="134"/>
      <c r="F1090" s="134"/>
      <c r="G1090" s="134"/>
      <c r="H1090" s="134"/>
      <c r="I1090" s="134"/>
      <c r="J1090" s="134"/>
      <c r="K1090" s="134"/>
      <c r="L1090" s="134"/>
    </row>
    <row r="1091" spans="1:12" customFormat="1" x14ac:dyDescent="0.25">
      <c r="A1091" s="88"/>
      <c r="B1091" s="88"/>
      <c r="C1091" s="88"/>
      <c r="D1091" s="88"/>
      <c r="E1091" s="134"/>
      <c r="F1091" s="134"/>
      <c r="G1091" s="134"/>
      <c r="H1091" s="134"/>
      <c r="I1091" s="134"/>
      <c r="J1091" s="134"/>
      <c r="K1091" s="134"/>
      <c r="L1091" s="134"/>
    </row>
    <row r="1092" spans="1:12" customFormat="1" x14ac:dyDescent="0.25">
      <c r="A1092" s="88"/>
      <c r="B1092" s="88"/>
      <c r="C1092" s="88"/>
      <c r="D1092" s="88"/>
      <c r="E1092" s="134"/>
      <c r="F1092" s="134"/>
      <c r="G1092" s="134"/>
      <c r="H1092" s="134"/>
      <c r="I1092" s="134"/>
      <c r="J1092" s="134"/>
      <c r="K1092" s="134"/>
      <c r="L1092" s="134"/>
    </row>
    <row r="1093" spans="1:12" customFormat="1" x14ac:dyDescent="0.25">
      <c r="A1093" s="88"/>
      <c r="B1093" s="88"/>
      <c r="C1093" s="88"/>
      <c r="D1093" s="88"/>
      <c r="E1093" s="134"/>
      <c r="F1093" s="134"/>
      <c r="G1093" s="134"/>
      <c r="H1093" s="134"/>
      <c r="I1093" s="134"/>
      <c r="J1093" s="134"/>
      <c r="K1093" s="134"/>
      <c r="L1093" s="134"/>
    </row>
    <row r="1094" spans="1:12" customFormat="1" x14ac:dyDescent="0.25">
      <c r="A1094" s="88"/>
      <c r="B1094" s="88"/>
      <c r="C1094" s="88"/>
      <c r="D1094" s="88"/>
      <c r="E1094" s="134"/>
      <c r="F1094" s="134"/>
      <c r="G1094" s="134"/>
      <c r="H1094" s="134"/>
      <c r="I1094" s="134"/>
      <c r="J1094" s="134"/>
      <c r="K1094" s="134"/>
      <c r="L1094" s="134"/>
    </row>
    <row r="1095" spans="1:12" customFormat="1" x14ac:dyDescent="0.25">
      <c r="A1095" s="88"/>
      <c r="B1095" s="88"/>
      <c r="C1095" s="88"/>
      <c r="D1095" s="88"/>
      <c r="E1095" s="134"/>
      <c r="F1095" s="134"/>
      <c r="G1095" s="134"/>
      <c r="H1095" s="134"/>
      <c r="I1095" s="134"/>
      <c r="J1095" s="134"/>
      <c r="K1095" s="134"/>
      <c r="L1095" s="134"/>
    </row>
    <row r="1096" spans="1:12" customFormat="1" x14ac:dyDescent="0.25">
      <c r="A1096" s="88"/>
      <c r="B1096" s="88"/>
      <c r="C1096" s="88"/>
      <c r="D1096" s="88"/>
      <c r="E1096" s="134"/>
      <c r="F1096" s="134"/>
      <c r="G1096" s="134"/>
      <c r="H1096" s="134"/>
      <c r="I1096" s="134"/>
      <c r="J1096" s="134"/>
      <c r="K1096" s="134"/>
      <c r="L1096" s="134"/>
    </row>
    <row r="1097" spans="1:12" customFormat="1" x14ac:dyDescent="0.25">
      <c r="A1097" s="88"/>
      <c r="B1097" s="88"/>
      <c r="C1097" s="88"/>
      <c r="D1097" s="88"/>
      <c r="E1097" s="134"/>
      <c r="F1097" s="134"/>
      <c r="G1097" s="134"/>
      <c r="H1097" s="134"/>
      <c r="I1097" s="134"/>
      <c r="J1097" s="134"/>
      <c r="K1097" s="134"/>
      <c r="L1097" s="134"/>
    </row>
    <row r="1098" spans="1:12" customFormat="1" x14ac:dyDescent="0.25">
      <c r="A1098" s="88"/>
      <c r="B1098" s="88"/>
      <c r="C1098" s="88"/>
      <c r="D1098" s="88"/>
      <c r="E1098" s="134"/>
      <c r="F1098" s="134"/>
      <c r="G1098" s="134"/>
      <c r="H1098" s="134"/>
      <c r="I1098" s="134"/>
      <c r="J1098" s="134"/>
      <c r="K1098" s="134"/>
      <c r="L1098" s="134"/>
    </row>
    <row r="1099" spans="1:12" customFormat="1" x14ac:dyDescent="0.25">
      <c r="A1099" s="88"/>
      <c r="B1099" s="88"/>
      <c r="C1099" s="88"/>
      <c r="D1099" s="88"/>
      <c r="E1099" s="134"/>
      <c r="F1099" s="134"/>
      <c r="G1099" s="134"/>
      <c r="H1099" s="134"/>
      <c r="I1099" s="134"/>
      <c r="J1099" s="134"/>
      <c r="K1099" s="134"/>
      <c r="L1099" s="134"/>
    </row>
    <row r="1100" spans="1:12" customFormat="1" x14ac:dyDescent="0.25">
      <c r="A1100" s="88"/>
      <c r="B1100" s="88"/>
      <c r="C1100" s="88"/>
      <c r="D1100" s="88"/>
      <c r="E1100" s="134"/>
      <c r="F1100" s="134"/>
      <c r="G1100" s="134"/>
      <c r="H1100" s="134"/>
      <c r="I1100" s="134"/>
      <c r="J1100" s="134"/>
      <c r="K1100" s="134"/>
      <c r="L1100" s="134"/>
    </row>
    <row r="1101" spans="1:12" customFormat="1" x14ac:dyDescent="0.25">
      <c r="A1101" s="88"/>
      <c r="B1101" s="88"/>
      <c r="C1101" s="88"/>
      <c r="D1101" s="88"/>
      <c r="E1101" s="134"/>
      <c r="F1101" s="134"/>
      <c r="G1101" s="134"/>
      <c r="H1101" s="134"/>
      <c r="I1101" s="134"/>
      <c r="J1101" s="134"/>
      <c r="K1101" s="134"/>
      <c r="L1101" s="134"/>
    </row>
    <row r="1102" spans="1:12" customFormat="1" x14ac:dyDescent="0.25">
      <c r="A1102" s="88"/>
      <c r="B1102" s="88"/>
      <c r="C1102" s="88"/>
      <c r="D1102" s="88"/>
      <c r="E1102" s="134"/>
      <c r="F1102" s="134"/>
      <c r="G1102" s="134"/>
      <c r="H1102" s="134"/>
      <c r="I1102" s="134"/>
      <c r="J1102" s="134"/>
      <c r="K1102" s="134"/>
      <c r="L1102" s="134"/>
    </row>
    <row r="1103" spans="1:12" customFormat="1" x14ac:dyDescent="0.25">
      <c r="A1103" s="88"/>
      <c r="B1103" s="88"/>
      <c r="C1103" s="88"/>
      <c r="D1103" s="88"/>
      <c r="E1103" s="134"/>
      <c r="F1103" s="134"/>
      <c r="G1103" s="134"/>
      <c r="H1103" s="134"/>
      <c r="I1103" s="134"/>
      <c r="J1103" s="134"/>
      <c r="K1103" s="134"/>
      <c r="L1103" s="134"/>
    </row>
    <row r="1104" spans="1:12" customFormat="1" x14ac:dyDescent="0.25">
      <c r="A1104" s="88"/>
      <c r="B1104" s="88"/>
      <c r="C1104" s="88"/>
      <c r="D1104" s="88"/>
      <c r="E1104" s="134"/>
      <c r="F1104" s="134"/>
      <c r="G1104" s="134"/>
      <c r="H1104" s="134"/>
      <c r="I1104" s="134"/>
      <c r="J1104" s="134"/>
      <c r="K1104" s="134"/>
      <c r="L1104" s="134"/>
    </row>
    <row r="1105" spans="1:72" customFormat="1" x14ac:dyDescent="0.25">
      <c r="A1105" s="88"/>
      <c r="B1105" s="88"/>
      <c r="C1105" s="88"/>
      <c r="D1105" s="88"/>
      <c r="E1105" s="134"/>
      <c r="F1105" s="134"/>
      <c r="G1105" s="134"/>
      <c r="H1105" s="134"/>
      <c r="I1105" s="134"/>
      <c r="J1105" s="134"/>
      <c r="K1105" s="134"/>
      <c r="L1105" s="134"/>
    </row>
    <row r="1106" spans="1:72" customFormat="1" x14ac:dyDescent="0.25">
      <c r="A1106" s="88"/>
      <c r="B1106" s="88"/>
      <c r="C1106" s="88"/>
      <c r="D1106" s="88"/>
      <c r="E1106" s="134"/>
      <c r="F1106" s="134"/>
      <c r="G1106" s="134"/>
      <c r="H1106" s="134"/>
      <c r="I1106" s="134"/>
      <c r="J1106" s="134"/>
      <c r="K1106" s="134"/>
      <c r="L1106" s="134"/>
    </row>
    <row r="1107" spans="1:72" customFormat="1" x14ac:dyDescent="0.25">
      <c r="A1107" s="88"/>
      <c r="B1107" s="88"/>
      <c r="C1107" s="88"/>
      <c r="D1107" s="88"/>
      <c r="E1107" s="134"/>
      <c r="F1107" s="134"/>
      <c r="G1107" s="134"/>
      <c r="H1107" s="134"/>
      <c r="I1107" s="134"/>
      <c r="J1107" s="134"/>
      <c r="K1107" s="134"/>
      <c r="L1107" s="134"/>
    </row>
    <row r="1108" spans="1:72" customFormat="1" x14ac:dyDescent="0.25">
      <c r="A1108" s="88"/>
      <c r="B1108" s="88"/>
      <c r="C1108" s="88"/>
      <c r="D1108" s="88"/>
      <c r="E1108" s="134"/>
      <c r="F1108" s="134"/>
      <c r="G1108" s="134"/>
      <c r="H1108" s="134"/>
      <c r="I1108" s="134"/>
      <c r="J1108" s="134"/>
      <c r="K1108" s="134"/>
      <c r="L1108" s="134"/>
    </row>
    <row r="1109" spans="1:72" customFormat="1" x14ac:dyDescent="0.25">
      <c r="A1109" s="88"/>
      <c r="B1109" s="88"/>
      <c r="C1109" s="88"/>
      <c r="D1109" s="88"/>
      <c r="E1109" s="134"/>
      <c r="F1109" s="134"/>
      <c r="G1109" s="134"/>
      <c r="H1109" s="134"/>
      <c r="I1109" s="134"/>
      <c r="J1109" s="134"/>
      <c r="K1109" s="134"/>
      <c r="L1109" s="134"/>
    </row>
    <row r="1110" spans="1:72" customFormat="1" x14ac:dyDescent="0.25">
      <c r="A1110" s="88"/>
      <c r="B1110" s="88"/>
      <c r="C1110" s="88"/>
      <c r="D1110" s="88"/>
      <c r="E1110" s="134"/>
      <c r="F1110" s="134"/>
      <c r="G1110" s="134"/>
      <c r="H1110" s="134"/>
      <c r="I1110" s="134"/>
      <c r="J1110" s="134"/>
      <c r="K1110" s="134"/>
      <c r="L1110" s="134"/>
    </row>
    <row r="1111" spans="1:72" customFormat="1" x14ac:dyDescent="0.25">
      <c r="A1111" s="88"/>
      <c r="B1111" s="88"/>
      <c r="C1111" s="88"/>
      <c r="D1111" s="88"/>
      <c r="E1111" s="134"/>
      <c r="F1111" s="134"/>
      <c r="G1111" s="134"/>
      <c r="H1111" s="134"/>
      <c r="I1111" s="134"/>
      <c r="J1111" s="134"/>
      <c r="K1111" s="134"/>
      <c r="L1111" s="134"/>
    </row>
    <row r="1112" spans="1:72" customFormat="1" x14ac:dyDescent="0.25">
      <c r="A1112" s="88"/>
      <c r="B1112" s="88"/>
      <c r="C1112" s="88"/>
      <c r="D1112" s="88"/>
      <c r="E1112" s="134"/>
      <c r="F1112" s="134"/>
      <c r="G1112" s="134"/>
      <c r="H1112" s="134"/>
      <c r="I1112" s="134"/>
      <c r="J1112" s="134"/>
      <c r="K1112" s="134"/>
      <c r="L1112" s="134"/>
    </row>
    <row r="1113" spans="1:72" customFormat="1" x14ac:dyDescent="0.25">
      <c r="A1113" s="88"/>
      <c r="B1113" s="88"/>
      <c r="C1113" s="88"/>
      <c r="D1113" s="88"/>
      <c r="E1113" s="134"/>
      <c r="F1113" s="134"/>
      <c r="G1113" s="134"/>
      <c r="H1113" s="134"/>
      <c r="I1113" s="134"/>
      <c r="J1113" s="134"/>
      <c r="K1113" s="134"/>
      <c r="L1113" s="134"/>
    </row>
    <row r="1114" spans="1:72" customFormat="1" x14ac:dyDescent="0.25">
      <c r="A1114" s="88"/>
      <c r="B1114" s="88"/>
      <c r="C1114" s="88"/>
      <c r="D1114" s="88"/>
      <c r="E1114" s="134"/>
      <c r="F1114" s="134"/>
      <c r="G1114" s="134"/>
      <c r="H1114" s="134"/>
      <c r="I1114" s="134"/>
      <c r="J1114" s="134"/>
      <c r="K1114" s="134"/>
      <c r="L1114" s="134"/>
    </row>
    <row r="1115" spans="1:72" s="8" customFormat="1" x14ac:dyDescent="0.25">
      <c r="A1115" s="88"/>
      <c r="B1115" s="88"/>
      <c r="C1115" s="88"/>
      <c r="D1115" s="88"/>
      <c r="E1115" s="134"/>
      <c r="F1115" s="134"/>
      <c r="G1115" s="134"/>
      <c r="H1115" s="134"/>
      <c r="I1115" s="134"/>
      <c r="J1115" s="134"/>
      <c r="K1115" s="134"/>
      <c r="L1115" s="13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c r="B1116" s="88"/>
      <c r="C1116" s="88"/>
      <c r="D1116" s="88"/>
      <c r="E1116" s="134"/>
      <c r="F1116" s="134"/>
      <c r="G1116" s="134"/>
      <c r="H1116" s="134"/>
      <c r="I1116" s="134"/>
      <c r="J1116" s="134"/>
      <c r="K1116" s="134"/>
      <c r="L1116" s="13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c r="B1117" s="88"/>
      <c r="C1117" s="88"/>
      <c r="D1117" s="88"/>
      <c r="E1117" s="134"/>
      <c r="F1117" s="134"/>
      <c r="G1117" s="134"/>
      <c r="H1117" s="134"/>
      <c r="I1117" s="134"/>
      <c r="J1117" s="134"/>
      <c r="K1117" s="134"/>
      <c r="L1117" s="13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c r="B1118" s="88"/>
      <c r="C1118" s="88"/>
      <c r="D1118" s="88"/>
      <c r="E1118" s="134"/>
      <c r="F1118" s="134"/>
      <c r="G1118" s="134"/>
      <c r="H1118" s="134"/>
      <c r="I1118" s="134"/>
      <c r="J1118" s="134"/>
      <c r="K1118" s="134"/>
      <c r="L1118" s="13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c r="B1119" s="88"/>
      <c r="C1119" s="88"/>
      <c r="D1119" s="88"/>
      <c r="E1119" s="134"/>
      <c r="F1119" s="134"/>
      <c r="G1119" s="134"/>
      <c r="H1119" s="134"/>
      <c r="I1119" s="134"/>
      <c r="J1119" s="134"/>
      <c r="K1119" s="134"/>
      <c r="L1119" s="13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c r="B1120" s="88"/>
      <c r="C1120" s="88"/>
      <c r="D1120" s="88"/>
      <c r="E1120" s="134"/>
      <c r="F1120" s="134"/>
      <c r="G1120" s="134"/>
      <c r="H1120" s="134"/>
      <c r="I1120" s="134"/>
      <c r="J1120" s="134"/>
      <c r="K1120" s="134"/>
      <c r="L1120" s="13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c r="B1121" s="88"/>
      <c r="C1121" s="88"/>
      <c r="D1121" s="88"/>
      <c r="E1121" s="134"/>
      <c r="F1121" s="134"/>
      <c r="G1121" s="134"/>
      <c r="H1121" s="134"/>
      <c r="I1121" s="134"/>
      <c r="J1121" s="134"/>
      <c r="K1121" s="134"/>
      <c r="L1121" s="13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c r="B1122" s="88"/>
      <c r="C1122" s="88"/>
      <c r="D1122" s="88"/>
      <c r="E1122" s="134"/>
      <c r="F1122" s="134"/>
      <c r="G1122" s="134"/>
      <c r="H1122" s="134"/>
      <c r="I1122" s="134"/>
      <c r="J1122" s="134"/>
      <c r="K1122" s="134"/>
      <c r="L1122" s="13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c r="B1123" s="88"/>
      <c r="C1123" s="88"/>
      <c r="D1123" s="88"/>
      <c r="E1123" s="134"/>
      <c r="F1123" s="134"/>
      <c r="G1123" s="134"/>
      <c r="H1123" s="134"/>
      <c r="I1123" s="134"/>
      <c r="J1123" s="134"/>
      <c r="K1123" s="134"/>
      <c r="L1123" s="13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c r="B1124" s="88"/>
      <c r="C1124" s="88"/>
      <c r="D1124" s="88"/>
      <c r="E1124" s="134"/>
      <c r="F1124" s="134"/>
      <c r="G1124" s="134"/>
      <c r="H1124" s="134"/>
      <c r="I1124" s="134"/>
      <c r="J1124" s="134"/>
      <c r="K1124" s="134"/>
      <c r="L1124" s="13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c r="B1125" s="88"/>
      <c r="C1125" s="88"/>
      <c r="D1125" s="88"/>
      <c r="E1125" s="134"/>
      <c r="F1125" s="134"/>
      <c r="G1125" s="134"/>
      <c r="H1125" s="134"/>
      <c r="I1125" s="134"/>
      <c r="J1125" s="134"/>
      <c r="K1125" s="134"/>
      <c r="L1125" s="13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c r="B1126" s="88"/>
      <c r="C1126" s="88"/>
      <c r="D1126" s="88"/>
      <c r="E1126" s="134"/>
      <c r="F1126" s="134"/>
      <c r="G1126" s="134"/>
      <c r="H1126" s="134"/>
      <c r="I1126" s="134"/>
      <c r="J1126" s="134"/>
      <c r="K1126" s="134"/>
      <c r="L1126" s="13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c r="B1127" s="88"/>
      <c r="C1127" s="88"/>
      <c r="D1127" s="88"/>
      <c r="E1127" s="134"/>
      <c r="F1127" s="134"/>
      <c r="G1127" s="134"/>
      <c r="H1127" s="134"/>
      <c r="I1127" s="134"/>
      <c r="J1127" s="134"/>
      <c r="K1127" s="134"/>
      <c r="L1127" s="13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c r="B1128" s="88"/>
      <c r="C1128" s="88"/>
      <c r="D1128" s="88"/>
      <c r="E1128" s="134"/>
      <c r="F1128" s="134"/>
      <c r="G1128" s="134"/>
      <c r="H1128" s="134"/>
      <c r="I1128" s="134"/>
      <c r="J1128" s="134"/>
      <c r="K1128" s="134"/>
      <c r="L1128" s="13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c r="B1129" s="88"/>
      <c r="C1129" s="88"/>
      <c r="D1129" s="88"/>
      <c r="E1129" s="134"/>
      <c r="F1129" s="134"/>
      <c r="G1129" s="134"/>
      <c r="H1129" s="134"/>
      <c r="I1129" s="134"/>
      <c r="J1129" s="134"/>
      <c r="K1129" s="134"/>
      <c r="L1129" s="13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c r="B1130" s="88"/>
      <c r="C1130" s="88"/>
      <c r="D1130" s="88"/>
      <c r="E1130" s="134"/>
      <c r="F1130" s="134"/>
      <c r="G1130" s="134"/>
      <c r="H1130" s="134"/>
      <c r="I1130" s="134"/>
      <c r="J1130" s="134"/>
      <c r="K1130" s="134"/>
      <c r="L1130" s="13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c r="B1131" s="88"/>
      <c r="C1131" s="88"/>
      <c r="D1131" s="88"/>
      <c r="E1131" s="134"/>
      <c r="F1131" s="134"/>
      <c r="G1131" s="134"/>
      <c r="H1131" s="134"/>
      <c r="I1131" s="134"/>
      <c r="J1131" s="134"/>
      <c r="K1131" s="134"/>
      <c r="L1131" s="13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c r="B1132" s="88"/>
      <c r="C1132" s="88"/>
      <c r="D1132" s="88"/>
      <c r="E1132" s="134"/>
      <c r="F1132" s="134"/>
      <c r="G1132" s="134"/>
      <c r="H1132" s="134"/>
      <c r="I1132" s="134"/>
      <c r="J1132" s="134"/>
      <c r="K1132" s="134"/>
      <c r="L1132" s="13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c r="B1133" s="88"/>
      <c r="C1133" s="88"/>
      <c r="D1133" s="88"/>
      <c r="E1133" s="134"/>
      <c r="F1133" s="134"/>
      <c r="G1133" s="134"/>
      <c r="H1133" s="134"/>
      <c r="I1133" s="134"/>
      <c r="J1133" s="134"/>
      <c r="K1133" s="134"/>
      <c r="L1133" s="13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c r="B1134" s="88"/>
      <c r="C1134" s="88"/>
      <c r="D1134" s="88"/>
      <c r="E1134" s="134"/>
      <c r="F1134" s="134"/>
      <c r="G1134" s="134"/>
      <c r="H1134" s="134"/>
      <c r="I1134" s="134"/>
      <c r="J1134" s="134"/>
      <c r="K1134" s="134"/>
      <c r="L1134" s="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c r="B1135" s="88"/>
      <c r="C1135" s="88"/>
      <c r="D1135" s="88"/>
      <c r="E1135" s="134"/>
      <c r="F1135" s="134"/>
      <c r="G1135" s="134"/>
      <c r="H1135" s="134"/>
      <c r="I1135" s="134"/>
      <c r="J1135" s="134"/>
      <c r="K1135" s="134"/>
      <c r="L1135" s="13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c r="B1136" s="88"/>
      <c r="C1136" s="88"/>
      <c r="D1136" s="88"/>
      <c r="E1136" s="134"/>
      <c r="F1136" s="134"/>
      <c r="G1136" s="134"/>
      <c r="H1136" s="134"/>
      <c r="I1136" s="134"/>
      <c r="J1136" s="134"/>
      <c r="K1136" s="134"/>
      <c r="L1136" s="13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c r="B1137" s="88"/>
      <c r="C1137" s="88"/>
      <c r="D1137" s="88"/>
      <c r="E1137" s="134"/>
      <c r="F1137" s="134"/>
      <c r="G1137" s="134"/>
      <c r="H1137" s="134"/>
      <c r="I1137" s="134"/>
      <c r="J1137" s="134"/>
      <c r="K1137" s="134"/>
      <c r="L1137" s="13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c r="B1138" s="88"/>
      <c r="C1138" s="88"/>
      <c r="D1138" s="88"/>
      <c r="E1138" s="134"/>
      <c r="F1138" s="134"/>
      <c r="G1138" s="134"/>
      <c r="H1138" s="134"/>
      <c r="I1138" s="134"/>
      <c r="J1138" s="134"/>
      <c r="K1138" s="134"/>
      <c r="L1138" s="13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c r="B1139" s="88"/>
      <c r="C1139" s="88"/>
      <c r="D1139" s="88"/>
      <c r="E1139" s="134"/>
      <c r="F1139" s="134"/>
      <c r="G1139" s="134"/>
      <c r="H1139" s="134"/>
      <c r="I1139" s="134"/>
      <c r="J1139" s="134"/>
      <c r="K1139" s="134"/>
      <c r="L1139" s="13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c r="B1140" s="88"/>
      <c r="C1140" s="88"/>
      <c r="D1140" s="88"/>
      <c r="E1140" s="134"/>
      <c r="F1140" s="134"/>
      <c r="G1140" s="134"/>
      <c r="H1140" s="134"/>
      <c r="I1140" s="134"/>
      <c r="J1140" s="134"/>
      <c r="K1140" s="134"/>
      <c r="L1140" s="13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c r="B1141" s="88"/>
      <c r="C1141" s="88"/>
      <c r="D1141" s="88"/>
      <c r="E1141" s="134"/>
      <c r="F1141" s="134"/>
      <c r="G1141" s="134"/>
      <c r="H1141" s="134"/>
      <c r="I1141" s="134"/>
      <c r="J1141" s="134"/>
      <c r="K1141" s="134"/>
      <c r="L1141" s="13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c r="B1142" s="88"/>
      <c r="C1142" s="88"/>
      <c r="D1142" s="88"/>
      <c r="E1142" s="134"/>
      <c r="F1142" s="134"/>
      <c r="G1142" s="134"/>
      <c r="H1142" s="134"/>
      <c r="I1142" s="134"/>
      <c r="J1142" s="134"/>
      <c r="K1142" s="134"/>
      <c r="L1142" s="13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c r="B1143" s="88"/>
      <c r="C1143" s="88"/>
      <c r="D1143" s="88"/>
      <c r="E1143" s="134"/>
      <c r="F1143" s="134"/>
      <c r="G1143" s="134"/>
      <c r="H1143" s="134"/>
      <c r="I1143" s="134"/>
      <c r="J1143" s="134"/>
      <c r="K1143" s="134"/>
      <c r="L1143" s="13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c r="B1144" s="88"/>
      <c r="C1144" s="88"/>
      <c r="D1144" s="88"/>
      <c r="E1144" s="134"/>
      <c r="F1144" s="134"/>
      <c r="G1144" s="134"/>
      <c r="H1144" s="134"/>
      <c r="I1144" s="134"/>
      <c r="J1144" s="134"/>
      <c r="K1144" s="134"/>
      <c r="L1144" s="13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c r="B1145" s="88"/>
      <c r="C1145" s="88"/>
      <c r="D1145" s="88"/>
      <c r="E1145" s="134"/>
      <c r="F1145" s="134"/>
      <c r="G1145" s="134"/>
      <c r="H1145" s="134"/>
      <c r="I1145" s="134"/>
      <c r="J1145" s="134"/>
      <c r="K1145" s="134"/>
      <c r="L1145" s="13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c r="B1146" s="88"/>
      <c r="C1146" s="88"/>
      <c r="D1146" s="88"/>
      <c r="E1146" s="134"/>
      <c r="F1146" s="134"/>
      <c r="G1146" s="134"/>
      <c r="H1146" s="134"/>
      <c r="I1146" s="134"/>
      <c r="J1146" s="134"/>
      <c r="K1146" s="134"/>
      <c r="L1146" s="13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c r="B1147" s="88"/>
      <c r="C1147" s="88"/>
      <c r="D1147" s="88"/>
      <c r="E1147" s="134"/>
      <c r="F1147" s="134"/>
      <c r="G1147" s="134"/>
      <c r="H1147" s="134"/>
      <c r="I1147" s="134"/>
      <c r="J1147" s="134"/>
      <c r="K1147" s="134"/>
      <c r="L1147" s="13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c r="B1148" s="88"/>
      <c r="C1148" s="88"/>
      <c r="D1148" s="88"/>
      <c r="E1148" s="134"/>
      <c r="F1148" s="134"/>
      <c r="G1148" s="134"/>
      <c r="H1148" s="134"/>
      <c r="I1148" s="134"/>
      <c r="J1148" s="134"/>
      <c r="K1148" s="134"/>
      <c r="L1148" s="13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c r="B1149" s="88"/>
      <c r="C1149" s="88"/>
      <c r="D1149" s="88"/>
      <c r="E1149" s="134"/>
      <c r="F1149" s="134"/>
      <c r="G1149" s="134"/>
      <c r="H1149" s="134"/>
      <c r="I1149" s="134"/>
      <c r="J1149" s="134"/>
      <c r="K1149" s="134"/>
      <c r="L1149" s="13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c r="B1150" s="88"/>
      <c r="C1150" s="88"/>
      <c r="D1150" s="88"/>
      <c r="E1150" s="134"/>
      <c r="F1150" s="134"/>
      <c r="G1150" s="134"/>
      <c r="H1150" s="134"/>
      <c r="I1150" s="134"/>
      <c r="J1150" s="134"/>
      <c r="K1150" s="134"/>
      <c r="L1150" s="13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c r="B1151" s="88"/>
      <c r="C1151" s="88"/>
      <c r="D1151" s="88"/>
      <c r="E1151" s="134"/>
      <c r="F1151" s="134"/>
      <c r="G1151" s="134"/>
      <c r="H1151" s="134"/>
      <c r="I1151" s="134"/>
      <c r="J1151" s="134"/>
      <c r="K1151" s="134"/>
      <c r="L1151" s="13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c r="B1152" s="88"/>
      <c r="C1152" s="88"/>
      <c r="D1152" s="88"/>
      <c r="E1152" s="134"/>
      <c r="F1152" s="134"/>
      <c r="G1152" s="134"/>
      <c r="H1152" s="134"/>
      <c r="I1152" s="134"/>
      <c r="J1152" s="134"/>
      <c r="K1152" s="134"/>
      <c r="L1152" s="13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c r="B1153" s="88"/>
      <c r="C1153" s="88"/>
      <c r="D1153" s="88"/>
      <c r="E1153" s="134"/>
      <c r="F1153" s="134"/>
      <c r="G1153" s="134"/>
      <c r="H1153" s="134"/>
      <c r="I1153" s="134"/>
      <c r="J1153" s="134"/>
      <c r="K1153" s="134"/>
      <c r="L1153" s="13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c r="B1154" s="88"/>
      <c r="C1154" s="88"/>
      <c r="D1154" s="88"/>
      <c r="E1154" s="134"/>
      <c r="F1154" s="134"/>
      <c r="G1154" s="134"/>
      <c r="H1154" s="134"/>
      <c r="I1154" s="134"/>
      <c r="J1154" s="134"/>
      <c r="K1154" s="134"/>
      <c r="L1154" s="13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c r="B1155" s="88"/>
      <c r="C1155" s="88"/>
      <c r="D1155" s="88"/>
      <c r="E1155" s="134"/>
      <c r="F1155" s="134"/>
      <c r="G1155" s="134"/>
      <c r="H1155" s="134"/>
      <c r="I1155" s="134"/>
      <c r="J1155" s="134"/>
      <c r="K1155" s="134"/>
      <c r="L1155" s="13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c r="B1156" s="88"/>
      <c r="C1156" s="88"/>
      <c r="D1156" s="88"/>
      <c r="E1156" s="134"/>
      <c r="F1156" s="134"/>
      <c r="G1156" s="134"/>
      <c r="H1156" s="134"/>
      <c r="I1156" s="134"/>
      <c r="J1156" s="134"/>
      <c r="K1156" s="134"/>
      <c r="L1156" s="13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c r="B1157" s="88"/>
      <c r="C1157" s="88"/>
      <c r="D1157" s="88"/>
      <c r="E1157" s="134"/>
      <c r="F1157" s="134"/>
      <c r="G1157" s="134"/>
      <c r="H1157" s="134"/>
      <c r="I1157" s="134"/>
      <c r="J1157" s="134"/>
      <c r="K1157" s="134"/>
      <c r="L1157" s="13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c r="B1158" s="88"/>
      <c r="C1158" s="88"/>
      <c r="D1158" s="88"/>
      <c r="E1158" s="134"/>
      <c r="F1158" s="134"/>
      <c r="G1158" s="134"/>
      <c r="H1158" s="134"/>
      <c r="I1158" s="134"/>
      <c r="J1158" s="134"/>
      <c r="K1158" s="134"/>
      <c r="L1158" s="13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c r="B1159" s="88"/>
      <c r="C1159" s="88"/>
      <c r="D1159" s="88"/>
      <c r="E1159" s="134"/>
      <c r="F1159" s="134"/>
      <c r="G1159" s="134"/>
      <c r="H1159" s="134"/>
      <c r="I1159" s="134"/>
      <c r="J1159" s="134"/>
      <c r="K1159" s="134"/>
      <c r="L1159" s="13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c r="B1160" s="88"/>
      <c r="C1160" s="88"/>
      <c r="D1160" s="88"/>
      <c r="E1160" s="134"/>
      <c r="F1160" s="134"/>
      <c r="G1160" s="134"/>
      <c r="H1160" s="134"/>
      <c r="I1160" s="134"/>
      <c r="J1160" s="134"/>
      <c r="K1160" s="134"/>
      <c r="L1160" s="13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c r="B1161" s="88"/>
      <c r="C1161" s="88"/>
      <c r="D1161" s="88"/>
      <c r="E1161" s="134"/>
      <c r="F1161" s="134"/>
      <c r="G1161" s="134"/>
      <c r="H1161" s="134"/>
      <c r="I1161" s="134"/>
      <c r="J1161" s="134"/>
      <c r="K1161" s="134"/>
      <c r="L1161" s="13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c r="B1162" s="88"/>
      <c r="C1162" s="88"/>
      <c r="D1162" s="88"/>
      <c r="E1162" s="134"/>
      <c r="F1162" s="134"/>
      <c r="G1162" s="134"/>
      <c r="H1162" s="134"/>
      <c r="I1162" s="134"/>
      <c r="J1162" s="134"/>
      <c r="K1162" s="134"/>
      <c r="L1162" s="13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c r="B1163" s="88"/>
      <c r="C1163" s="88"/>
      <c r="D1163" s="88"/>
      <c r="E1163" s="134"/>
      <c r="F1163" s="134"/>
      <c r="G1163" s="134"/>
      <c r="H1163" s="134"/>
      <c r="I1163" s="134"/>
      <c r="J1163" s="134"/>
      <c r="K1163" s="134"/>
      <c r="L1163" s="13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c r="B1164" s="88"/>
      <c r="C1164" s="88"/>
      <c r="D1164" s="88"/>
      <c r="E1164" s="134"/>
      <c r="F1164" s="134"/>
      <c r="G1164" s="134"/>
      <c r="H1164" s="134"/>
      <c r="I1164" s="134"/>
      <c r="J1164" s="134"/>
      <c r="K1164" s="134"/>
      <c r="L1164" s="13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c r="B1165" s="88"/>
      <c r="C1165" s="88"/>
      <c r="D1165" s="88"/>
      <c r="E1165" s="134"/>
      <c r="F1165" s="134"/>
      <c r="G1165" s="134"/>
      <c r="H1165" s="134"/>
      <c r="I1165" s="134"/>
      <c r="J1165" s="134"/>
      <c r="K1165" s="134"/>
      <c r="L1165" s="13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c r="B1166" s="88"/>
      <c r="C1166" s="88"/>
      <c r="D1166" s="88"/>
      <c r="E1166" s="134"/>
      <c r="F1166" s="134"/>
      <c r="G1166" s="134"/>
      <c r="H1166" s="134"/>
      <c r="I1166" s="134"/>
      <c r="J1166" s="134"/>
      <c r="K1166" s="134"/>
      <c r="L1166" s="13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c r="B1167" s="88"/>
      <c r="C1167" s="88"/>
      <c r="D1167" s="88"/>
      <c r="E1167" s="134"/>
      <c r="F1167" s="134"/>
      <c r="G1167" s="134"/>
      <c r="H1167" s="134"/>
      <c r="I1167" s="134"/>
      <c r="J1167" s="134"/>
      <c r="K1167" s="134"/>
      <c r="L1167" s="13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c r="B1168" s="88"/>
      <c r="C1168" s="88"/>
      <c r="D1168" s="88"/>
      <c r="E1168" s="134"/>
      <c r="F1168" s="134"/>
      <c r="G1168" s="134"/>
      <c r="H1168" s="134"/>
      <c r="I1168" s="134"/>
      <c r="J1168" s="134"/>
      <c r="K1168" s="134"/>
      <c r="L1168" s="13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c r="B1169" s="88"/>
      <c r="C1169" s="88"/>
      <c r="D1169" s="88"/>
      <c r="E1169" s="134"/>
      <c r="F1169" s="134"/>
      <c r="G1169" s="134"/>
      <c r="H1169" s="134"/>
      <c r="I1169" s="134"/>
      <c r="J1169" s="134"/>
      <c r="K1169" s="134"/>
      <c r="L1169" s="13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c r="B1170" s="88"/>
      <c r="C1170" s="88"/>
      <c r="D1170" s="88"/>
      <c r="E1170" s="134"/>
      <c r="F1170" s="134"/>
      <c r="G1170" s="134"/>
      <c r="H1170" s="134"/>
      <c r="I1170" s="134"/>
      <c r="J1170" s="134"/>
      <c r="K1170" s="134"/>
      <c r="L1170" s="13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c r="B1171" s="88"/>
      <c r="C1171" s="88"/>
      <c r="D1171" s="88"/>
      <c r="E1171" s="134"/>
      <c r="F1171" s="134"/>
      <c r="G1171" s="134"/>
      <c r="H1171" s="134"/>
      <c r="I1171" s="134"/>
      <c r="J1171" s="134"/>
      <c r="K1171" s="134"/>
      <c r="L1171" s="13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c r="B1172" s="88"/>
      <c r="C1172" s="88"/>
      <c r="D1172" s="88"/>
      <c r="E1172" s="134"/>
      <c r="F1172" s="134"/>
      <c r="G1172" s="134"/>
      <c r="H1172" s="134"/>
      <c r="I1172" s="134"/>
      <c r="J1172" s="134"/>
      <c r="K1172" s="134"/>
      <c r="L1172" s="13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c r="B1173" s="88"/>
      <c r="C1173" s="88"/>
      <c r="D1173" s="88"/>
      <c r="E1173" s="134"/>
      <c r="F1173" s="134"/>
      <c r="G1173" s="134"/>
      <c r="H1173" s="134"/>
      <c r="I1173" s="134"/>
      <c r="J1173" s="134"/>
      <c r="K1173" s="134"/>
      <c r="L1173" s="13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c r="B1174" s="88"/>
      <c r="C1174" s="88"/>
      <c r="D1174" s="88"/>
      <c r="E1174" s="134"/>
      <c r="F1174" s="134"/>
      <c r="G1174" s="134"/>
      <c r="H1174" s="134"/>
      <c r="I1174" s="134"/>
      <c r="J1174" s="134"/>
      <c r="K1174" s="134"/>
      <c r="L1174" s="13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c r="B1175" s="88"/>
      <c r="C1175" s="88"/>
      <c r="D1175" s="88"/>
      <c r="E1175" s="134"/>
      <c r="F1175" s="134"/>
      <c r="G1175" s="134"/>
      <c r="H1175" s="134"/>
      <c r="I1175" s="134"/>
      <c r="J1175" s="134"/>
      <c r="K1175" s="134"/>
      <c r="L1175" s="13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c r="B1176" s="88"/>
      <c r="C1176" s="88"/>
      <c r="D1176" s="88"/>
      <c r="E1176" s="134"/>
      <c r="F1176" s="134"/>
      <c r="G1176" s="134"/>
      <c r="H1176" s="134"/>
      <c r="I1176" s="134"/>
      <c r="J1176" s="134"/>
      <c r="K1176" s="134"/>
      <c r="L1176" s="13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c r="B1177" s="88"/>
      <c r="C1177" s="88"/>
      <c r="D1177" s="88"/>
      <c r="E1177" s="134"/>
      <c r="F1177" s="134"/>
      <c r="G1177" s="134"/>
      <c r="H1177" s="134"/>
      <c r="I1177" s="134"/>
      <c r="J1177" s="134"/>
      <c r="K1177" s="134"/>
      <c r="L1177" s="13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c r="B1178" s="88"/>
      <c r="C1178" s="88"/>
      <c r="D1178" s="88"/>
      <c r="E1178" s="134"/>
      <c r="F1178" s="134"/>
      <c r="G1178" s="134"/>
      <c r="H1178" s="134"/>
      <c r="I1178" s="134"/>
      <c r="J1178" s="134"/>
      <c r="K1178" s="134"/>
      <c r="L1178" s="13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c r="B1179" s="88"/>
      <c r="C1179" s="88"/>
      <c r="D1179" s="88"/>
      <c r="E1179" s="134"/>
      <c r="F1179" s="134"/>
      <c r="G1179" s="134"/>
      <c r="H1179" s="134"/>
      <c r="I1179" s="134"/>
      <c r="J1179" s="134"/>
      <c r="K1179" s="134"/>
      <c r="L1179" s="13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c r="B1180" s="88"/>
      <c r="C1180" s="88"/>
      <c r="D1180" s="88"/>
      <c r="E1180" s="134"/>
      <c r="F1180" s="134"/>
      <c r="G1180" s="134"/>
      <c r="H1180" s="134"/>
      <c r="I1180" s="134"/>
      <c r="J1180" s="134"/>
      <c r="K1180" s="134"/>
      <c r="L1180" s="13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c r="B1181" s="88"/>
      <c r="C1181" s="88"/>
      <c r="D1181" s="88"/>
      <c r="E1181" s="134"/>
      <c r="F1181" s="134"/>
      <c r="G1181" s="134"/>
      <c r="H1181" s="134"/>
      <c r="I1181" s="134"/>
      <c r="J1181" s="134"/>
      <c r="K1181" s="134"/>
      <c r="L1181" s="13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c r="B1182" s="88"/>
      <c r="C1182" s="88"/>
      <c r="D1182" s="88"/>
      <c r="E1182" s="134"/>
      <c r="F1182" s="134"/>
      <c r="G1182" s="134"/>
      <c r="H1182" s="134"/>
      <c r="I1182" s="134"/>
      <c r="J1182" s="134"/>
      <c r="K1182" s="134"/>
      <c r="L1182" s="13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c r="B1183" s="88"/>
      <c r="C1183" s="88"/>
      <c r="D1183" s="88"/>
      <c r="E1183" s="134"/>
      <c r="F1183" s="134"/>
      <c r="G1183" s="134"/>
      <c r="H1183" s="134"/>
      <c r="I1183" s="134"/>
      <c r="J1183" s="134"/>
      <c r="K1183" s="134"/>
      <c r="L1183" s="13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382</v>
      </c>
      <c r="E1" s="30" t="s">
        <v>218</v>
      </c>
      <c r="F1" s="30" t="s">
        <v>89</v>
      </c>
      <c r="G1" s="30" t="s">
        <v>105</v>
      </c>
      <c r="H1" s="30" t="s">
        <v>90</v>
      </c>
      <c r="I1" s="30" t="s">
        <v>17</v>
      </c>
      <c r="J1" s="30" t="s">
        <v>16</v>
      </c>
      <c r="K1" s="85" t="s">
        <v>92</v>
      </c>
      <c r="L1" s="30" t="s">
        <v>385</v>
      </c>
      <c r="M1" s="30" t="s">
        <v>386</v>
      </c>
      <c r="N1" s="30" t="s">
        <v>387</v>
      </c>
    </row>
    <row r="2" spans="1:14" ht="12.75" x14ac:dyDescent="0.25">
      <c r="A2" s="31" t="s">
        <v>53</v>
      </c>
      <c r="B2" s="31" t="s">
        <v>54</v>
      </c>
      <c r="C2" s="31" t="s">
        <v>273</v>
      </c>
      <c r="D2" s="31" t="s">
        <v>381</v>
      </c>
      <c r="E2" s="32" t="s">
        <v>217</v>
      </c>
      <c r="F2" s="31" t="s">
        <v>55</v>
      </c>
      <c r="G2" s="31" t="s">
        <v>80</v>
      </c>
      <c r="H2" s="31" t="s">
        <v>232</v>
      </c>
      <c r="I2" s="31" t="s">
        <v>57</v>
      </c>
      <c r="J2" s="31" t="s">
        <v>56</v>
      </c>
      <c r="K2" s="86" t="s">
        <v>388</v>
      </c>
      <c r="L2" s="32" t="s">
        <v>389</v>
      </c>
      <c r="M2" s="32" t="s">
        <v>390</v>
      </c>
      <c r="N2" s="32" t="s">
        <v>391</v>
      </c>
    </row>
    <row r="3" spans="1:14" x14ac:dyDescent="0.25">
      <c r="A3" s="76"/>
      <c r="B3" s="76"/>
      <c r="C3" s="76"/>
      <c r="D3" s="131"/>
      <c r="E3" s="91"/>
      <c r="F3" s="76"/>
      <c r="G3" s="76"/>
      <c r="H3" s="77"/>
      <c r="I3" s="76"/>
      <c r="J3" s="77"/>
      <c r="K3" s="134"/>
      <c r="L3" s="134"/>
      <c r="M3" s="134"/>
      <c r="N3" s="134"/>
    </row>
    <row r="4" spans="1:14" x14ac:dyDescent="0.25">
      <c r="A4" s="76"/>
      <c r="B4" s="76"/>
      <c r="C4" s="76"/>
      <c r="D4" s="131"/>
      <c r="E4" s="91"/>
      <c r="F4" s="76"/>
      <c r="G4" s="76"/>
      <c r="H4" s="77"/>
      <c r="I4" s="76"/>
      <c r="J4" s="77"/>
      <c r="K4" s="134"/>
      <c r="L4" s="134"/>
      <c r="M4" s="134"/>
      <c r="N4" s="134"/>
    </row>
    <row r="5" spans="1:14" x14ac:dyDescent="0.25">
      <c r="A5" s="76"/>
      <c r="B5" s="76"/>
      <c r="C5" s="76"/>
      <c r="D5" s="131"/>
      <c r="E5" s="91"/>
      <c r="F5" s="76"/>
      <c r="G5" s="76"/>
      <c r="H5" s="77"/>
      <c r="I5" s="76"/>
      <c r="J5" s="77"/>
      <c r="K5" s="134"/>
      <c r="L5" s="134"/>
      <c r="M5" s="134"/>
      <c r="N5" s="134"/>
    </row>
    <row r="6" spans="1:14" x14ac:dyDescent="0.25">
      <c r="A6" s="76"/>
      <c r="B6" s="76"/>
      <c r="C6" s="76"/>
      <c r="D6" s="131"/>
      <c r="E6" s="91"/>
      <c r="F6" s="76"/>
      <c r="G6" s="76"/>
      <c r="H6" s="77"/>
      <c r="I6" s="76"/>
      <c r="J6" s="77"/>
      <c r="K6" s="134"/>
      <c r="L6" s="134"/>
      <c r="M6" s="134"/>
      <c r="N6" s="134"/>
    </row>
    <row r="7" spans="1:14" x14ac:dyDescent="0.25">
      <c r="A7" s="76"/>
      <c r="B7" s="76"/>
      <c r="C7" s="76"/>
      <c r="D7" s="131"/>
      <c r="E7" s="91"/>
      <c r="F7" s="76"/>
      <c r="G7" s="76"/>
      <c r="H7" s="77"/>
      <c r="I7" s="76"/>
      <c r="J7" s="77"/>
      <c r="K7" s="134"/>
      <c r="L7" s="134"/>
      <c r="M7" s="134"/>
      <c r="N7" s="134"/>
    </row>
    <row r="8" spans="1:14" x14ac:dyDescent="0.25">
      <c r="A8" s="76"/>
      <c r="B8" s="76"/>
      <c r="C8" s="76"/>
      <c r="D8" s="131"/>
      <c r="E8" s="91"/>
      <c r="F8" s="76"/>
      <c r="G8" s="76"/>
      <c r="H8" s="77"/>
      <c r="I8" s="76"/>
      <c r="J8" s="77"/>
      <c r="K8" s="134"/>
      <c r="L8" s="134"/>
      <c r="M8" s="134"/>
      <c r="N8" s="134"/>
    </row>
    <row r="9" spans="1:14" x14ac:dyDescent="0.25">
      <c r="A9" s="76"/>
      <c r="B9" s="76"/>
      <c r="C9" s="76"/>
      <c r="D9" s="131"/>
      <c r="E9" s="91"/>
      <c r="F9" s="76"/>
      <c r="G9" s="76"/>
      <c r="H9" s="77"/>
      <c r="I9" s="76"/>
      <c r="J9" s="77"/>
      <c r="K9" s="134"/>
      <c r="L9" s="134"/>
      <c r="M9" s="134"/>
      <c r="N9" s="134"/>
    </row>
    <row r="10" spans="1:14" x14ac:dyDescent="0.25">
      <c r="A10" s="76"/>
      <c r="B10" s="76"/>
      <c r="C10" s="76"/>
      <c r="D10" s="131"/>
      <c r="E10" s="91"/>
      <c r="F10" s="76"/>
      <c r="G10" s="76"/>
      <c r="H10" s="77"/>
      <c r="I10" s="76"/>
      <c r="J10" s="77"/>
      <c r="K10" s="134"/>
      <c r="L10" s="134"/>
      <c r="M10" s="134"/>
      <c r="N10" s="134"/>
    </row>
    <row r="11" spans="1:14" x14ac:dyDescent="0.25">
      <c r="A11" s="76"/>
      <c r="B11" s="76"/>
      <c r="C11" s="76"/>
      <c r="D11" s="131"/>
      <c r="E11" s="91"/>
      <c r="F11" s="76"/>
      <c r="G11" s="76"/>
      <c r="H11" s="77"/>
      <c r="I11" s="76"/>
      <c r="J11" s="77"/>
      <c r="K11" s="134"/>
      <c r="L11" s="134"/>
      <c r="M11" s="134"/>
      <c r="N11" s="134"/>
    </row>
    <row r="12" spans="1:14" x14ac:dyDescent="0.25">
      <c r="A12" s="76"/>
      <c r="B12" s="76"/>
      <c r="C12" s="76"/>
      <c r="D12" s="131"/>
      <c r="E12" s="91"/>
      <c r="F12" s="76"/>
      <c r="G12" s="76"/>
      <c r="H12" s="77"/>
      <c r="I12" s="76"/>
      <c r="J12" s="77"/>
      <c r="K12" s="134"/>
      <c r="L12" s="134"/>
      <c r="M12" s="134"/>
      <c r="N12" s="134"/>
    </row>
    <row r="13" spans="1:14" x14ac:dyDescent="0.25">
      <c r="A13" s="76"/>
      <c r="B13" s="76"/>
      <c r="C13" s="76"/>
      <c r="D13" s="131"/>
      <c r="E13" s="91"/>
      <c r="F13" s="76"/>
      <c r="G13" s="76"/>
      <c r="H13" s="77"/>
      <c r="I13" s="76"/>
      <c r="J13" s="77"/>
      <c r="K13" s="134"/>
      <c r="L13" s="134"/>
      <c r="M13" s="134"/>
      <c r="N13" s="134"/>
    </row>
    <row r="14" spans="1:14" x14ac:dyDescent="0.25">
      <c r="A14" s="76"/>
      <c r="B14" s="76"/>
      <c r="C14" s="76"/>
      <c r="D14" s="131"/>
      <c r="E14" s="91"/>
      <c r="F14" s="76"/>
      <c r="G14" s="76"/>
      <c r="H14" s="77"/>
      <c r="I14" s="76"/>
      <c r="J14" s="77"/>
      <c r="K14" s="134"/>
      <c r="L14" s="134"/>
      <c r="M14" s="134"/>
      <c r="N14" s="134"/>
    </row>
    <row r="15" spans="1:14" x14ac:dyDescent="0.25">
      <c r="A15" s="76"/>
      <c r="B15" s="76"/>
      <c r="C15" s="76"/>
      <c r="D15" s="131"/>
      <c r="E15" s="91"/>
      <c r="F15" s="76"/>
      <c r="G15" s="76"/>
      <c r="H15" s="77"/>
      <c r="I15" s="76"/>
      <c r="J15" s="77"/>
      <c r="K15" s="134"/>
      <c r="L15" s="134"/>
      <c r="M15" s="134"/>
      <c r="N15" s="134"/>
    </row>
    <row r="16" spans="1:14" x14ac:dyDescent="0.25">
      <c r="A16" s="76"/>
      <c r="B16" s="76"/>
      <c r="C16" s="76"/>
      <c r="D16" s="131"/>
      <c r="E16" s="91"/>
      <c r="F16" s="76"/>
      <c r="G16" s="76"/>
      <c r="H16" s="77"/>
      <c r="I16" s="76"/>
      <c r="J16" s="77"/>
      <c r="K16" s="134"/>
      <c r="L16" s="134"/>
      <c r="M16" s="134"/>
      <c r="N16" s="134"/>
    </row>
    <row r="17" spans="1:14" x14ac:dyDescent="0.25">
      <c r="A17" s="76"/>
      <c r="B17" s="76"/>
      <c r="C17" s="76"/>
      <c r="D17" s="131"/>
      <c r="E17" s="91"/>
      <c r="F17" s="76"/>
      <c r="G17" s="76"/>
      <c r="H17" s="77"/>
      <c r="I17" s="76"/>
      <c r="J17" s="77"/>
      <c r="K17" s="134"/>
      <c r="L17" s="134"/>
      <c r="M17" s="134"/>
      <c r="N17" s="134"/>
    </row>
    <row r="18" spans="1:14" x14ac:dyDescent="0.25">
      <c r="A18" s="76"/>
      <c r="B18" s="76"/>
      <c r="C18" s="76"/>
      <c r="D18" s="131"/>
      <c r="E18" s="91"/>
      <c r="F18" s="76"/>
      <c r="G18" s="76"/>
      <c r="H18" s="77"/>
      <c r="I18" s="76"/>
      <c r="J18" s="77"/>
      <c r="K18" s="134"/>
      <c r="L18" s="134"/>
      <c r="M18" s="134"/>
      <c r="N18" s="134"/>
    </row>
    <row r="19" spans="1:14" x14ac:dyDescent="0.25">
      <c r="A19" s="76"/>
      <c r="B19" s="76"/>
      <c r="C19" s="76"/>
      <c r="D19" s="131"/>
      <c r="E19" s="91"/>
      <c r="F19" s="76"/>
      <c r="G19" s="76"/>
      <c r="H19" s="77"/>
      <c r="I19" s="76"/>
      <c r="J19" s="77"/>
      <c r="K19" s="134"/>
      <c r="L19" s="134"/>
      <c r="M19" s="134"/>
      <c r="N19" s="134"/>
    </row>
    <row r="20" spans="1:14" x14ac:dyDescent="0.25">
      <c r="A20" s="76"/>
      <c r="B20" s="76"/>
      <c r="C20" s="76"/>
      <c r="D20" s="131"/>
      <c r="E20" s="91"/>
      <c r="F20" s="76"/>
      <c r="G20" s="76"/>
      <c r="H20" s="77"/>
      <c r="I20" s="76"/>
      <c r="J20" s="77"/>
      <c r="K20" s="134"/>
      <c r="L20" s="134"/>
      <c r="M20" s="134"/>
      <c r="N20" s="134"/>
    </row>
    <row r="21" spans="1:14" s="78" customFormat="1" x14ac:dyDescent="0.25">
      <c r="A21" s="76"/>
      <c r="B21" s="76"/>
      <c r="C21" s="76"/>
      <c r="D21" s="131"/>
      <c r="E21" s="91"/>
      <c r="F21" s="76"/>
      <c r="G21" s="76"/>
      <c r="H21" s="77"/>
      <c r="I21" s="76"/>
      <c r="J21" s="77"/>
      <c r="K21" s="134"/>
      <c r="L21" s="134"/>
      <c r="M21" s="134"/>
      <c r="N21" s="134"/>
    </row>
    <row r="22" spans="1:14" s="78" customFormat="1" x14ac:dyDescent="0.25">
      <c r="A22" s="76"/>
      <c r="B22" s="76"/>
      <c r="C22" s="76"/>
      <c r="D22" s="131"/>
      <c r="E22" s="91"/>
      <c r="F22" s="76"/>
      <c r="G22" s="76"/>
      <c r="H22" s="77"/>
      <c r="I22" s="76"/>
      <c r="J22" s="77"/>
      <c r="K22" s="134"/>
      <c r="L22" s="134"/>
      <c r="M22" s="134"/>
      <c r="N22" s="134"/>
    </row>
    <row r="23" spans="1:14" s="78" customFormat="1" x14ac:dyDescent="0.25">
      <c r="A23" s="76"/>
      <c r="B23" s="76"/>
      <c r="C23" s="76"/>
      <c r="D23" s="131"/>
      <c r="E23" s="91"/>
      <c r="F23" s="76"/>
      <c r="G23" s="76"/>
      <c r="H23" s="77"/>
      <c r="I23" s="76"/>
      <c r="J23" s="77"/>
      <c r="K23" s="134"/>
      <c r="L23" s="134"/>
      <c r="M23" s="134"/>
      <c r="N23" s="134"/>
    </row>
    <row r="24" spans="1:14" s="78" customFormat="1" x14ac:dyDescent="0.25">
      <c r="A24" s="76"/>
      <c r="B24" s="76"/>
      <c r="C24" s="76"/>
      <c r="D24" s="131"/>
      <c r="E24" s="91"/>
      <c r="F24" s="76"/>
      <c r="G24" s="76"/>
      <c r="H24" s="77"/>
      <c r="I24" s="76"/>
      <c r="J24" s="77"/>
      <c r="K24" s="134"/>
      <c r="L24" s="134"/>
      <c r="M24" s="134"/>
      <c r="N24" s="134"/>
    </row>
    <row r="25" spans="1:14" s="78" customFormat="1" x14ac:dyDescent="0.25">
      <c r="A25" s="76"/>
      <c r="B25" s="76"/>
      <c r="C25" s="76"/>
      <c r="D25" s="131"/>
      <c r="E25" s="91"/>
      <c r="F25" s="76"/>
      <c r="G25" s="76"/>
      <c r="H25" s="77"/>
      <c r="I25" s="76"/>
      <c r="J25" s="77"/>
      <c r="K25" s="134"/>
      <c r="L25" s="134"/>
      <c r="M25" s="134"/>
      <c r="N25" s="134"/>
    </row>
    <row r="26" spans="1:14" s="78" customFormat="1" x14ac:dyDescent="0.25">
      <c r="A26" s="76"/>
      <c r="B26" s="76"/>
      <c r="C26" s="76"/>
      <c r="D26" s="131"/>
      <c r="E26" s="91"/>
      <c r="F26" s="76"/>
      <c r="G26" s="76"/>
      <c r="H26" s="77"/>
      <c r="I26" s="76"/>
      <c r="J26" s="77"/>
      <c r="K26" s="134"/>
      <c r="L26" s="134"/>
      <c r="M26" s="134"/>
      <c r="N26" s="134"/>
    </row>
    <row r="27" spans="1:14" s="78" customFormat="1" x14ac:dyDescent="0.25">
      <c r="A27" s="76"/>
      <c r="B27" s="76"/>
      <c r="C27" s="76"/>
      <c r="D27" s="131"/>
      <c r="E27" s="91"/>
      <c r="F27" s="76"/>
      <c r="G27" s="76"/>
      <c r="H27" s="77"/>
      <c r="I27" s="76"/>
      <c r="J27" s="77"/>
      <c r="K27" s="134"/>
      <c r="L27" s="134"/>
      <c r="M27" s="134"/>
      <c r="N27" s="134"/>
    </row>
    <row r="28" spans="1:14" s="78" customFormat="1" x14ac:dyDescent="0.25">
      <c r="A28" s="76"/>
      <c r="B28" s="76"/>
      <c r="C28" s="76"/>
      <c r="D28" s="131"/>
      <c r="E28" s="91"/>
      <c r="F28" s="76"/>
      <c r="G28" s="76"/>
      <c r="H28" s="77"/>
      <c r="I28" s="76"/>
      <c r="J28" s="77"/>
      <c r="K28" s="134"/>
      <c r="L28" s="134"/>
      <c r="M28" s="134"/>
      <c r="N28" s="134"/>
    </row>
    <row r="29" spans="1:14" s="78" customFormat="1" x14ac:dyDescent="0.25">
      <c r="A29" s="76"/>
      <c r="B29" s="76"/>
      <c r="C29" s="76"/>
      <c r="D29" s="131"/>
      <c r="E29" s="91"/>
      <c r="F29" s="76"/>
      <c r="G29" s="76"/>
      <c r="H29" s="77"/>
      <c r="I29" s="76"/>
      <c r="J29" s="77"/>
      <c r="K29" s="134"/>
      <c r="L29" s="134"/>
      <c r="M29" s="134"/>
      <c r="N29" s="134"/>
    </row>
    <row r="30" spans="1:14" s="78" customFormat="1" x14ac:dyDescent="0.25">
      <c r="A30" s="76"/>
      <c r="B30" s="76"/>
      <c r="C30" s="76"/>
      <c r="D30" s="131"/>
      <c r="E30" s="91"/>
      <c r="F30" s="76"/>
      <c r="G30" s="76"/>
      <c r="H30" s="77"/>
      <c r="I30" s="76"/>
      <c r="J30" s="77"/>
      <c r="K30" s="134"/>
      <c r="L30" s="134"/>
      <c r="M30" s="134"/>
      <c r="N30" s="134"/>
    </row>
    <row r="31" spans="1:14" s="78" customFormat="1" x14ac:dyDescent="0.25">
      <c r="A31" s="76"/>
      <c r="B31" s="76"/>
      <c r="C31" s="76"/>
      <c r="D31" s="131"/>
      <c r="E31" s="91"/>
      <c r="F31" s="76"/>
      <c r="G31" s="76"/>
      <c r="H31" s="77"/>
      <c r="I31" s="76"/>
      <c r="J31" s="77"/>
      <c r="K31" s="134"/>
      <c r="L31" s="134"/>
      <c r="M31" s="134"/>
      <c r="N31" s="134"/>
    </row>
    <row r="32" spans="1:14" s="78" customFormat="1" x14ac:dyDescent="0.25">
      <c r="A32" s="76"/>
      <c r="B32" s="76"/>
      <c r="C32" s="76"/>
      <c r="D32" s="131"/>
      <c r="E32" s="91"/>
      <c r="F32" s="76"/>
      <c r="G32" s="76"/>
      <c r="H32" s="77"/>
      <c r="I32" s="76"/>
      <c r="J32" s="77"/>
      <c r="K32" s="134"/>
      <c r="L32" s="134"/>
      <c r="M32" s="134"/>
      <c r="N32" s="134"/>
    </row>
    <row r="33" spans="1:14" s="78" customFormat="1" x14ac:dyDescent="0.25">
      <c r="A33" s="76"/>
      <c r="B33" s="76"/>
      <c r="C33" s="76"/>
      <c r="D33" s="131"/>
      <c r="E33" s="91"/>
      <c r="F33" s="76"/>
      <c r="G33" s="76"/>
      <c r="H33" s="77"/>
      <c r="I33" s="76"/>
      <c r="J33" s="77"/>
      <c r="K33" s="134"/>
      <c r="L33" s="134"/>
      <c r="M33" s="134"/>
      <c r="N33" s="134"/>
    </row>
    <row r="34" spans="1:14" s="78" customFormat="1" x14ac:dyDescent="0.25">
      <c r="A34" s="76"/>
      <c r="B34" s="76"/>
      <c r="C34" s="76"/>
      <c r="D34" s="131"/>
      <c r="E34" s="91"/>
      <c r="F34" s="76"/>
      <c r="G34" s="76"/>
      <c r="H34" s="77"/>
      <c r="I34" s="76"/>
      <c r="J34" s="77"/>
      <c r="K34" s="134"/>
      <c r="L34" s="134"/>
      <c r="M34" s="134"/>
      <c r="N34" s="134"/>
    </row>
    <row r="35" spans="1:14" s="78" customFormat="1" x14ac:dyDescent="0.25">
      <c r="A35" s="76"/>
      <c r="B35" s="76"/>
      <c r="C35" s="76"/>
      <c r="D35" s="131"/>
      <c r="E35" s="91"/>
      <c r="F35" s="76"/>
      <c r="G35" s="76"/>
      <c r="H35" s="77"/>
      <c r="I35" s="76"/>
      <c r="J35" s="77"/>
      <c r="K35" s="134"/>
      <c r="L35" s="134"/>
      <c r="M35" s="134"/>
      <c r="N35" s="134"/>
    </row>
    <row r="36" spans="1:14" s="78" customFormat="1" x14ac:dyDescent="0.25">
      <c r="A36" s="76"/>
      <c r="B36" s="76"/>
      <c r="C36" s="76"/>
      <c r="D36" s="131"/>
      <c r="E36" s="91"/>
      <c r="F36" s="76"/>
      <c r="G36" s="76"/>
      <c r="H36" s="77"/>
      <c r="I36" s="76"/>
      <c r="J36" s="77"/>
      <c r="K36" s="134"/>
      <c r="L36" s="134"/>
      <c r="M36" s="134"/>
      <c r="N36" s="134"/>
    </row>
    <row r="37" spans="1:14" s="78" customFormat="1" x14ac:dyDescent="0.25">
      <c r="A37" s="76"/>
      <c r="B37" s="76"/>
      <c r="C37" s="76"/>
      <c r="D37" s="131"/>
      <c r="E37" s="91"/>
      <c r="F37" s="76"/>
      <c r="G37" s="76"/>
      <c r="H37" s="77"/>
      <c r="I37" s="76"/>
      <c r="J37" s="77"/>
      <c r="K37" s="134"/>
      <c r="L37" s="134"/>
      <c r="M37" s="134"/>
      <c r="N37" s="134"/>
    </row>
    <row r="38" spans="1:14" s="78" customFormat="1" x14ac:dyDescent="0.25">
      <c r="A38" s="76"/>
      <c r="B38" s="76"/>
      <c r="C38" s="76"/>
      <c r="D38" s="131"/>
      <c r="E38" s="91"/>
      <c r="F38" s="76"/>
      <c r="G38" s="76"/>
      <c r="H38" s="77"/>
      <c r="I38" s="76"/>
      <c r="J38" s="77"/>
      <c r="K38" s="134"/>
      <c r="L38" s="134"/>
      <c r="M38" s="134"/>
      <c r="N38" s="134"/>
    </row>
    <row r="39" spans="1:14" s="78" customFormat="1" x14ac:dyDescent="0.25">
      <c r="A39" s="76"/>
      <c r="B39" s="76"/>
      <c r="C39" s="76"/>
      <c r="D39" s="131"/>
      <c r="E39" s="91"/>
      <c r="F39" s="76"/>
      <c r="G39" s="76"/>
      <c r="H39" s="77"/>
      <c r="I39" s="76"/>
      <c r="J39" s="77"/>
      <c r="K39" s="134"/>
      <c r="L39" s="134"/>
      <c r="M39" s="134"/>
      <c r="N39" s="134"/>
    </row>
    <row r="40" spans="1:14" s="78" customFormat="1" x14ac:dyDescent="0.25">
      <c r="A40" s="76"/>
      <c r="B40" s="76"/>
      <c r="C40" s="76"/>
      <c r="D40" s="131"/>
      <c r="E40" s="91"/>
      <c r="F40" s="76"/>
      <c r="G40" s="76"/>
      <c r="H40" s="77"/>
      <c r="I40" s="76"/>
      <c r="J40" s="77"/>
      <c r="K40" s="134"/>
      <c r="L40" s="134"/>
      <c r="M40" s="134"/>
      <c r="N40" s="134"/>
    </row>
    <row r="41" spans="1:14" s="78" customFormat="1" x14ac:dyDescent="0.25">
      <c r="A41" s="76"/>
      <c r="B41" s="76"/>
      <c r="C41" s="76"/>
      <c r="D41" s="131"/>
      <c r="E41" s="91"/>
      <c r="F41" s="76"/>
      <c r="G41" s="76"/>
      <c r="H41" s="77"/>
      <c r="I41" s="76"/>
      <c r="J41" s="77"/>
      <c r="K41" s="134"/>
      <c r="L41" s="134"/>
      <c r="M41" s="134"/>
      <c r="N41" s="134"/>
    </row>
    <row r="42" spans="1:14" s="78" customFormat="1" x14ac:dyDescent="0.25">
      <c r="A42" s="76"/>
      <c r="B42" s="76"/>
      <c r="C42" s="76"/>
      <c r="D42" s="131"/>
      <c r="E42" s="91"/>
      <c r="F42" s="76"/>
      <c r="G42" s="76"/>
      <c r="H42" s="77"/>
      <c r="I42" s="76"/>
      <c r="J42" s="77"/>
      <c r="K42" s="134"/>
      <c r="L42" s="134"/>
      <c r="M42" s="134"/>
      <c r="N42" s="134"/>
    </row>
    <row r="43" spans="1:14" s="78" customFormat="1" x14ac:dyDescent="0.25">
      <c r="A43" s="76"/>
      <c r="B43" s="76"/>
      <c r="C43" s="76"/>
      <c r="D43" s="131"/>
      <c r="E43" s="91"/>
      <c r="F43" s="76"/>
      <c r="G43" s="76"/>
      <c r="H43" s="77"/>
      <c r="I43" s="76"/>
      <c r="J43" s="77"/>
      <c r="K43" s="134"/>
      <c r="L43" s="134"/>
      <c r="M43" s="134"/>
      <c r="N43" s="134"/>
    </row>
    <row r="44" spans="1:14" s="78" customFormat="1" x14ac:dyDescent="0.25">
      <c r="A44" s="76"/>
      <c r="B44" s="76"/>
      <c r="C44" s="76"/>
      <c r="D44" s="131"/>
      <c r="E44" s="91"/>
      <c r="F44" s="76"/>
      <c r="G44" s="76"/>
      <c r="H44" s="77"/>
      <c r="I44" s="76"/>
      <c r="J44" s="77"/>
      <c r="K44" s="134"/>
      <c r="L44" s="134"/>
      <c r="M44" s="134"/>
      <c r="N44" s="134"/>
    </row>
    <row r="45" spans="1:14" s="78" customFormat="1" x14ac:dyDescent="0.25">
      <c r="A45" s="76"/>
      <c r="B45" s="76"/>
      <c r="C45" s="76"/>
      <c r="D45" s="131"/>
      <c r="E45" s="91"/>
      <c r="F45" s="76"/>
      <c r="G45" s="76"/>
      <c r="H45" s="77"/>
      <c r="I45" s="76"/>
      <c r="J45" s="77"/>
      <c r="K45" s="134"/>
      <c r="L45" s="134"/>
      <c r="M45" s="134"/>
      <c r="N45" s="134"/>
    </row>
    <row r="46" spans="1:14" s="78" customFormat="1" x14ac:dyDescent="0.25">
      <c r="A46" s="76"/>
      <c r="B46" s="76"/>
      <c r="C46" s="76"/>
      <c r="D46" s="131"/>
      <c r="E46" s="91"/>
      <c r="F46" s="76"/>
      <c r="G46" s="76"/>
      <c r="H46" s="77"/>
      <c r="I46" s="76"/>
      <c r="J46" s="77"/>
      <c r="K46" s="134"/>
      <c r="L46" s="134"/>
      <c r="M46" s="134"/>
      <c r="N46" s="134"/>
    </row>
    <row r="47" spans="1:14" s="78" customFormat="1" x14ac:dyDescent="0.25">
      <c r="A47" s="76"/>
      <c r="B47" s="76"/>
      <c r="C47" s="76"/>
      <c r="D47" s="131"/>
      <c r="E47" s="91"/>
      <c r="F47" s="76"/>
      <c r="G47" s="76"/>
      <c r="H47" s="77"/>
      <c r="I47" s="76"/>
      <c r="J47" s="77"/>
      <c r="K47" s="134"/>
      <c r="L47" s="134"/>
      <c r="M47" s="134"/>
      <c r="N47" s="134"/>
    </row>
    <row r="48" spans="1:14" s="78" customFormat="1" x14ac:dyDescent="0.25">
      <c r="A48" s="76"/>
      <c r="B48" s="76"/>
      <c r="C48" s="76"/>
      <c r="D48" s="131"/>
      <c r="E48" s="91"/>
      <c r="F48" s="76"/>
      <c r="G48" s="76"/>
      <c r="H48" s="77"/>
      <c r="I48" s="76"/>
      <c r="J48" s="77"/>
      <c r="K48" s="134"/>
      <c r="L48" s="134"/>
      <c r="M48" s="134"/>
      <c r="N48" s="134"/>
    </row>
    <row r="49" spans="1:14" s="78" customFormat="1" x14ac:dyDescent="0.25">
      <c r="A49" s="76"/>
      <c r="B49" s="76"/>
      <c r="C49" s="76"/>
      <c r="D49" s="131"/>
      <c r="E49" s="91"/>
      <c r="F49" s="76"/>
      <c r="G49" s="76"/>
      <c r="H49" s="77"/>
      <c r="I49" s="76"/>
      <c r="J49" s="77"/>
      <c r="K49" s="134"/>
      <c r="L49" s="134"/>
      <c r="M49" s="134"/>
      <c r="N49" s="134"/>
    </row>
    <row r="50" spans="1:14" s="78" customFormat="1" x14ac:dyDescent="0.25">
      <c r="A50" s="76"/>
      <c r="B50" s="76"/>
      <c r="C50" s="76"/>
      <c r="D50" s="131"/>
      <c r="E50" s="91"/>
      <c r="F50" s="76"/>
      <c r="G50" s="76"/>
      <c r="H50" s="77"/>
      <c r="I50" s="76"/>
      <c r="J50" s="77"/>
      <c r="K50" s="134"/>
      <c r="L50" s="134"/>
      <c r="M50" s="134"/>
      <c r="N50" s="134"/>
    </row>
    <row r="51" spans="1:14" s="78" customFormat="1" x14ac:dyDescent="0.25">
      <c r="A51" s="76"/>
      <c r="B51" s="76"/>
      <c r="C51" s="76"/>
      <c r="D51" s="131"/>
      <c r="E51" s="91"/>
      <c r="F51" s="76"/>
      <c r="G51" s="76"/>
      <c r="H51" s="77"/>
      <c r="I51" s="76"/>
      <c r="J51" s="77"/>
      <c r="K51" s="134"/>
      <c r="L51" s="134"/>
      <c r="M51" s="134"/>
      <c r="N51" s="134"/>
    </row>
    <row r="52" spans="1:14" s="78" customFormat="1" x14ac:dyDescent="0.25">
      <c r="A52" s="76"/>
      <c r="B52" s="76"/>
      <c r="C52" s="76"/>
      <c r="D52" s="131"/>
      <c r="E52" s="91"/>
      <c r="F52" s="76"/>
      <c r="G52" s="76"/>
      <c r="H52" s="77"/>
      <c r="I52" s="76"/>
      <c r="J52" s="77"/>
      <c r="K52" s="134"/>
      <c r="L52" s="134"/>
      <c r="M52" s="134"/>
      <c r="N52" s="134"/>
    </row>
    <row r="53" spans="1:14" s="78" customFormat="1" x14ac:dyDescent="0.25">
      <c r="A53" s="76"/>
      <c r="B53" s="76"/>
      <c r="C53" s="76"/>
      <c r="D53" s="131"/>
      <c r="E53" s="91"/>
      <c r="F53" s="76"/>
      <c r="G53" s="76"/>
      <c r="H53" s="77"/>
      <c r="I53" s="76"/>
      <c r="J53" s="77"/>
      <c r="K53" s="134"/>
      <c r="L53" s="134"/>
      <c r="M53" s="134"/>
      <c r="N53" s="134"/>
    </row>
    <row r="54" spans="1:14" s="78" customFormat="1" x14ac:dyDescent="0.25">
      <c r="A54" s="76"/>
      <c r="B54" s="76"/>
      <c r="C54" s="76"/>
      <c r="D54" s="131"/>
      <c r="E54" s="91"/>
      <c r="F54" s="76"/>
      <c r="G54" s="76"/>
      <c r="H54" s="77"/>
      <c r="I54" s="76"/>
      <c r="J54" s="77"/>
      <c r="K54" s="134"/>
      <c r="L54" s="134"/>
      <c r="M54" s="134"/>
      <c r="N54" s="134"/>
    </row>
    <row r="55" spans="1:14" s="78" customFormat="1" x14ac:dyDescent="0.25">
      <c r="A55" s="76"/>
      <c r="B55" s="76"/>
      <c r="C55" s="76"/>
      <c r="D55" s="131"/>
      <c r="E55" s="91"/>
      <c r="F55" s="76"/>
      <c r="G55" s="76"/>
      <c r="H55" s="77"/>
      <c r="I55" s="76"/>
      <c r="J55" s="77"/>
      <c r="K55" s="134"/>
      <c r="L55" s="134"/>
      <c r="M55" s="134"/>
      <c r="N55" s="134"/>
    </row>
    <row r="56" spans="1:14" s="78" customFormat="1" x14ac:dyDescent="0.25">
      <c r="A56" s="76"/>
      <c r="B56" s="76"/>
      <c r="C56" s="76"/>
      <c r="D56" s="131"/>
      <c r="E56" s="91"/>
      <c r="F56" s="76"/>
      <c r="G56" s="76"/>
      <c r="H56" s="77"/>
      <c r="I56" s="76"/>
      <c r="J56" s="77"/>
      <c r="K56" s="134"/>
      <c r="L56" s="134"/>
      <c r="M56" s="134"/>
      <c r="N56" s="134"/>
    </row>
    <row r="57" spans="1:14" s="78" customFormat="1" x14ac:dyDescent="0.25">
      <c r="A57" s="76"/>
      <c r="B57" s="76"/>
      <c r="C57" s="76"/>
      <c r="D57" s="131"/>
      <c r="E57" s="91"/>
      <c r="F57" s="76"/>
      <c r="G57" s="76"/>
      <c r="H57" s="77"/>
      <c r="I57" s="76"/>
      <c r="J57" s="77"/>
      <c r="K57" s="134"/>
      <c r="L57" s="134"/>
      <c r="M57" s="134"/>
      <c r="N57" s="134"/>
    </row>
    <row r="58" spans="1:14" s="78" customFormat="1" x14ac:dyDescent="0.25">
      <c r="A58" s="76"/>
      <c r="B58" s="76"/>
      <c r="C58" s="76"/>
      <c r="D58" s="131"/>
      <c r="E58" s="91"/>
      <c r="F58" s="76"/>
      <c r="G58" s="76"/>
      <c r="H58" s="77"/>
      <c r="I58" s="76"/>
      <c r="J58" s="77"/>
      <c r="K58" s="134"/>
      <c r="L58" s="134"/>
      <c r="M58" s="134"/>
      <c r="N58" s="134"/>
    </row>
    <row r="59" spans="1:14" s="78" customFormat="1" x14ac:dyDescent="0.25">
      <c r="A59" s="76"/>
      <c r="B59" s="76"/>
      <c r="C59" s="76"/>
      <c r="D59" s="131"/>
      <c r="E59" s="91"/>
      <c r="F59" s="76"/>
      <c r="G59" s="76"/>
      <c r="H59" s="77"/>
      <c r="I59" s="76"/>
      <c r="J59" s="77"/>
      <c r="K59" s="134"/>
      <c r="L59" s="134"/>
      <c r="M59" s="134"/>
      <c r="N59" s="134"/>
    </row>
    <row r="60" spans="1:14" s="78" customFormat="1" x14ac:dyDescent="0.25">
      <c r="A60" s="76"/>
      <c r="B60" s="76"/>
      <c r="C60" s="76"/>
      <c r="D60" s="131"/>
      <c r="E60" s="91"/>
      <c r="F60" s="76"/>
      <c r="G60" s="76"/>
      <c r="H60" s="77"/>
      <c r="I60" s="76"/>
      <c r="J60" s="77"/>
      <c r="K60" s="134"/>
      <c r="L60" s="134"/>
      <c r="M60" s="134"/>
      <c r="N60" s="134"/>
    </row>
    <row r="61" spans="1:14" s="78" customFormat="1" x14ac:dyDescent="0.25">
      <c r="A61" s="76"/>
      <c r="B61" s="76"/>
      <c r="C61" s="76"/>
      <c r="D61" s="131"/>
      <c r="E61" s="91"/>
      <c r="F61" s="76"/>
      <c r="G61" s="76"/>
      <c r="H61" s="77"/>
      <c r="I61" s="76"/>
      <c r="J61" s="77"/>
      <c r="K61" s="134"/>
      <c r="L61" s="134"/>
      <c r="M61" s="134"/>
      <c r="N61" s="134"/>
    </row>
    <row r="62" spans="1:14" s="78" customFormat="1" x14ac:dyDescent="0.25">
      <c r="A62" s="76"/>
      <c r="B62" s="76"/>
      <c r="C62" s="76"/>
      <c r="D62" s="131"/>
      <c r="E62" s="91"/>
      <c r="F62" s="76"/>
      <c r="G62" s="76"/>
      <c r="H62" s="77"/>
      <c r="I62" s="76"/>
      <c r="J62" s="77"/>
      <c r="K62" s="134"/>
      <c r="L62" s="134"/>
      <c r="M62" s="134"/>
      <c r="N62" s="134"/>
    </row>
    <row r="63" spans="1:14" s="78" customFormat="1" x14ac:dyDescent="0.25">
      <c r="A63" s="76"/>
      <c r="B63" s="76"/>
      <c r="C63" s="76"/>
      <c r="D63" s="131"/>
      <c r="E63" s="91"/>
      <c r="F63" s="76"/>
      <c r="G63" s="76"/>
      <c r="H63" s="77"/>
      <c r="I63" s="76"/>
      <c r="J63" s="77"/>
      <c r="K63" s="134"/>
      <c r="L63" s="134"/>
      <c r="M63" s="134"/>
      <c r="N63" s="134"/>
    </row>
    <row r="64" spans="1:14" s="78" customFormat="1" x14ac:dyDescent="0.25">
      <c r="A64" s="76"/>
      <c r="B64" s="76"/>
      <c r="C64" s="76"/>
      <c r="D64" s="131"/>
      <c r="E64" s="91"/>
      <c r="F64" s="76"/>
      <c r="G64" s="76"/>
      <c r="H64" s="77"/>
      <c r="I64" s="76"/>
      <c r="J64" s="77"/>
      <c r="K64" s="134"/>
      <c r="L64" s="134"/>
      <c r="M64" s="134"/>
      <c r="N64" s="134"/>
    </row>
    <row r="65" spans="1:14" s="78" customFormat="1" x14ac:dyDescent="0.25">
      <c r="A65" s="76"/>
      <c r="B65" s="76"/>
      <c r="C65" s="76"/>
      <c r="D65" s="131"/>
      <c r="E65" s="91"/>
      <c r="F65" s="76"/>
      <c r="G65" s="76"/>
      <c r="H65" s="77"/>
      <c r="I65" s="76"/>
      <c r="J65" s="77"/>
      <c r="K65" s="134"/>
      <c r="L65" s="134"/>
      <c r="M65" s="134"/>
      <c r="N65" s="134"/>
    </row>
    <row r="66" spans="1:14" s="78" customFormat="1" x14ac:dyDescent="0.25">
      <c r="A66" s="76"/>
      <c r="B66" s="76"/>
      <c r="C66" s="76"/>
      <c r="D66" s="131"/>
      <c r="E66" s="91"/>
      <c r="F66" s="76"/>
      <c r="G66" s="76"/>
      <c r="H66" s="77"/>
      <c r="I66" s="76"/>
      <c r="J66" s="77"/>
      <c r="K66" s="134"/>
      <c r="L66" s="134"/>
      <c r="M66" s="134"/>
      <c r="N66" s="134"/>
    </row>
    <row r="67" spans="1:14" s="78" customFormat="1" x14ac:dyDescent="0.25">
      <c r="A67" s="76"/>
      <c r="B67" s="76"/>
      <c r="C67" s="76"/>
      <c r="D67" s="131"/>
      <c r="E67" s="91"/>
      <c r="F67" s="76"/>
      <c r="G67" s="76"/>
      <c r="H67" s="77"/>
      <c r="I67" s="76"/>
      <c r="J67" s="77"/>
      <c r="K67" s="134"/>
      <c r="L67" s="134"/>
      <c r="M67" s="134"/>
      <c r="N67" s="134"/>
    </row>
    <row r="68" spans="1:14" s="78" customFormat="1" x14ac:dyDescent="0.25">
      <c r="A68" s="76"/>
      <c r="B68" s="76"/>
      <c r="C68" s="76"/>
      <c r="D68" s="131"/>
      <c r="E68" s="91"/>
      <c r="F68" s="76"/>
      <c r="G68" s="76"/>
      <c r="H68" s="77"/>
      <c r="I68" s="76"/>
      <c r="J68" s="77"/>
      <c r="K68" s="134"/>
      <c r="L68" s="134"/>
      <c r="M68" s="134"/>
      <c r="N68" s="134"/>
    </row>
    <row r="69" spans="1:14" s="78" customFormat="1" x14ac:dyDescent="0.25">
      <c r="A69" s="76"/>
      <c r="B69" s="76"/>
      <c r="C69" s="76"/>
      <c r="D69" s="131"/>
      <c r="E69" s="91"/>
      <c r="F69" s="76"/>
      <c r="G69" s="76"/>
      <c r="H69" s="77"/>
      <c r="I69" s="76"/>
      <c r="J69" s="77"/>
      <c r="K69" s="134"/>
      <c r="L69" s="134"/>
      <c r="M69" s="134"/>
      <c r="N69" s="134"/>
    </row>
    <row r="70" spans="1:14" s="78" customFormat="1" x14ac:dyDescent="0.25">
      <c r="A70" s="76"/>
      <c r="B70" s="76"/>
      <c r="C70" s="76"/>
      <c r="D70" s="131"/>
      <c r="E70" s="91"/>
      <c r="F70" s="76"/>
      <c r="G70" s="76"/>
      <c r="H70" s="77"/>
      <c r="I70" s="76"/>
      <c r="J70" s="77"/>
      <c r="K70" s="134"/>
      <c r="L70" s="134"/>
      <c r="M70" s="134"/>
      <c r="N70" s="134"/>
    </row>
    <row r="71" spans="1:14" s="78" customFormat="1" x14ac:dyDescent="0.25">
      <c r="A71" s="76"/>
      <c r="B71" s="76"/>
      <c r="C71" s="76"/>
      <c r="D71" s="131"/>
      <c r="E71" s="91"/>
      <c r="F71" s="76"/>
      <c r="G71" s="76"/>
      <c r="H71" s="77"/>
      <c r="I71" s="76"/>
      <c r="J71" s="77"/>
      <c r="K71" s="134"/>
      <c r="L71" s="134"/>
      <c r="M71" s="134"/>
      <c r="N71" s="134"/>
    </row>
    <row r="72" spans="1:14" s="78" customFormat="1" x14ac:dyDescent="0.25">
      <c r="A72" s="76"/>
      <c r="B72" s="76"/>
      <c r="C72" s="76"/>
      <c r="D72" s="131"/>
      <c r="E72" s="91"/>
      <c r="F72" s="76"/>
      <c r="G72" s="76"/>
      <c r="H72" s="77"/>
      <c r="I72" s="76"/>
      <c r="J72" s="77"/>
      <c r="K72" s="134"/>
      <c r="L72" s="134"/>
      <c r="M72" s="134"/>
      <c r="N72" s="134"/>
    </row>
    <row r="73" spans="1:14" s="78" customFormat="1" x14ac:dyDescent="0.25">
      <c r="A73" s="76"/>
      <c r="B73" s="76"/>
      <c r="C73" s="76"/>
      <c r="D73" s="131"/>
      <c r="E73" s="91"/>
      <c r="F73" s="76"/>
      <c r="G73" s="76"/>
      <c r="H73" s="77"/>
      <c r="I73" s="76"/>
      <c r="J73" s="77"/>
      <c r="K73" s="134"/>
      <c r="L73" s="134"/>
      <c r="M73" s="134"/>
      <c r="N73" s="134"/>
    </row>
    <row r="74" spans="1:14" s="78" customFormat="1" x14ac:dyDescent="0.25">
      <c r="A74" s="76"/>
      <c r="B74" s="76"/>
      <c r="C74" s="76"/>
      <c r="D74" s="131"/>
      <c r="E74" s="91"/>
      <c r="F74" s="76"/>
      <c r="G74" s="76"/>
      <c r="H74" s="77"/>
      <c r="I74" s="76"/>
      <c r="J74" s="77"/>
      <c r="K74" s="134"/>
      <c r="L74" s="134"/>
      <c r="M74" s="134"/>
      <c r="N74" s="134"/>
    </row>
    <row r="75" spans="1:14" s="78" customFormat="1" x14ac:dyDescent="0.25">
      <c r="A75" s="76"/>
      <c r="B75" s="76"/>
      <c r="C75" s="76"/>
      <c r="D75" s="131"/>
      <c r="E75" s="91"/>
      <c r="F75" s="76"/>
      <c r="G75" s="76"/>
      <c r="H75" s="77"/>
      <c r="I75" s="76"/>
      <c r="J75" s="77"/>
      <c r="K75" s="134"/>
      <c r="L75" s="134"/>
      <c r="M75" s="134"/>
      <c r="N75" s="134"/>
    </row>
    <row r="76" spans="1:14" s="78" customFormat="1" x14ac:dyDescent="0.25">
      <c r="A76" s="76"/>
      <c r="B76" s="76"/>
      <c r="C76" s="76"/>
      <c r="D76" s="131"/>
      <c r="E76" s="91"/>
      <c r="F76" s="76"/>
      <c r="G76" s="76"/>
      <c r="H76" s="77"/>
      <c r="I76" s="76"/>
      <c r="J76" s="77"/>
      <c r="K76" s="134"/>
      <c r="L76" s="134"/>
      <c r="M76" s="134"/>
      <c r="N76" s="134"/>
    </row>
    <row r="77" spans="1:14" s="78" customFormat="1" x14ac:dyDescent="0.25">
      <c r="A77" s="76"/>
      <c r="B77" s="76"/>
      <c r="C77" s="76"/>
      <c r="D77" s="131"/>
      <c r="E77" s="91"/>
      <c r="F77" s="76"/>
      <c r="G77" s="76"/>
      <c r="H77" s="77"/>
      <c r="I77" s="76"/>
      <c r="J77" s="77"/>
      <c r="K77" s="134"/>
      <c r="L77" s="134"/>
      <c r="M77" s="134"/>
      <c r="N77" s="134"/>
    </row>
    <row r="78" spans="1:14" s="78" customFormat="1" x14ac:dyDescent="0.25">
      <c r="A78" s="76"/>
      <c r="B78" s="76"/>
      <c r="C78" s="76"/>
      <c r="D78" s="131"/>
      <c r="E78" s="91"/>
      <c r="F78" s="76"/>
      <c r="G78" s="76"/>
      <c r="H78" s="77"/>
      <c r="I78" s="76"/>
      <c r="J78" s="77"/>
      <c r="K78" s="134"/>
      <c r="L78" s="134"/>
      <c r="M78" s="134"/>
      <c r="N78" s="134"/>
    </row>
    <row r="79" spans="1:14" s="78" customFormat="1" x14ac:dyDescent="0.25">
      <c r="A79" s="76"/>
      <c r="B79" s="76"/>
      <c r="C79" s="76"/>
      <c r="D79" s="131"/>
      <c r="E79" s="91"/>
      <c r="F79" s="76"/>
      <c r="G79" s="76"/>
      <c r="H79" s="77"/>
      <c r="I79" s="76"/>
      <c r="J79" s="77"/>
      <c r="K79" s="134"/>
      <c r="L79" s="134"/>
      <c r="M79" s="134"/>
      <c r="N79" s="134"/>
    </row>
    <row r="80" spans="1:14" s="78" customFormat="1" x14ac:dyDescent="0.25">
      <c r="A80" s="76"/>
      <c r="B80" s="76"/>
      <c r="C80" s="76"/>
      <c r="D80" s="131"/>
      <c r="E80" s="91"/>
      <c r="F80" s="76"/>
      <c r="G80" s="76"/>
      <c r="H80" s="77"/>
      <c r="I80" s="76"/>
      <c r="J80" s="77"/>
      <c r="K80" s="134"/>
      <c r="L80" s="134"/>
      <c r="M80" s="134"/>
      <c r="N80" s="134"/>
    </row>
    <row r="81" spans="1:14" s="78" customFormat="1" x14ac:dyDescent="0.25">
      <c r="A81" s="76"/>
      <c r="B81" s="76"/>
      <c r="C81" s="76"/>
      <c r="D81" s="131"/>
      <c r="E81" s="91"/>
      <c r="F81" s="76"/>
      <c r="G81" s="76"/>
      <c r="H81" s="77"/>
      <c r="I81" s="76"/>
      <c r="J81" s="77"/>
      <c r="K81" s="134"/>
      <c r="L81" s="134"/>
      <c r="M81" s="134"/>
      <c r="N81" s="134"/>
    </row>
    <row r="82" spans="1:14" s="78" customFormat="1" x14ac:dyDescent="0.25">
      <c r="A82" s="76"/>
      <c r="B82" s="76"/>
      <c r="C82" s="76"/>
      <c r="D82" s="131"/>
      <c r="E82" s="91"/>
      <c r="F82" s="76"/>
      <c r="G82" s="76"/>
      <c r="H82" s="77"/>
      <c r="I82" s="76"/>
      <c r="J82" s="77"/>
      <c r="K82" s="134"/>
      <c r="L82" s="134"/>
      <c r="M82" s="134"/>
      <c r="N82" s="134"/>
    </row>
    <row r="83" spans="1:14" s="78" customFormat="1" x14ac:dyDescent="0.25">
      <c r="A83" s="76"/>
      <c r="B83" s="76"/>
      <c r="C83" s="76"/>
      <c r="D83" s="131"/>
      <c r="E83" s="91"/>
      <c r="F83" s="76"/>
      <c r="G83" s="76"/>
      <c r="H83" s="77"/>
      <c r="I83" s="76"/>
      <c r="J83" s="77"/>
      <c r="K83" s="134"/>
      <c r="L83" s="134"/>
      <c r="M83" s="134"/>
      <c r="N83" s="134"/>
    </row>
    <row r="84" spans="1:14" s="78" customFormat="1" x14ac:dyDescent="0.25">
      <c r="A84" s="76"/>
      <c r="B84" s="76"/>
      <c r="C84" s="76"/>
      <c r="D84" s="131"/>
      <c r="E84" s="91"/>
      <c r="F84" s="76"/>
      <c r="G84" s="76"/>
      <c r="H84" s="77"/>
      <c r="I84" s="76"/>
      <c r="J84" s="77"/>
      <c r="K84" s="134"/>
      <c r="L84" s="134"/>
      <c r="M84" s="134"/>
      <c r="N84" s="134"/>
    </row>
    <row r="85" spans="1:14" s="78" customFormat="1" x14ac:dyDescent="0.25">
      <c r="A85" s="76"/>
      <c r="B85" s="76"/>
      <c r="C85" s="76"/>
      <c r="D85" s="131"/>
      <c r="E85" s="91"/>
      <c r="F85" s="76"/>
      <c r="G85" s="76"/>
      <c r="H85" s="77"/>
      <c r="I85" s="76"/>
      <c r="J85" s="77"/>
      <c r="K85" s="134"/>
      <c r="L85" s="134"/>
      <c r="M85" s="134"/>
      <c r="N85" s="134"/>
    </row>
    <row r="86" spans="1:14" s="78" customFormat="1" x14ac:dyDescent="0.25">
      <c r="A86" s="76"/>
      <c r="B86" s="76"/>
      <c r="C86" s="76"/>
      <c r="D86" s="131"/>
      <c r="E86" s="91"/>
      <c r="F86" s="76"/>
      <c r="G86" s="76"/>
      <c r="H86" s="77"/>
      <c r="I86" s="76"/>
      <c r="J86" s="77"/>
      <c r="K86" s="134"/>
      <c r="L86" s="134"/>
      <c r="M86" s="134"/>
      <c r="N86" s="134"/>
    </row>
    <row r="87" spans="1:14" s="78" customFormat="1" x14ac:dyDescent="0.25">
      <c r="A87" s="76"/>
      <c r="B87" s="76"/>
      <c r="C87" s="76"/>
      <c r="D87" s="131"/>
      <c r="E87" s="91"/>
      <c r="F87" s="76"/>
      <c r="G87" s="76"/>
      <c r="H87" s="77"/>
      <c r="I87" s="76"/>
      <c r="J87" s="77"/>
      <c r="K87" s="134"/>
      <c r="L87" s="134"/>
      <c r="M87" s="134"/>
      <c r="N87" s="134"/>
    </row>
    <row r="88" spans="1:14" s="78" customFormat="1" x14ac:dyDescent="0.25">
      <c r="A88" s="76"/>
      <c r="B88" s="76"/>
      <c r="C88" s="76"/>
      <c r="D88" s="131"/>
      <c r="E88" s="91"/>
      <c r="F88" s="76"/>
      <c r="G88" s="76"/>
      <c r="H88" s="77"/>
      <c r="I88" s="76"/>
      <c r="J88" s="77"/>
      <c r="K88" s="134"/>
      <c r="L88" s="134"/>
      <c r="M88" s="134"/>
      <c r="N88" s="134"/>
    </row>
    <row r="89" spans="1:14" s="78" customFormat="1" x14ac:dyDescent="0.25">
      <c r="A89" s="76"/>
      <c r="B89" s="76"/>
      <c r="C89" s="76"/>
      <c r="D89" s="131"/>
      <c r="E89" s="91"/>
      <c r="F89" s="76"/>
      <c r="G89" s="76"/>
      <c r="H89" s="77"/>
      <c r="I89" s="76"/>
      <c r="J89" s="77"/>
      <c r="K89" s="134"/>
      <c r="L89" s="134"/>
      <c r="M89" s="134"/>
      <c r="N89" s="134"/>
    </row>
    <row r="90" spans="1:14" s="78" customFormat="1" x14ac:dyDescent="0.25">
      <c r="A90" s="76"/>
      <c r="B90" s="76"/>
      <c r="C90" s="76"/>
      <c r="D90" s="131"/>
      <c r="E90" s="91"/>
      <c r="F90" s="76"/>
      <c r="G90" s="76"/>
      <c r="H90" s="77"/>
      <c r="I90" s="76"/>
      <c r="J90" s="77"/>
      <c r="K90" s="134"/>
      <c r="L90" s="134"/>
      <c r="M90" s="134"/>
      <c r="N90" s="134"/>
    </row>
    <row r="91" spans="1:14" s="78" customFormat="1" x14ac:dyDescent="0.25">
      <c r="A91" s="76"/>
      <c r="B91" s="76"/>
      <c r="C91" s="76"/>
      <c r="D91" s="131"/>
      <c r="E91" s="91"/>
      <c r="F91" s="76"/>
      <c r="G91" s="76"/>
      <c r="H91" s="77"/>
      <c r="I91" s="76"/>
      <c r="J91" s="77"/>
      <c r="K91" s="134"/>
      <c r="L91" s="134"/>
      <c r="M91" s="134"/>
      <c r="N91" s="134"/>
    </row>
    <row r="92" spans="1:14" s="78" customFormat="1" x14ac:dyDescent="0.25">
      <c r="A92" s="76"/>
      <c r="B92" s="76"/>
      <c r="C92" s="76"/>
      <c r="D92" s="131"/>
      <c r="E92" s="91"/>
      <c r="F92" s="76"/>
      <c r="G92" s="76"/>
      <c r="H92" s="77"/>
      <c r="I92" s="76"/>
      <c r="J92" s="77"/>
      <c r="K92" s="134"/>
      <c r="L92" s="134"/>
      <c r="M92" s="134"/>
      <c r="N92" s="134"/>
    </row>
    <row r="93" spans="1:14" s="78" customFormat="1" x14ac:dyDescent="0.25">
      <c r="A93" s="76"/>
      <c r="B93" s="76"/>
      <c r="C93" s="76"/>
      <c r="D93" s="131"/>
      <c r="E93" s="91"/>
      <c r="F93" s="76"/>
      <c r="G93" s="76"/>
      <c r="H93" s="77"/>
      <c r="I93" s="76"/>
      <c r="J93" s="77"/>
      <c r="K93" s="134"/>
      <c r="L93" s="134"/>
      <c r="M93" s="134"/>
      <c r="N93" s="134"/>
    </row>
    <row r="94" spans="1:14" s="78" customFormat="1" x14ac:dyDescent="0.25">
      <c r="A94" s="76"/>
      <c r="B94" s="76"/>
      <c r="C94" s="76"/>
      <c r="D94" s="131"/>
      <c r="E94" s="91"/>
      <c r="F94" s="76"/>
      <c r="G94" s="76"/>
      <c r="H94" s="77"/>
      <c r="I94" s="76"/>
      <c r="J94" s="77"/>
      <c r="K94" s="134"/>
      <c r="L94" s="134"/>
      <c r="M94" s="134"/>
      <c r="N94" s="134"/>
    </row>
    <row r="95" spans="1:14" s="78" customFormat="1" x14ac:dyDescent="0.25">
      <c r="A95" s="76"/>
      <c r="B95" s="76"/>
      <c r="C95" s="76"/>
      <c r="D95" s="131"/>
      <c r="E95" s="91"/>
      <c r="F95" s="76"/>
      <c r="G95" s="76"/>
      <c r="H95" s="77"/>
      <c r="I95" s="76"/>
      <c r="J95" s="77"/>
      <c r="K95" s="134"/>
      <c r="L95" s="134"/>
      <c r="M95" s="134"/>
      <c r="N95" s="134"/>
    </row>
    <row r="96" spans="1:14" s="78" customFormat="1" x14ac:dyDescent="0.25">
      <c r="A96" s="76"/>
      <c r="B96" s="76"/>
      <c r="C96" s="76"/>
      <c r="D96" s="131"/>
      <c r="E96" s="91"/>
      <c r="F96" s="76"/>
      <c r="G96" s="76"/>
      <c r="H96" s="77"/>
      <c r="I96" s="76"/>
      <c r="J96" s="77"/>
      <c r="K96" s="134"/>
      <c r="L96" s="134"/>
      <c r="M96" s="134"/>
      <c r="N96" s="134"/>
    </row>
    <row r="97" spans="1:14" s="78" customFormat="1" x14ac:dyDescent="0.25">
      <c r="A97" s="76"/>
      <c r="B97" s="76"/>
      <c r="C97" s="76"/>
      <c r="D97" s="131"/>
      <c r="E97" s="91"/>
      <c r="F97" s="76"/>
      <c r="G97" s="76"/>
      <c r="H97" s="77"/>
      <c r="I97" s="76"/>
      <c r="J97" s="77"/>
      <c r="K97" s="134"/>
      <c r="L97" s="134"/>
      <c r="M97" s="134"/>
      <c r="N97" s="134"/>
    </row>
    <row r="98" spans="1:14" s="78" customFormat="1" x14ac:dyDescent="0.25">
      <c r="A98" s="76"/>
      <c r="B98" s="76"/>
      <c r="C98" s="76"/>
      <c r="D98" s="131"/>
      <c r="E98" s="91"/>
      <c r="F98" s="76"/>
      <c r="G98" s="76"/>
      <c r="H98" s="77"/>
      <c r="I98" s="76"/>
      <c r="J98" s="77"/>
      <c r="K98" s="134"/>
      <c r="L98" s="134"/>
      <c r="M98" s="134"/>
      <c r="N98" s="134"/>
    </row>
    <row r="99" spans="1:14" s="78" customFormat="1" x14ac:dyDescent="0.25">
      <c r="A99" s="76"/>
      <c r="B99" s="76"/>
      <c r="C99" s="76"/>
      <c r="D99" s="131"/>
      <c r="E99" s="91"/>
      <c r="F99" s="76"/>
      <c r="G99" s="76"/>
      <c r="H99" s="77"/>
      <c r="I99" s="76"/>
      <c r="J99" s="77"/>
      <c r="K99" s="134"/>
      <c r="L99" s="134"/>
      <c r="M99" s="134"/>
      <c r="N99" s="134"/>
    </row>
    <row r="100" spans="1:14" s="78" customFormat="1" x14ac:dyDescent="0.25">
      <c r="A100" s="76"/>
      <c r="B100" s="76"/>
      <c r="C100" s="76"/>
      <c r="D100" s="131"/>
      <c r="E100" s="91"/>
      <c r="F100" s="76"/>
      <c r="G100" s="76"/>
      <c r="H100" s="77"/>
      <c r="I100" s="76"/>
      <c r="J100" s="77"/>
      <c r="K100" s="134"/>
      <c r="L100" s="134"/>
      <c r="M100" s="134"/>
      <c r="N100" s="134"/>
    </row>
    <row r="101" spans="1:14" s="78" customFormat="1" x14ac:dyDescent="0.25">
      <c r="A101" s="76"/>
      <c r="B101" s="76"/>
      <c r="C101" s="76"/>
      <c r="D101" s="131"/>
      <c r="E101" s="91"/>
      <c r="F101" s="76"/>
      <c r="G101" s="76"/>
      <c r="H101" s="77"/>
      <c r="I101" s="76"/>
      <c r="J101" s="77"/>
      <c r="K101" s="134"/>
      <c r="L101" s="134"/>
      <c r="M101" s="134"/>
      <c r="N101" s="134"/>
    </row>
    <row r="102" spans="1:14" s="78" customFormat="1" x14ac:dyDescent="0.25">
      <c r="A102" s="76"/>
      <c r="B102" s="76"/>
      <c r="C102" s="76"/>
      <c r="D102" s="131"/>
      <c r="E102" s="91"/>
      <c r="F102" s="76"/>
      <c r="G102" s="76"/>
      <c r="H102" s="77"/>
      <c r="I102" s="76"/>
      <c r="J102" s="77"/>
      <c r="K102" s="134"/>
      <c r="L102" s="134"/>
      <c r="M102" s="134"/>
      <c r="N102" s="134"/>
    </row>
    <row r="103" spans="1:14" s="78" customFormat="1" x14ac:dyDescent="0.25">
      <c r="A103" s="76"/>
      <c r="B103" s="76"/>
      <c r="C103" s="76"/>
      <c r="D103" s="131"/>
      <c r="E103" s="91"/>
      <c r="F103" s="76"/>
      <c r="G103" s="76"/>
      <c r="H103" s="77"/>
      <c r="I103" s="76"/>
      <c r="J103" s="77"/>
      <c r="K103" s="134"/>
      <c r="L103" s="134"/>
      <c r="M103" s="134"/>
      <c r="N103" s="134"/>
    </row>
    <row r="104" spans="1:14" s="78" customFormat="1" x14ac:dyDescent="0.25">
      <c r="A104" s="76"/>
      <c r="B104" s="76"/>
      <c r="C104" s="76"/>
      <c r="D104" s="131"/>
      <c r="E104" s="91"/>
      <c r="F104" s="76"/>
      <c r="G104" s="76"/>
      <c r="H104" s="77"/>
      <c r="I104" s="76"/>
      <c r="J104" s="77"/>
      <c r="K104" s="134"/>
      <c r="L104" s="134"/>
      <c r="M104" s="134"/>
      <c r="N104" s="134"/>
    </row>
    <row r="105" spans="1:14" s="78" customFormat="1" x14ac:dyDescent="0.25">
      <c r="A105" s="76"/>
      <c r="B105" s="76"/>
      <c r="C105" s="76"/>
      <c r="D105" s="131"/>
      <c r="E105" s="91"/>
      <c r="F105" s="76"/>
      <c r="G105" s="76"/>
      <c r="H105" s="77"/>
      <c r="I105" s="76"/>
      <c r="J105" s="77"/>
      <c r="K105" s="134"/>
      <c r="L105" s="134"/>
      <c r="M105" s="134"/>
      <c r="N105" s="134"/>
    </row>
    <row r="106" spans="1:14" s="78" customFormat="1" x14ac:dyDescent="0.25">
      <c r="A106" s="76"/>
      <c r="B106" s="76"/>
      <c r="C106" s="76"/>
      <c r="D106" s="131"/>
      <c r="E106" s="91"/>
      <c r="F106" s="76"/>
      <c r="G106" s="76"/>
      <c r="H106" s="77"/>
      <c r="I106" s="76"/>
      <c r="J106" s="77"/>
      <c r="K106" s="134"/>
      <c r="L106" s="134"/>
      <c r="M106" s="134"/>
      <c r="N106" s="134"/>
    </row>
    <row r="107" spans="1:14" s="78" customFormat="1" x14ac:dyDescent="0.25">
      <c r="A107" s="76"/>
      <c r="B107" s="76"/>
      <c r="C107" s="76"/>
      <c r="D107" s="131"/>
      <c r="E107" s="91"/>
      <c r="F107" s="76"/>
      <c r="G107" s="76"/>
      <c r="H107" s="77"/>
      <c r="I107" s="76"/>
      <c r="J107" s="77"/>
      <c r="K107" s="134"/>
      <c r="L107" s="134"/>
      <c r="M107" s="134"/>
      <c r="N107" s="134"/>
    </row>
    <row r="108" spans="1:14" s="78" customFormat="1" x14ac:dyDescent="0.25">
      <c r="A108" s="76"/>
      <c r="B108" s="76"/>
      <c r="C108" s="76"/>
      <c r="D108" s="131"/>
      <c r="E108" s="91"/>
      <c r="F108" s="76"/>
      <c r="G108" s="76"/>
      <c r="H108" s="77"/>
      <c r="I108" s="76"/>
      <c r="J108" s="77"/>
      <c r="K108" s="134"/>
      <c r="L108" s="134"/>
      <c r="M108" s="134"/>
      <c r="N108" s="134"/>
    </row>
    <row r="109" spans="1:14" s="78" customFormat="1" x14ac:dyDescent="0.25">
      <c r="A109" s="76"/>
      <c r="B109" s="76"/>
      <c r="C109" s="76"/>
      <c r="D109" s="131"/>
      <c r="E109" s="91"/>
      <c r="F109" s="76"/>
      <c r="G109" s="76"/>
      <c r="H109" s="77"/>
      <c r="I109" s="76"/>
      <c r="J109" s="77"/>
      <c r="K109" s="134"/>
      <c r="L109" s="134"/>
      <c r="M109" s="134"/>
      <c r="N109" s="134"/>
    </row>
    <row r="110" spans="1:14" s="78" customFormat="1" x14ac:dyDescent="0.25">
      <c r="A110" s="76"/>
      <c r="B110" s="76"/>
      <c r="C110" s="76"/>
      <c r="D110" s="131"/>
      <c r="E110" s="91"/>
      <c r="F110" s="76"/>
      <c r="G110" s="76"/>
      <c r="H110" s="77"/>
      <c r="I110" s="76"/>
      <c r="J110" s="77"/>
      <c r="K110" s="134"/>
      <c r="L110" s="134"/>
      <c r="M110" s="134"/>
      <c r="N110" s="134"/>
    </row>
    <row r="111" spans="1:14" s="78" customFormat="1" x14ac:dyDescent="0.25">
      <c r="A111" s="76"/>
      <c r="B111" s="76"/>
      <c r="C111" s="76"/>
      <c r="D111" s="131"/>
      <c r="E111" s="91"/>
      <c r="F111" s="76"/>
      <c r="G111" s="76"/>
      <c r="H111" s="77"/>
      <c r="I111" s="76"/>
      <c r="J111" s="77"/>
      <c r="K111" s="134"/>
      <c r="L111" s="134"/>
      <c r="M111" s="134"/>
      <c r="N111" s="134"/>
    </row>
    <row r="112" spans="1:14" s="78" customFormat="1" x14ac:dyDescent="0.25">
      <c r="A112" s="76"/>
      <c r="B112" s="76"/>
      <c r="C112" s="76"/>
      <c r="D112" s="131"/>
      <c r="E112" s="91"/>
      <c r="F112" s="76"/>
      <c r="G112" s="76"/>
      <c r="H112" s="77"/>
      <c r="I112" s="76"/>
      <c r="J112" s="77"/>
      <c r="K112" s="134"/>
      <c r="L112" s="134"/>
      <c r="M112" s="134"/>
      <c r="N112" s="134"/>
    </row>
    <row r="113" spans="1:14" s="78" customFormat="1" x14ac:dyDescent="0.25">
      <c r="A113" s="76"/>
      <c r="B113" s="76"/>
      <c r="C113" s="76"/>
      <c r="D113" s="131"/>
      <c r="E113" s="91"/>
      <c r="F113" s="76"/>
      <c r="G113" s="76"/>
      <c r="H113" s="77"/>
      <c r="I113" s="76"/>
      <c r="J113" s="77"/>
      <c r="K113" s="134"/>
      <c r="L113" s="134"/>
      <c r="M113" s="134"/>
      <c r="N113" s="134"/>
    </row>
    <row r="114" spans="1:14" s="78" customFormat="1" x14ac:dyDescent="0.25">
      <c r="A114" s="76"/>
      <c r="B114" s="76"/>
      <c r="C114" s="76"/>
      <c r="D114" s="131"/>
      <c r="E114" s="91"/>
      <c r="F114" s="76"/>
      <c r="G114" s="76"/>
      <c r="H114" s="77"/>
      <c r="I114" s="76"/>
      <c r="J114" s="77"/>
      <c r="K114" s="134"/>
      <c r="L114" s="134"/>
      <c r="M114" s="134"/>
      <c r="N114" s="134"/>
    </row>
    <row r="115" spans="1:14" s="78" customFormat="1" x14ac:dyDescent="0.25">
      <c r="A115" s="76"/>
      <c r="B115" s="76"/>
      <c r="C115" s="76"/>
      <c r="D115" s="131"/>
      <c r="E115" s="91"/>
      <c r="F115" s="76"/>
      <c r="G115" s="76"/>
      <c r="H115" s="77"/>
      <c r="I115" s="76"/>
      <c r="J115" s="77"/>
      <c r="K115" s="134"/>
      <c r="L115" s="134"/>
      <c r="M115" s="134"/>
      <c r="N115" s="134"/>
    </row>
    <row r="116" spans="1:14" s="78" customFormat="1" x14ac:dyDescent="0.25">
      <c r="A116" s="76"/>
      <c r="B116" s="76"/>
      <c r="C116" s="76"/>
      <c r="D116" s="131"/>
      <c r="E116" s="91"/>
      <c r="F116" s="76"/>
      <c r="G116" s="76"/>
      <c r="H116" s="77"/>
      <c r="I116" s="76"/>
      <c r="J116" s="77"/>
      <c r="K116" s="134"/>
      <c r="L116" s="134"/>
      <c r="M116" s="134"/>
      <c r="N116" s="134"/>
    </row>
    <row r="117" spans="1:14" s="78" customFormat="1" x14ac:dyDescent="0.25">
      <c r="A117" s="76"/>
      <c r="B117" s="76"/>
      <c r="C117" s="76"/>
      <c r="D117" s="131"/>
      <c r="E117" s="91"/>
      <c r="F117" s="76"/>
      <c r="G117" s="76"/>
      <c r="H117" s="77"/>
      <c r="I117" s="76"/>
      <c r="J117" s="77"/>
      <c r="K117" s="134"/>
      <c r="L117" s="134"/>
      <c r="M117" s="134"/>
      <c r="N117" s="134"/>
    </row>
    <row r="118" spans="1:14" s="78" customFormat="1" x14ac:dyDescent="0.25">
      <c r="A118" s="76"/>
      <c r="B118" s="76"/>
      <c r="C118" s="76"/>
      <c r="D118" s="131"/>
      <c r="E118" s="91"/>
      <c r="F118" s="76"/>
      <c r="G118" s="76"/>
      <c r="H118" s="77"/>
      <c r="I118" s="76"/>
      <c r="J118" s="77"/>
      <c r="K118" s="134"/>
      <c r="L118" s="134"/>
      <c r="M118" s="134"/>
      <c r="N118" s="134"/>
    </row>
    <row r="119" spans="1:14" s="78" customFormat="1" x14ac:dyDescent="0.25">
      <c r="A119" s="76"/>
      <c r="B119" s="76"/>
      <c r="C119" s="76"/>
      <c r="D119" s="131"/>
      <c r="E119" s="91"/>
      <c r="F119" s="76"/>
      <c r="G119" s="76"/>
      <c r="H119" s="77"/>
      <c r="I119" s="76"/>
      <c r="J119" s="77"/>
      <c r="K119" s="134"/>
      <c r="L119" s="134"/>
      <c r="M119" s="134"/>
      <c r="N119" s="134"/>
    </row>
    <row r="120" spans="1:14" s="78" customFormat="1" x14ac:dyDescent="0.25">
      <c r="A120" s="76"/>
      <c r="B120" s="76"/>
      <c r="C120" s="76"/>
      <c r="D120" s="131"/>
      <c r="E120" s="91"/>
      <c r="F120" s="76"/>
      <c r="G120" s="76"/>
      <c r="H120" s="77"/>
      <c r="I120" s="76"/>
      <c r="J120" s="77"/>
      <c r="K120" s="134"/>
      <c r="L120" s="134"/>
      <c r="M120" s="134"/>
      <c r="N120" s="134"/>
    </row>
    <row r="121" spans="1:14" s="78" customFormat="1" x14ac:dyDescent="0.25">
      <c r="A121" s="76"/>
      <c r="B121" s="76"/>
      <c r="C121" s="76"/>
      <c r="D121" s="131"/>
      <c r="E121" s="91"/>
      <c r="F121" s="76"/>
      <c r="G121" s="76"/>
      <c r="H121" s="77"/>
      <c r="I121" s="76"/>
      <c r="J121" s="77"/>
      <c r="K121" s="134"/>
      <c r="L121" s="134"/>
      <c r="M121" s="134"/>
      <c r="N121" s="134"/>
    </row>
    <row r="122" spans="1:14" s="78" customFormat="1" x14ac:dyDescent="0.25">
      <c r="A122" s="76"/>
      <c r="B122" s="76"/>
      <c r="C122" s="76"/>
      <c r="D122" s="131"/>
      <c r="E122" s="91"/>
      <c r="F122" s="76"/>
      <c r="G122" s="76"/>
      <c r="H122" s="77"/>
      <c r="I122" s="76"/>
      <c r="J122" s="77"/>
      <c r="K122" s="134"/>
      <c r="L122" s="134"/>
      <c r="M122" s="134"/>
      <c r="N122" s="134"/>
    </row>
    <row r="123" spans="1:14" s="78" customFormat="1" x14ac:dyDescent="0.25">
      <c r="A123" s="76"/>
      <c r="B123" s="76"/>
      <c r="C123" s="76"/>
      <c r="D123" s="131"/>
      <c r="E123" s="91"/>
      <c r="F123" s="76"/>
      <c r="G123" s="76"/>
      <c r="H123" s="77"/>
      <c r="I123" s="76"/>
      <c r="J123" s="77"/>
      <c r="K123" s="134"/>
      <c r="L123" s="134"/>
      <c r="M123" s="134"/>
      <c r="N123" s="134"/>
    </row>
    <row r="124" spans="1:14" s="78" customFormat="1" x14ac:dyDescent="0.25">
      <c r="A124" s="76"/>
      <c r="B124" s="76"/>
      <c r="C124" s="76"/>
      <c r="D124" s="131"/>
      <c r="E124" s="91"/>
      <c r="F124" s="76"/>
      <c r="G124" s="76"/>
      <c r="H124" s="77"/>
      <c r="I124" s="76"/>
      <c r="J124" s="77"/>
      <c r="K124" s="134"/>
      <c r="L124" s="134"/>
      <c r="M124" s="134"/>
      <c r="N124" s="134"/>
    </row>
    <row r="125" spans="1:14" s="78" customFormat="1" x14ac:dyDescent="0.25">
      <c r="A125" s="76"/>
      <c r="B125" s="76"/>
      <c r="C125" s="76"/>
      <c r="D125" s="131"/>
      <c r="E125" s="91"/>
      <c r="F125" s="76"/>
      <c r="G125" s="76"/>
      <c r="H125" s="77"/>
      <c r="I125" s="76"/>
      <c r="J125" s="77"/>
      <c r="K125" s="134"/>
      <c r="L125" s="134"/>
      <c r="M125" s="134"/>
      <c r="N125" s="134"/>
    </row>
    <row r="126" spans="1:14" s="78" customFormat="1" x14ac:dyDescent="0.25">
      <c r="A126" s="76"/>
      <c r="B126" s="76"/>
      <c r="C126" s="76"/>
      <c r="D126" s="131"/>
      <c r="E126" s="91"/>
      <c r="F126" s="76"/>
      <c r="G126" s="76"/>
      <c r="H126" s="77"/>
      <c r="I126" s="76"/>
      <c r="J126" s="77"/>
      <c r="K126" s="134"/>
      <c r="L126" s="134"/>
      <c r="M126" s="134"/>
      <c r="N126" s="134"/>
    </row>
    <row r="127" spans="1:14" s="78" customFormat="1" x14ac:dyDescent="0.25">
      <c r="A127" s="76"/>
      <c r="B127" s="76"/>
      <c r="C127" s="76"/>
      <c r="D127" s="131"/>
      <c r="E127" s="91"/>
      <c r="F127" s="76"/>
      <c r="G127" s="76"/>
      <c r="H127" s="77"/>
      <c r="I127" s="76"/>
      <c r="J127" s="77"/>
      <c r="K127" s="134"/>
      <c r="L127" s="134"/>
      <c r="M127" s="134"/>
      <c r="N127" s="134"/>
    </row>
    <row r="128" spans="1:14" s="78" customFormat="1" x14ac:dyDescent="0.25">
      <c r="A128" s="76"/>
      <c r="B128" s="76"/>
      <c r="C128" s="76"/>
      <c r="D128" s="131"/>
      <c r="E128" s="91"/>
      <c r="F128" s="76"/>
      <c r="G128" s="76"/>
      <c r="H128" s="77"/>
      <c r="I128" s="76"/>
      <c r="J128" s="77"/>
      <c r="K128" s="134"/>
      <c r="L128" s="134"/>
      <c r="M128" s="134"/>
      <c r="N128" s="134"/>
    </row>
    <row r="129" spans="1:14" s="78" customFormat="1" x14ac:dyDescent="0.25">
      <c r="A129" s="76"/>
      <c r="B129" s="76"/>
      <c r="C129" s="76"/>
      <c r="D129" s="131"/>
      <c r="E129" s="91"/>
      <c r="F129" s="76"/>
      <c r="G129" s="76"/>
      <c r="H129" s="77"/>
      <c r="I129" s="76"/>
      <c r="J129" s="77"/>
      <c r="K129" s="134"/>
      <c r="L129" s="134"/>
      <c r="M129" s="134"/>
      <c r="N129" s="134"/>
    </row>
    <row r="130" spans="1:14" s="78" customFormat="1" x14ac:dyDescent="0.25">
      <c r="A130" s="76"/>
      <c r="B130" s="76"/>
      <c r="C130" s="76"/>
      <c r="D130" s="131"/>
      <c r="E130" s="91"/>
      <c r="F130" s="76"/>
      <c r="G130" s="76"/>
      <c r="H130" s="77"/>
      <c r="I130" s="76"/>
      <c r="J130" s="77"/>
      <c r="K130" s="134"/>
      <c r="L130" s="134"/>
      <c r="M130" s="134"/>
      <c r="N130" s="134"/>
    </row>
    <row r="131" spans="1:14" s="78" customFormat="1" x14ac:dyDescent="0.25">
      <c r="A131" s="76"/>
      <c r="B131" s="76"/>
      <c r="C131" s="76"/>
      <c r="D131" s="131"/>
      <c r="E131" s="91"/>
      <c r="F131" s="76"/>
      <c r="G131" s="76"/>
      <c r="H131" s="77"/>
      <c r="I131" s="76"/>
      <c r="J131" s="77"/>
      <c r="K131" s="134"/>
      <c r="L131" s="134"/>
      <c r="M131" s="134"/>
      <c r="N131" s="134"/>
    </row>
    <row r="132" spans="1:14" s="78" customFormat="1" x14ac:dyDescent="0.25">
      <c r="A132" s="76"/>
      <c r="B132" s="76"/>
      <c r="C132" s="76"/>
      <c r="D132" s="131"/>
      <c r="E132" s="91"/>
      <c r="F132" s="76"/>
      <c r="G132" s="76"/>
      <c r="H132" s="77"/>
      <c r="I132" s="76"/>
      <c r="J132" s="77"/>
      <c r="K132" s="134"/>
      <c r="L132" s="134"/>
      <c r="M132" s="134"/>
      <c r="N132" s="134"/>
    </row>
    <row r="133" spans="1:14" s="78" customFormat="1" x14ac:dyDescent="0.25">
      <c r="A133" s="76"/>
      <c r="B133" s="76"/>
      <c r="C133" s="76"/>
      <c r="D133" s="131"/>
      <c r="E133" s="91"/>
      <c r="F133" s="76"/>
      <c r="G133" s="76"/>
      <c r="H133" s="77"/>
      <c r="I133" s="76"/>
      <c r="J133" s="77"/>
      <c r="K133" s="134"/>
      <c r="L133" s="134"/>
      <c r="M133" s="134"/>
      <c r="N133" s="134"/>
    </row>
    <row r="134" spans="1:14" s="78" customFormat="1" x14ac:dyDescent="0.25">
      <c r="A134" s="76"/>
      <c r="B134" s="76"/>
      <c r="C134" s="76"/>
      <c r="D134" s="131"/>
      <c r="E134" s="91"/>
      <c r="F134" s="76"/>
      <c r="G134" s="76"/>
      <c r="H134" s="77"/>
      <c r="I134" s="76"/>
      <c r="J134" s="77"/>
      <c r="K134" s="134"/>
      <c r="L134" s="134"/>
      <c r="M134" s="134"/>
      <c r="N134" s="134"/>
    </row>
    <row r="135" spans="1:14" s="78" customFormat="1" x14ac:dyDescent="0.25">
      <c r="A135" s="76"/>
      <c r="B135" s="76"/>
      <c r="C135" s="76"/>
      <c r="D135" s="131"/>
      <c r="E135" s="91"/>
      <c r="F135" s="76"/>
      <c r="G135" s="76"/>
      <c r="H135" s="77"/>
      <c r="I135" s="76"/>
      <c r="J135" s="77"/>
      <c r="K135" s="134"/>
      <c r="L135" s="134"/>
      <c r="M135" s="134"/>
      <c r="N135" s="134"/>
    </row>
    <row r="136" spans="1:14" s="78" customFormat="1" x14ac:dyDescent="0.25">
      <c r="A136" s="76"/>
      <c r="B136" s="76"/>
      <c r="C136" s="76"/>
      <c r="D136" s="131"/>
      <c r="E136" s="91"/>
      <c r="F136" s="76"/>
      <c r="G136" s="76"/>
      <c r="H136" s="77"/>
      <c r="I136" s="76"/>
      <c r="J136" s="77"/>
      <c r="K136" s="134"/>
      <c r="L136" s="134"/>
      <c r="M136" s="134"/>
      <c r="N136" s="134"/>
    </row>
    <row r="137" spans="1:14" s="78" customFormat="1" x14ac:dyDescent="0.25">
      <c r="A137" s="76"/>
      <c r="B137" s="76"/>
      <c r="C137" s="76"/>
      <c r="D137" s="131"/>
      <c r="E137" s="91"/>
      <c r="F137" s="76"/>
      <c r="G137" s="76"/>
      <c r="H137" s="77"/>
      <c r="I137" s="76"/>
      <c r="J137" s="77"/>
      <c r="K137" s="134"/>
      <c r="L137" s="134"/>
      <c r="M137" s="134"/>
      <c r="N137" s="134"/>
    </row>
    <row r="138" spans="1:14" s="78" customFormat="1" x14ac:dyDescent="0.25">
      <c r="A138" s="76"/>
      <c r="B138" s="76"/>
      <c r="C138" s="76"/>
      <c r="D138" s="131"/>
      <c r="E138" s="91"/>
      <c r="F138" s="76"/>
      <c r="G138" s="76"/>
      <c r="H138" s="77"/>
      <c r="I138" s="76"/>
      <c r="J138" s="77"/>
      <c r="K138" s="134"/>
      <c r="L138" s="134"/>
      <c r="M138" s="134"/>
      <c r="N138" s="134"/>
    </row>
    <row r="139" spans="1:14" s="78" customFormat="1" x14ac:dyDescent="0.25">
      <c r="A139" s="76"/>
      <c r="B139" s="76"/>
      <c r="C139" s="76"/>
      <c r="D139" s="131"/>
      <c r="E139" s="91"/>
      <c r="F139" s="76"/>
      <c r="G139" s="76"/>
      <c r="H139" s="77"/>
      <c r="I139" s="76"/>
      <c r="J139" s="77"/>
      <c r="K139" s="134"/>
      <c r="L139" s="134"/>
      <c r="M139" s="134"/>
      <c r="N139" s="134"/>
    </row>
    <row r="140" spans="1:14" s="78" customFormat="1" x14ac:dyDescent="0.25">
      <c r="A140" s="76"/>
      <c r="B140" s="76"/>
      <c r="C140" s="76"/>
      <c r="D140" s="131"/>
      <c r="E140" s="91"/>
      <c r="F140" s="76"/>
      <c r="G140" s="76"/>
      <c r="H140" s="77"/>
      <c r="I140" s="76"/>
      <c r="J140" s="77"/>
      <c r="K140" s="134"/>
      <c r="L140" s="134"/>
      <c r="M140" s="134"/>
      <c r="N140" s="134"/>
    </row>
    <row r="141" spans="1:14" s="78" customFormat="1" x14ac:dyDescent="0.25">
      <c r="A141" s="76"/>
      <c r="B141" s="76"/>
      <c r="C141" s="76"/>
      <c r="D141" s="131"/>
      <c r="E141" s="91"/>
      <c r="F141" s="76"/>
      <c r="G141" s="76"/>
      <c r="H141" s="77"/>
      <c r="I141" s="76"/>
      <c r="J141" s="77"/>
      <c r="K141" s="134"/>
      <c r="L141" s="134"/>
      <c r="M141" s="134"/>
      <c r="N141" s="134"/>
    </row>
    <row r="142" spans="1:14" s="78" customFormat="1" x14ac:dyDescent="0.25">
      <c r="A142" s="76"/>
      <c r="B142" s="76"/>
      <c r="C142" s="76"/>
      <c r="D142" s="131"/>
      <c r="E142" s="91"/>
      <c r="F142" s="76"/>
      <c r="G142" s="76"/>
      <c r="H142" s="77"/>
      <c r="I142" s="76"/>
      <c r="J142" s="77"/>
      <c r="K142" s="134"/>
      <c r="L142" s="134"/>
      <c r="M142" s="134"/>
      <c r="N142" s="134"/>
    </row>
    <row r="143" spans="1:14" s="78" customFormat="1" x14ac:dyDescent="0.25">
      <c r="A143" s="76"/>
      <c r="B143" s="76"/>
      <c r="C143" s="76"/>
      <c r="D143" s="131"/>
      <c r="E143" s="91"/>
      <c r="F143" s="76"/>
      <c r="G143" s="76"/>
      <c r="H143" s="77"/>
      <c r="I143" s="76"/>
      <c r="J143" s="77"/>
      <c r="K143" s="134"/>
      <c r="L143" s="134"/>
      <c r="M143" s="134"/>
      <c r="N143" s="134"/>
    </row>
    <row r="144" spans="1:14" s="78" customFormat="1" x14ac:dyDescent="0.25">
      <c r="A144" s="76"/>
      <c r="B144" s="76"/>
      <c r="C144" s="76"/>
      <c r="D144" s="131"/>
      <c r="E144" s="91"/>
      <c r="F144" s="76"/>
      <c r="G144" s="76"/>
      <c r="H144" s="77"/>
      <c r="I144" s="76"/>
      <c r="J144" s="77"/>
      <c r="K144" s="134"/>
      <c r="L144" s="134"/>
      <c r="M144" s="134"/>
      <c r="N144" s="134"/>
    </row>
    <row r="145" spans="1:14" s="78" customFormat="1" x14ac:dyDescent="0.25">
      <c r="A145" s="76"/>
      <c r="B145" s="76"/>
      <c r="C145" s="76"/>
      <c r="D145" s="131"/>
      <c r="E145" s="91"/>
      <c r="F145" s="76"/>
      <c r="G145" s="76"/>
      <c r="H145" s="77"/>
      <c r="I145" s="76"/>
      <c r="J145" s="77"/>
      <c r="K145" s="134"/>
      <c r="L145" s="134"/>
      <c r="M145" s="134"/>
      <c r="N145" s="134"/>
    </row>
    <row r="146" spans="1:14" s="78" customFormat="1" x14ac:dyDescent="0.25">
      <c r="A146" s="76"/>
      <c r="B146" s="76"/>
      <c r="C146" s="76"/>
      <c r="D146" s="131"/>
      <c r="E146" s="91"/>
      <c r="F146" s="76"/>
      <c r="G146" s="76"/>
      <c r="H146" s="77"/>
      <c r="I146" s="76"/>
      <c r="J146" s="77"/>
      <c r="K146" s="134"/>
      <c r="L146" s="134"/>
      <c r="M146" s="134"/>
      <c r="N146" s="134"/>
    </row>
    <row r="147" spans="1:14" s="78" customFormat="1" x14ac:dyDescent="0.25">
      <c r="A147" s="76"/>
      <c r="B147" s="76"/>
      <c r="C147" s="76"/>
      <c r="D147" s="131"/>
      <c r="E147" s="91"/>
      <c r="F147" s="76"/>
      <c r="G147" s="76"/>
      <c r="H147" s="77"/>
      <c r="I147" s="76"/>
      <c r="J147" s="77"/>
      <c r="K147" s="134"/>
      <c r="L147" s="134"/>
      <c r="M147" s="134"/>
      <c r="N147" s="134"/>
    </row>
    <row r="148" spans="1:14" s="78" customFormat="1" x14ac:dyDescent="0.25">
      <c r="A148" s="76"/>
      <c r="B148" s="76"/>
      <c r="C148" s="76"/>
      <c r="D148" s="131"/>
      <c r="E148" s="91"/>
      <c r="F148" s="76"/>
      <c r="G148" s="76"/>
      <c r="H148" s="77"/>
      <c r="I148" s="76"/>
      <c r="J148" s="77"/>
      <c r="K148" s="134"/>
      <c r="L148" s="134"/>
      <c r="M148" s="134"/>
      <c r="N148" s="134"/>
    </row>
    <row r="149" spans="1:14" s="78" customFormat="1" x14ac:dyDescent="0.25">
      <c r="A149" s="76"/>
      <c r="B149" s="76"/>
      <c r="C149" s="76"/>
      <c r="D149" s="131"/>
      <c r="E149" s="91"/>
      <c r="F149" s="76"/>
      <c r="G149" s="76"/>
      <c r="H149" s="77"/>
      <c r="I149" s="76"/>
      <c r="J149" s="77"/>
      <c r="K149" s="134"/>
      <c r="L149" s="134"/>
      <c r="M149" s="134"/>
      <c r="N149" s="134"/>
    </row>
    <row r="150" spans="1:14" s="78" customFormat="1" x14ac:dyDescent="0.25">
      <c r="A150" s="76"/>
      <c r="B150" s="76"/>
      <c r="C150" s="76"/>
      <c r="D150" s="131"/>
      <c r="E150" s="91"/>
      <c r="F150" s="76"/>
      <c r="G150" s="76"/>
      <c r="H150" s="77"/>
      <c r="I150" s="76"/>
      <c r="J150" s="77"/>
      <c r="K150" s="134"/>
      <c r="L150" s="134"/>
      <c r="M150" s="134"/>
      <c r="N150" s="134"/>
    </row>
    <row r="151" spans="1:14" s="78" customFormat="1" x14ac:dyDescent="0.25">
      <c r="A151" s="76"/>
      <c r="B151" s="76"/>
      <c r="C151" s="76"/>
      <c r="D151" s="131"/>
      <c r="E151" s="91"/>
      <c r="F151" s="76"/>
      <c r="G151" s="76"/>
      <c r="H151" s="77"/>
      <c r="I151" s="76"/>
      <c r="J151" s="77"/>
      <c r="K151" s="134"/>
      <c r="L151" s="134"/>
      <c r="M151" s="134"/>
      <c r="N151" s="134"/>
    </row>
    <row r="152" spans="1:14" s="78" customFormat="1" x14ac:dyDescent="0.25">
      <c r="A152" s="76"/>
      <c r="B152" s="76"/>
      <c r="C152" s="76"/>
      <c r="D152" s="131"/>
      <c r="E152" s="91"/>
      <c r="F152" s="76"/>
      <c r="G152" s="76"/>
      <c r="H152" s="77"/>
      <c r="I152" s="76"/>
      <c r="J152" s="77"/>
      <c r="K152" s="134"/>
      <c r="L152" s="134"/>
      <c r="M152" s="134"/>
      <c r="N152" s="134"/>
    </row>
    <row r="153" spans="1:14" s="78" customFormat="1" x14ac:dyDescent="0.25">
      <c r="A153" s="76"/>
      <c r="B153" s="76"/>
      <c r="C153" s="76"/>
      <c r="D153" s="131"/>
      <c r="E153" s="91"/>
      <c r="F153" s="76"/>
      <c r="G153" s="76"/>
      <c r="H153" s="77"/>
      <c r="I153" s="76"/>
      <c r="J153" s="77"/>
      <c r="K153" s="134"/>
      <c r="L153" s="134"/>
      <c r="M153" s="134"/>
      <c r="N153" s="134"/>
    </row>
    <row r="154" spans="1:14" s="78" customFormat="1" x14ac:dyDescent="0.25">
      <c r="A154" s="76"/>
      <c r="B154" s="76"/>
      <c r="C154" s="76"/>
      <c r="D154" s="131"/>
      <c r="E154" s="91"/>
      <c r="F154" s="76"/>
      <c r="G154" s="76"/>
      <c r="H154" s="77"/>
      <c r="I154" s="76"/>
      <c r="J154" s="77"/>
      <c r="K154" s="134"/>
      <c r="L154" s="134"/>
      <c r="M154" s="134"/>
      <c r="N154" s="134"/>
    </row>
    <row r="155" spans="1:14" s="78" customFormat="1" x14ac:dyDescent="0.25">
      <c r="A155" s="76"/>
      <c r="B155" s="76"/>
      <c r="C155" s="76"/>
      <c r="D155" s="131"/>
      <c r="E155" s="91"/>
      <c r="F155" s="76"/>
      <c r="G155" s="76"/>
      <c r="H155" s="77"/>
      <c r="I155" s="76"/>
      <c r="J155" s="77"/>
      <c r="K155" s="134"/>
      <c r="L155" s="134"/>
      <c r="M155" s="134"/>
      <c r="N155" s="134"/>
    </row>
    <row r="156" spans="1:14" s="78" customFormat="1" x14ac:dyDescent="0.25">
      <c r="A156" s="76"/>
      <c r="B156" s="76"/>
      <c r="C156" s="76"/>
      <c r="D156" s="131"/>
      <c r="E156" s="91"/>
      <c r="F156" s="76"/>
      <c r="G156" s="76"/>
      <c r="H156" s="77"/>
      <c r="I156" s="76"/>
      <c r="J156" s="77"/>
      <c r="K156" s="134"/>
      <c r="L156" s="134"/>
      <c r="M156" s="134"/>
      <c r="N156" s="134"/>
    </row>
    <row r="157" spans="1:14" s="78" customFormat="1" x14ac:dyDescent="0.25">
      <c r="A157" s="76"/>
      <c r="B157" s="76"/>
      <c r="C157" s="76"/>
      <c r="D157" s="131"/>
      <c r="E157" s="91"/>
      <c r="F157" s="76"/>
      <c r="G157" s="76"/>
      <c r="H157" s="77"/>
      <c r="I157" s="76"/>
      <c r="J157" s="77"/>
      <c r="K157" s="134"/>
      <c r="L157" s="134"/>
      <c r="M157" s="134"/>
      <c r="N157" s="134"/>
    </row>
    <row r="158" spans="1:14" s="78" customFormat="1" x14ac:dyDescent="0.25">
      <c r="A158" s="76"/>
      <c r="B158" s="76"/>
      <c r="C158" s="76"/>
      <c r="D158" s="131"/>
      <c r="E158" s="91"/>
      <c r="F158" s="76"/>
      <c r="G158" s="76"/>
      <c r="H158" s="77"/>
      <c r="I158" s="76"/>
      <c r="J158" s="77"/>
      <c r="K158" s="134"/>
      <c r="L158" s="134"/>
      <c r="M158" s="134"/>
      <c r="N158" s="134"/>
    </row>
    <row r="159" spans="1:14" s="78" customFormat="1" x14ac:dyDescent="0.25">
      <c r="A159" s="76"/>
      <c r="B159" s="76"/>
      <c r="C159" s="76"/>
      <c r="D159" s="131"/>
      <c r="E159" s="91"/>
      <c r="F159" s="76"/>
      <c r="G159" s="76"/>
      <c r="H159" s="77"/>
      <c r="I159" s="76"/>
      <c r="J159" s="77"/>
      <c r="K159" s="134"/>
      <c r="L159" s="134"/>
      <c r="M159" s="134"/>
      <c r="N159" s="134"/>
    </row>
    <row r="160" spans="1:14" s="78" customFormat="1" x14ac:dyDescent="0.25">
      <c r="A160" s="76"/>
      <c r="B160" s="76"/>
      <c r="C160" s="76"/>
      <c r="D160" s="131"/>
      <c r="E160" s="91"/>
      <c r="F160" s="76"/>
      <c r="G160" s="76"/>
      <c r="H160" s="77"/>
      <c r="I160" s="76"/>
      <c r="J160" s="77"/>
      <c r="K160" s="134"/>
      <c r="L160" s="134"/>
      <c r="M160" s="134"/>
      <c r="N160" s="134"/>
    </row>
    <row r="161" spans="1:14" s="78" customFormat="1" x14ac:dyDescent="0.25">
      <c r="A161" s="76"/>
      <c r="B161" s="76"/>
      <c r="C161" s="76"/>
      <c r="D161" s="131"/>
      <c r="E161" s="91"/>
      <c r="F161" s="76"/>
      <c r="G161" s="76"/>
      <c r="H161" s="77"/>
      <c r="I161" s="76"/>
      <c r="J161" s="77"/>
      <c r="K161" s="134"/>
      <c r="L161" s="134"/>
      <c r="M161" s="134"/>
      <c r="N161" s="134"/>
    </row>
    <row r="162" spans="1:14" s="78" customFormat="1" x14ac:dyDescent="0.25">
      <c r="A162" s="76"/>
      <c r="B162" s="76"/>
      <c r="C162" s="76"/>
      <c r="D162" s="131"/>
      <c r="E162" s="91"/>
      <c r="F162" s="76"/>
      <c r="G162" s="76"/>
      <c r="H162" s="77"/>
      <c r="I162" s="76"/>
      <c r="J162" s="77"/>
      <c r="K162" s="134"/>
      <c r="L162" s="134"/>
      <c r="M162" s="134"/>
      <c r="N162" s="134"/>
    </row>
    <row r="163" spans="1:14" s="78" customFormat="1" x14ac:dyDescent="0.25">
      <c r="A163" s="76"/>
      <c r="B163" s="76"/>
      <c r="C163" s="76"/>
      <c r="D163" s="131"/>
      <c r="E163" s="91"/>
      <c r="F163" s="76"/>
      <c r="G163" s="76"/>
      <c r="H163" s="77"/>
      <c r="I163" s="76"/>
      <c r="J163" s="77"/>
      <c r="K163" s="134"/>
      <c r="L163" s="134"/>
      <c r="M163" s="134"/>
      <c r="N163" s="134"/>
    </row>
    <row r="164" spans="1:14" s="78" customFormat="1" x14ac:dyDescent="0.25">
      <c r="A164" s="76"/>
      <c r="B164" s="76"/>
      <c r="C164" s="76"/>
      <c r="D164" s="131"/>
      <c r="E164" s="91"/>
      <c r="F164" s="76"/>
      <c r="G164" s="76"/>
      <c r="H164" s="77"/>
      <c r="I164" s="76"/>
      <c r="J164" s="77"/>
      <c r="K164" s="134"/>
      <c r="L164" s="134"/>
      <c r="M164" s="134"/>
      <c r="N164" s="134"/>
    </row>
    <row r="165" spans="1:14" s="78" customFormat="1" x14ac:dyDescent="0.25">
      <c r="A165" s="76"/>
      <c r="B165" s="76"/>
      <c r="C165" s="76"/>
      <c r="D165" s="131"/>
      <c r="E165" s="91"/>
      <c r="F165" s="76"/>
      <c r="G165" s="76"/>
      <c r="H165" s="77"/>
      <c r="I165" s="76"/>
      <c r="J165" s="77"/>
      <c r="K165" s="134"/>
      <c r="L165" s="134"/>
      <c r="M165" s="134"/>
      <c r="N165" s="134"/>
    </row>
    <row r="166" spans="1:14" s="78" customFormat="1" x14ac:dyDescent="0.25">
      <c r="A166" s="76"/>
      <c r="B166" s="76"/>
      <c r="C166" s="76"/>
      <c r="D166" s="131"/>
      <c r="E166" s="91"/>
      <c r="F166" s="76"/>
      <c r="G166" s="76"/>
      <c r="H166" s="77"/>
      <c r="I166" s="76"/>
      <c r="J166" s="77"/>
      <c r="K166" s="134"/>
      <c r="L166" s="134"/>
      <c r="M166" s="134"/>
      <c r="N166" s="134"/>
    </row>
    <row r="167" spans="1:14" s="78" customFormat="1" x14ac:dyDescent="0.25">
      <c r="A167" s="76"/>
      <c r="B167" s="76"/>
      <c r="C167" s="76"/>
      <c r="D167" s="131"/>
      <c r="E167" s="91"/>
      <c r="F167" s="76"/>
      <c r="G167" s="76"/>
      <c r="H167" s="77"/>
      <c r="I167" s="76"/>
      <c r="J167" s="77"/>
      <c r="K167" s="134"/>
      <c r="L167" s="134"/>
      <c r="M167" s="134"/>
      <c r="N167" s="134"/>
    </row>
    <row r="168" spans="1:14" s="78" customFormat="1" x14ac:dyDescent="0.25">
      <c r="A168" s="76"/>
      <c r="B168" s="76"/>
      <c r="C168" s="76"/>
      <c r="D168" s="131"/>
      <c r="E168" s="91"/>
      <c r="F168" s="76"/>
      <c r="G168" s="76"/>
      <c r="H168" s="77"/>
      <c r="I168" s="76"/>
      <c r="J168" s="77"/>
      <c r="K168" s="134"/>
      <c r="L168" s="134"/>
      <c r="M168" s="134"/>
      <c r="N168" s="134"/>
    </row>
    <row r="169" spans="1:14" s="78" customFormat="1" x14ac:dyDescent="0.25">
      <c r="A169" s="76"/>
      <c r="B169" s="76"/>
      <c r="C169" s="76"/>
      <c r="D169" s="131"/>
      <c r="E169" s="91"/>
      <c r="F169" s="76"/>
      <c r="G169" s="76"/>
      <c r="H169" s="77"/>
      <c r="I169" s="76"/>
      <c r="J169" s="77"/>
      <c r="K169" s="134"/>
      <c r="L169" s="134"/>
      <c r="M169" s="134"/>
      <c r="N169" s="134"/>
    </row>
    <row r="170" spans="1:14" s="78" customFormat="1" x14ac:dyDescent="0.25">
      <c r="A170" s="76"/>
      <c r="B170" s="76"/>
      <c r="C170" s="76"/>
      <c r="D170" s="131"/>
      <c r="E170" s="91"/>
      <c r="F170" s="76"/>
      <c r="G170" s="76"/>
      <c r="H170" s="77"/>
      <c r="I170" s="76"/>
      <c r="J170" s="77"/>
      <c r="K170" s="134"/>
      <c r="L170" s="134"/>
      <c r="M170" s="134"/>
      <c r="N170" s="134"/>
    </row>
    <row r="171" spans="1:14" s="78" customFormat="1" x14ac:dyDescent="0.25">
      <c r="A171" s="76"/>
      <c r="B171" s="76"/>
      <c r="C171" s="76"/>
      <c r="D171" s="131"/>
      <c r="E171" s="91"/>
      <c r="F171" s="76"/>
      <c r="G171" s="76"/>
      <c r="H171" s="77"/>
      <c r="I171" s="76"/>
      <c r="J171" s="77"/>
      <c r="K171" s="134"/>
      <c r="L171" s="134"/>
      <c r="M171" s="134"/>
      <c r="N171" s="134"/>
    </row>
    <row r="172" spans="1:14" s="78" customFormat="1" x14ac:dyDescent="0.25">
      <c r="A172" s="76"/>
      <c r="B172" s="76"/>
      <c r="C172" s="76"/>
      <c r="D172" s="131"/>
      <c r="E172" s="91"/>
      <c r="F172" s="76"/>
      <c r="G172" s="76"/>
      <c r="H172" s="77"/>
      <c r="I172" s="76"/>
      <c r="J172" s="77"/>
      <c r="K172" s="134"/>
      <c r="L172" s="134"/>
      <c r="M172" s="134"/>
      <c r="N172" s="134"/>
    </row>
    <row r="173" spans="1:14" s="78" customFormat="1" x14ac:dyDescent="0.25">
      <c r="A173" s="76"/>
      <c r="B173" s="76"/>
      <c r="C173" s="76"/>
      <c r="D173" s="131"/>
      <c r="E173" s="91"/>
      <c r="F173" s="76"/>
      <c r="G173" s="76"/>
      <c r="H173" s="77"/>
      <c r="I173" s="76"/>
      <c r="J173" s="77"/>
      <c r="K173" s="134"/>
      <c r="L173" s="134"/>
      <c r="M173" s="134"/>
      <c r="N173" s="134"/>
    </row>
    <row r="174" spans="1:14" s="78" customFormat="1" x14ac:dyDescent="0.25">
      <c r="A174" s="76"/>
      <c r="B174" s="76"/>
      <c r="C174" s="76"/>
      <c r="D174" s="131"/>
      <c r="E174" s="91"/>
      <c r="F174" s="76"/>
      <c r="G174" s="76"/>
      <c r="H174" s="77"/>
      <c r="I174" s="76"/>
      <c r="J174" s="77"/>
      <c r="K174" s="134"/>
      <c r="L174" s="134"/>
      <c r="M174" s="134"/>
      <c r="N174" s="134"/>
    </row>
    <row r="175" spans="1:14" s="78" customFormat="1" x14ac:dyDescent="0.25">
      <c r="A175" s="76"/>
      <c r="B175" s="76"/>
      <c r="C175" s="76"/>
      <c r="D175" s="131"/>
      <c r="E175" s="91"/>
      <c r="F175" s="76"/>
      <c r="G175" s="76"/>
      <c r="H175" s="77"/>
      <c r="I175" s="76"/>
      <c r="J175" s="77"/>
      <c r="K175" s="134"/>
      <c r="L175" s="134"/>
      <c r="M175" s="134"/>
      <c r="N175" s="134"/>
    </row>
    <row r="176" spans="1:14" s="78" customFormat="1" x14ac:dyDescent="0.25">
      <c r="A176" s="76"/>
      <c r="B176" s="76"/>
      <c r="C176" s="76"/>
      <c r="D176" s="131"/>
      <c r="E176" s="91"/>
      <c r="F176" s="76"/>
      <c r="G176" s="76"/>
      <c r="H176" s="77"/>
      <c r="I176" s="76"/>
      <c r="J176" s="77"/>
      <c r="K176" s="134"/>
      <c r="L176" s="134"/>
      <c r="M176" s="134"/>
      <c r="N176" s="134"/>
    </row>
    <row r="177" spans="1:14" s="78" customFormat="1" x14ac:dyDescent="0.25">
      <c r="A177" s="76"/>
      <c r="B177" s="76"/>
      <c r="C177" s="76"/>
      <c r="D177" s="131"/>
      <c r="E177" s="91"/>
      <c r="F177" s="76"/>
      <c r="G177" s="76"/>
      <c r="H177" s="77"/>
      <c r="I177" s="76"/>
      <c r="J177" s="77"/>
      <c r="K177" s="134"/>
      <c r="L177" s="134"/>
      <c r="M177" s="134"/>
      <c r="N177" s="134"/>
    </row>
    <row r="178" spans="1:14" s="78" customFormat="1" x14ac:dyDescent="0.25">
      <c r="A178" s="76"/>
      <c r="B178" s="76"/>
      <c r="C178" s="76"/>
      <c r="D178" s="131"/>
      <c r="E178" s="91"/>
      <c r="F178" s="76"/>
      <c r="G178" s="76"/>
      <c r="H178" s="77"/>
      <c r="I178" s="76"/>
      <c r="J178" s="77"/>
      <c r="K178" s="134"/>
      <c r="L178" s="134"/>
      <c r="M178" s="134"/>
      <c r="N178" s="134"/>
    </row>
    <row r="179" spans="1:14" s="78" customFormat="1" x14ac:dyDescent="0.25">
      <c r="A179" s="76"/>
      <c r="B179" s="76"/>
      <c r="C179" s="76"/>
      <c r="D179" s="131"/>
      <c r="E179" s="91"/>
      <c r="F179" s="76"/>
      <c r="G179" s="76"/>
      <c r="H179" s="77"/>
      <c r="I179" s="76"/>
      <c r="J179" s="77"/>
      <c r="K179" s="134"/>
      <c r="L179" s="134"/>
      <c r="M179" s="134"/>
      <c r="N179" s="134"/>
    </row>
    <row r="180" spans="1:14" s="78" customFormat="1" x14ac:dyDescent="0.25">
      <c r="A180" s="76"/>
      <c r="B180" s="76"/>
      <c r="C180" s="76"/>
      <c r="D180" s="131"/>
      <c r="E180" s="91"/>
      <c r="F180" s="76"/>
      <c r="G180" s="76"/>
      <c r="H180" s="77"/>
      <c r="I180" s="76"/>
      <c r="J180" s="77"/>
      <c r="K180" s="134"/>
      <c r="L180" s="134"/>
      <c r="M180" s="134"/>
      <c r="N180" s="134"/>
    </row>
    <row r="181" spans="1:14" s="78" customFormat="1" x14ac:dyDescent="0.25">
      <c r="A181" s="76"/>
      <c r="B181" s="76"/>
      <c r="C181" s="76"/>
      <c r="D181" s="131"/>
      <c r="E181" s="91"/>
      <c r="F181" s="76"/>
      <c r="G181" s="76"/>
      <c r="H181" s="77"/>
      <c r="I181" s="76"/>
      <c r="J181" s="77"/>
      <c r="K181" s="134"/>
      <c r="L181" s="134"/>
      <c r="M181" s="134"/>
      <c r="N181" s="134"/>
    </row>
    <row r="182" spans="1:14" s="78" customFormat="1" x14ac:dyDescent="0.25">
      <c r="A182" s="76"/>
      <c r="B182" s="76"/>
      <c r="C182" s="76"/>
      <c r="D182" s="131"/>
      <c r="E182" s="91"/>
      <c r="F182" s="76"/>
      <c r="G182" s="76"/>
      <c r="H182" s="77"/>
      <c r="I182" s="76"/>
      <c r="J182" s="77"/>
      <c r="K182" s="134"/>
      <c r="L182" s="134"/>
      <c r="M182" s="134"/>
      <c r="N182" s="134"/>
    </row>
    <row r="183" spans="1:14" s="78" customFormat="1" x14ac:dyDescent="0.25">
      <c r="A183" s="76"/>
      <c r="B183" s="76"/>
      <c r="C183" s="76"/>
      <c r="D183" s="131"/>
      <c r="E183" s="91"/>
      <c r="F183" s="76"/>
      <c r="G183" s="76"/>
      <c r="H183" s="77"/>
      <c r="I183" s="76"/>
      <c r="J183" s="77"/>
      <c r="K183" s="134"/>
      <c r="L183" s="134"/>
      <c r="M183" s="134"/>
      <c r="N183" s="134"/>
    </row>
    <row r="184" spans="1:14" s="78" customFormat="1" x14ac:dyDescent="0.25">
      <c r="A184" s="76"/>
      <c r="B184" s="76"/>
      <c r="C184" s="76"/>
      <c r="D184" s="131"/>
      <c r="E184" s="91"/>
      <c r="F184" s="76"/>
      <c r="G184" s="76"/>
      <c r="H184" s="77"/>
      <c r="I184" s="76"/>
      <c r="J184" s="77"/>
      <c r="K184" s="134"/>
      <c r="L184" s="134"/>
      <c r="M184" s="134"/>
      <c r="N184" s="134"/>
    </row>
    <row r="185" spans="1:14" s="78" customFormat="1" x14ac:dyDescent="0.25">
      <c r="A185" s="76"/>
      <c r="B185" s="76"/>
      <c r="C185" s="76"/>
      <c r="D185" s="131"/>
      <c r="E185" s="91"/>
      <c r="F185" s="76"/>
      <c r="G185" s="76"/>
      <c r="H185" s="77"/>
      <c r="I185" s="76"/>
      <c r="J185" s="77"/>
      <c r="K185" s="134"/>
      <c r="L185" s="134"/>
      <c r="M185" s="134"/>
      <c r="N185" s="134"/>
    </row>
    <row r="186" spans="1:14" s="78" customFormat="1" x14ac:dyDescent="0.25">
      <c r="A186" s="76"/>
      <c r="B186" s="76"/>
      <c r="C186" s="76"/>
      <c r="D186" s="131"/>
      <c r="E186" s="91"/>
      <c r="F186" s="76"/>
      <c r="G186" s="76"/>
      <c r="H186" s="77"/>
      <c r="I186" s="76"/>
      <c r="J186" s="77"/>
      <c r="K186" s="134"/>
      <c r="L186" s="134"/>
      <c r="M186" s="134"/>
      <c r="N186" s="134"/>
    </row>
    <row r="187" spans="1:14" s="78" customFormat="1" x14ac:dyDescent="0.25">
      <c r="A187" s="76"/>
      <c r="B187" s="76"/>
      <c r="C187" s="76"/>
      <c r="D187" s="131"/>
      <c r="E187" s="91"/>
      <c r="F187" s="76"/>
      <c r="G187" s="76"/>
      <c r="H187" s="77"/>
      <c r="I187" s="76"/>
      <c r="J187" s="77"/>
      <c r="K187" s="134"/>
      <c r="L187" s="134"/>
      <c r="M187" s="134"/>
      <c r="N187" s="134"/>
    </row>
    <row r="188" spans="1:14" s="78" customFormat="1" x14ac:dyDescent="0.25">
      <c r="A188" s="76"/>
      <c r="B188" s="76"/>
      <c r="C188" s="76"/>
      <c r="D188" s="131"/>
      <c r="E188" s="91"/>
      <c r="F188" s="76"/>
      <c r="G188" s="76"/>
      <c r="H188" s="77"/>
      <c r="I188" s="76"/>
      <c r="J188" s="77"/>
      <c r="K188" s="134"/>
      <c r="L188" s="134"/>
      <c r="M188" s="134"/>
      <c r="N188" s="134"/>
    </row>
    <row r="189" spans="1:14" s="78" customFormat="1" x14ac:dyDescent="0.25">
      <c r="A189" s="76"/>
      <c r="B189" s="76"/>
      <c r="C189" s="76"/>
      <c r="D189" s="131"/>
      <c r="E189" s="91"/>
      <c r="F189" s="76"/>
      <c r="G189" s="76"/>
      <c r="H189" s="77"/>
      <c r="I189" s="76"/>
      <c r="J189" s="77"/>
      <c r="K189" s="134"/>
      <c r="L189" s="134"/>
      <c r="M189" s="134"/>
      <c r="N189" s="134"/>
    </row>
    <row r="190" spans="1:14" s="78" customFormat="1" x14ac:dyDescent="0.25">
      <c r="A190" s="76"/>
      <c r="B190" s="76"/>
      <c r="C190" s="76"/>
      <c r="D190" s="131"/>
      <c r="E190" s="91"/>
      <c r="F190" s="76"/>
      <c r="G190" s="76"/>
      <c r="H190" s="77"/>
      <c r="I190" s="76"/>
      <c r="J190" s="77"/>
      <c r="K190" s="134"/>
      <c r="L190" s="134"/>
      <c r="M190" s="134"/>
      <c r="N190" s="134"/>
    </row>
    <row r="191" spans="1:14" s="78" customFormat="1" x14ac:dyDescent="0.25">
      <c r="A191" s="76"/>
      <c r="B191" s="76"/>
      <c r="C191" s="76"/>
      <c r="D191" s="131"/>
      <c r="E191" s="91"/>
      <c r="F191" s="76"/>
      <c r="G191" s="76"/>
      <c r="H191" s="77"/>
      <c r="I191" s="76"/>
      <c r="J191" s="77"/>
      <c r="K191" s="134"/>
      <c r="L191" s="134"/>
      <c r="M191" s="134"/>
      <c r="N191" s="134"/>
    </row>
    <row r="192" spans="1:14" s="78" customFormat="1" x14ac:dyDescent="0.25">
      <c r="A192" s="76"/>
      <c r="B192" s="76"/>
      <c r="C192" s="76"/>
      <c r="D192" s="131"/>
      <c r="E192" s="91"/>
      <c r="F192" s="76"/>
      <c r="G192" s="76"/>
      <c r="H192" s="77"/>
      <c r="I192" s="76"/>
      <c r="J192" s="77"/>
      <c r="K192" s="134"/>
      <c r="L192" s="134"/>
      <c r="M192" s="134"/>
      <c r="N192" s="134"/>
    </row>
    <row r="193" spans="1:14" s="78" customFormat="1" x14ac:dyDescent="0.25">
      <c r="A193" s="76"/>
      <c r="B193" s="76"/>
      <c r="C193" s="76"/>
      <c r="D193" s="131"/>
      <c r="E193" s="91"/>
      <c r="F193" s="76"/>
      <c r="G193" s="76"/>
      <c r="H193" s="77"/>
      <c r="I193" s="76"/>
      <c r="J193" s="77"/>
      <c r="K193" s="134"/>
      <c r="L193" s="134"/>
      <c r="M193" s="134"/>
      <c r="N193" s="134"/>
    </row>
    <row r="194" spans="1:14" s="78" customFormat="1" x14ac:dyDescent="0.25">
      <c r="A194" s="76"/>
      <c r="B194" s="76"/>
      <c r="C194" s="76"/>
      <c r="D194" s="131"/>
      <c r="E194" s="91"/>
      <c r="F194" s="76"/>
      <c r="G194" s="76"/>
      <c r="H194" s="77"/>
      <c r="I194" s="76"/>
      <c r="J194" s="77"/>
      <c r="K194" s="134"/>
      <c r="L194" s="134"/>
      <c r="M194" s="134"/>
      <c r="N194" s="134"/>
    </row>
    <row r="195" spans="1:14" s="78" customFormat="1" x14ac:dyDescent="0.25">
      <c r="A195" s="76"/>
      <c r="B195" s="76"/>
      <c r="C195" s="76"/>
      <c r="D195" s="131"/>
      <c r="E195" s="91"/>
      <c r="F195" s="76"/>
      <c r="G195" s="76"/>
      <c r="H195" s="77"/>
      <c r="I195" s="76"/>
      <c r="J195" s="77"/>
      <c r="K195" s="134"/>
      <c r="L195" s="134"/>
      <c r="M195" s="134"/>
      <c r="N195" s="134"/>
    </row>
    <row r="196" spans="1:14" s="78" customFormat="1" x14ac:dyDescent="0.25">
      <c r="A196" s="76"/>
      <c r="B196" s="76"/>
      <c r="C196" s="76"/>
      <c r="D196" s="131"/>
      <c r="E196" s="91"/>
      <c r="F196" s="76"/>
      <c r="G196" s="76"/>
      <c r="H196" s="77"/>
      <c r="I196" s="76"/>
      <c r="J196" s="77"/>
      <c r="K196" s="134"/>
      <c r="L196" s="134"/>
      <c r="M196" s="134"/>
      <c r="N196" s="134"/>
    </row>
    <row r="197" spans="1:14" s="78" customFormat="1" x14ac:dyDescent="0.25">
      <c r="A197" s="76"/>
      <c r="B197" s="76"/>
      <c r="C197" s="76"/>
      <c r="D197" s="131"/>
      <c r="E197" s="91"/>
      <c r="F197" s="76"/>
      <c r="G197" s="76"/>
      <c r="H197" s="77"/>
      <c r="I197" s="76"/>
      <c r="J197" s="77"/>
      <c r="K197" s="134"/>
      <c r="L197" s="134"/>
      <c r="M197" s="134"/>
      <c r="N197" s="134"/>
    </row>
    <row r="198" spans="1:14" s="78" customFormat="1" x14ac:dyDescent="0.25">
      <c r="A198" s="76"/>
      <c r="B198" s="76"/>
      <c r="C198" s="76"/>
      <c r="D198" s="131"/>
      <c r="E198" s="91"/>
      <c r="F198" s="76"/>
      <c r="G198" s="76"/>
      <c r="H198" s="77"/>
      <c r="I198" s="76"/>
      <c r="J198" s="77"/>
      <c r="K198" s="134"/>
      <c r="L198" s="134"/>
      <c r="M198" s="134"/>
      <c r="N198" s="134"/>
    </row>
    <row r="199" spans="1:14" s="78" customFormat="1" x14ac:dyDescent="0.25">
      <c r="A199" s="76"/>
      <c r="B199" s="76"/>
      <c r="C199" s="76"/>
      <c r="D199" s="131"/>
      <c r="E199" s="91"/>
      <c r="F199" s="76"/>
      <c r="G199" s="76"/>
      <c r="H199" s="77"/>
      <c r="I199" s="76"/>
      <c r="J199" s="77"/>
      <c r="K199" s="134"/>
      <c r="L199" s="134"/>
      <c r="M199" s="134"/>
      <c r="N199" s="134"/>
    </row>
    <row r="200" spans="1:14" s="78" customFormat="1" x14ac:dyDescent="0.25">
      <c r="A200" s="76"/>
      <c r="B200" s="76"/>
      <c r="C200" s="76"/>
      <c r="D200" s="131"/>
      <c r="E200" s="91"/>
      <c r="F200" s="76"/>
      <c r="G200" s="76"/>
      <c r="H200" s="77"/>
      <c r="I200" s="76"/>
      <c r="J200" s="77"/>
      <c r="K200" s="134"/>
      <c r="L200" s="134"/>
      <c r="M200" s="134"/>
      <c r="N200" s="134"/>
    </row>
    <row r="201" spans="1:14" s="78" customFormat="1" x14ac:dyDescent="0.25">
      <c r="A201" s="76"/>
      <c r="B201" s="76"/>
      <c r="C201" s="76"/>
      <c r="D201" s="131"/>
      <c r="E201" s="91"/>
      <c r="F201" s="76"/>
      <c r="G201" s="76"/>
      <c r="H201" s="77"/>
      <c r="I201" s="76"/>
      <c r="J201" s="77"/>
      <c r="K201" s="134"/>
      <c r="L201" s="134"/>
      <c r="M201" s="134"/>
      <c r="N201" s="134"/>
    </row>
    <row r="202" spans="1:14" s="78" customFormat="1" x14ac:dyDescent="0.25">
      <c r="A202" s="76"/>
      <c r="B202" s="76"/>
      <c r="C202" s="76"/>
      <c r="D202" s="131"/>
      <c r="E202" s="91"/>
      <c r="F202" s="76"/>
      <c r="G202" s="76"/>
      <c r="H202" s="77"/>
      <c r="I202" s="76"/>
      <c r="J202" s="77"/>
      <c r="K202" s="134"/>
      <c r="L202" s="134"/>
      <c r="M202" s="134"/>
      <c r="N202" s="134"/>
    </row>
    <row r="203" spans="1:14" s="78" customFormat="1" x14ac:dyDescent="0.25">
      <c r="A203" s="76"/>
      <c r="B203" s="76"/>
      <c r="C203" s="76"/>
      <c r="D203" s="131"/>
      <c r="E203" s="91"/>
      <c r="F203" s="76"/>
      <c r="G203" s="76"/>
      <c r="H203" s="77"/>
      <c r="I203" s="76"/>
      <c r="J203" s="77"/>
      <c r="K203" s="134"/>
      <c r="L203" s="134"/>
      <c r="M203" s="134"/>
      <c r="N203" s="134"/>
    </row>
    <row r="204" spans="1:14" s="78" customFormat="1" x14ac:dyDescent="0.25">
      <c r="A204" s="76"/>
      <c r="B204" s="76"/>
      <c r="C204" s="76"/>
      <c r="D204" s="131"/>
      <c r="E204" s="91"/>
      <c r="F204" s="76"/>
      <c r="G204" s="76"/>
      <c r="H204" s="77"/>
      <c r="I204" s="76"/>
      <c r="J204" s="77"/>
      <c r="K204" s="134"/>
      <c r="L204" s="134"/>
      <c r="M204" s="134"/>
      <c r="N204" s="134"/>
    </row>
    <row r="205" spans="1:14" s="78" customFormat="1" x14ac:dyDescent="0.25">
      <c r="A205" s="76"/>
      <c r="B205" s="76"/>
      <c r="C205" s="76"/>
      <c r="D205" s="131"/>
      <c r="E205" s="91"/>
      <c r="F205" s="76"/>
      <c r="G205" s="76"/>
      <c r="H205" s="77"/>
      <c r="I205" s="76"/>
      <c r="J205" s="77"/>
      <c r="K205" s="134"/>
      <c r="L205" s="134"/>
      <c r="M205" s="134"/>
      <c r="N205" s="134"/>
    </row>
    <row r="206" spans="1:14" s="78" customFormat="1" x14ac:dyDescent="0.25">
      <c r="A206" s="76"/>
      <c r="B206" s="76"/>
      <c r="C206" s="76"/>
      <c r="D206" s="131"/>
      <c r="E206" s="91"/>
      <c r="F206" s="76"/>
      <c r="G206" s="76"/>
      <c r="H206" s="77"/>
      <c r="I206" s="76"/>
      <c r="J206" s="77"/>
      <c r="K206" s="134"/>
      <c r="L206" s="134"/>
      <c r="M206" s="134"/>
      <c r="N206" s="134"/>
    </row>
    <row r="207" spans="1:14" s="78" customFormat="1" x14ac:dyDescent="0.25">
      <c r="A207" s="76"/>
      <c r="B207" s="76"/>
      <c r="C207" s="76"/>
      <c r="D207" s="131"/>
      <c r="E207" s="91"/>
      <c r="F207" s="76"/>
      <c r="G207" s="76"/>
      <c r="H207" s="77"/>
      <c r="I207" s="76"/>
      <c r="J207" s="77"/>
      <c r="K207" s="134"/>
      <c r="L207" s="134"/>
      <c r="M207" s="134"/>
      <c r="N207" s="134"/>
    </row>
    <row r="208" spans="1:14" s="78" customFormat="1" x14ac:dyDescent="0.25">
      <c r="A208" s="76"/>
      <c r="B208" s="76"/>
      <c r="C208" s="76"/>
      <c r="D208" s="131"/>
      <c r="E208" s="91"/>
      <c r="F208" s="76"/>
      <c r="G208" s="76"/>
      <c r="H208" s="77"/>
      <c r="I208" s="76"/>
      <c r="J208" s="77"/>
      <c r="K208" s="134"/>
      <c r="L208" s="134"/>
      <c r="M208" s="134"/>
      <c r="N208" s="134"/>
    </row>
    <row r="209" spans="1:14" s="78" customFormat="1" x14ac:dyDescent="0.25">
      <c r="A209" s="76"/>
      <c r="B209" s="76"/>
      <c r="C209" s="76"/>
      <c r="D209" s="131"/>
      <c r="E209" s="91"/>
      <c r="F209" s="76"/>
      <c r="G209" s="76"/>
      <c r="H209" s="77"/>
      <c r="I209" s="76"/>
      <c r="J209" s="77"/>
      <c r="K209" s="134"/>
      <c r="L209" s="134"/>
      <c r="M209" s="134"/>
      <c r="N209" s="134"/>
    </row>
    <row r="210" spans="1:14" s="78" customFormat="1" x14ac:dyDescent="0.25">
      <c r="A210" s="76"/>
      <c r="B210" s="76"/>
      <c r="C210" s="76"/>
      <c r="D210" s="131"/>
      <c r="E210" s="91"/>
      <c r="F210" s="76"/>
      <c r="G210" s="76"/>
      <c r="H210" s="77"/>
      <c r="I210" s="76"/>
      <c r="J210" s="77"/>
      <c r="K210" s="134"/>
      <c r="L210" s="134"/>
      <c r="M210" s="134"/>
      <c r="N210" s="134"/>
    </row>
    <row r="211" spans="1:14" s="78" customFormat="1" x14ac:dyDescent="0.25">
      <c r="A211" s="76"/>
      <c r="B211" s="76"/>
      <c r="C211" s="76"/>
      <c r="D211" s="131"/>
      <c r="E211" s="91"/>
      <c r="F211" s="76"/>
      <c r="G211" s="76"/>
      <c r="H211" s="77"/>
      <c r="I211" s="76"/>
      <c r="J211" s="77"/>
      <c r="K211" s="134"/>
      <c r="L211" s="134"/>
      <c r="M211" s="134"/>
      <c r="N211" s="134"/>
    </row>
    <row r="212" spans="1:14" s="78" customFormat="1" x14ac:dyDescent="0.25">
      <c r="A212" s="76"/>
      <c r="B212" s="76"/>
      <c r="C212" s="76"/>
      <c r="D212" s="131"/>
      <c r="E212" s="91"/>
      <c r="F212" s="76"/>
      <c r="G212" s="76"/>
      <c r="H212" s="77"/>
      <c r="I212" s="76"/>
      <c r="J212" s="77"/>
      <c r="K212" s="134"/>
      <c r="L212" s="134"/>
      <c r="M212" s="134"/>
      <c r="N212" s="134"/>
    </row>
    <row r="213" spans="1:14" s="78" customFormat="1" x14ac:dyDescent="0.25">
      <c r="A213" s="76"/>
      <c r="B213" s="76"/>
      <c r="C213" s="76"/>
      <c r="D213" s="131"/>
      <c r="E213" s="91"/>
      <c r="F213" s="76"/>
      <c r="G213" s="76"/>
      <c r="H213" s="77"/>
      <c r="I213" s="76"/>
      <c r="J213" s="77"/>
      <c r="K213" s="134"/>
      <c r="L213" s="134"/>
      <c r="M213" s="134"/>
      <c r="N213" s="134"/>
    </row>
    <row r="214" spans="1:14" s="78" customFormat="1" x14ac:dyDescent="0.25">
      <c r="A214" s="76"/>
      <c r="B214" s="76"/>
      <c r="C214" s="76"/>
      <c r="D214" s="131"/>
      <c r="E214" s="91"/>
      <c r="F214" s="76"/>
      <c r="G214" s="76"/>
      <c r="H214" s="77"/>
      <c r="I214" s="76"/>
      <c r="J214" s="77"/>
      <c r="K214" s="134"/>
      <c r="L214" s="134"/>
      <c r="M214" s="134"/>
      <c r="N214" s="134"/>
    </row>
    <row r="215" spans="1:14" s="78" customFormat="1" x14ac:dyDescent="0.25">
      <c r="A215" s="76"/>
      <c r="B215" s="76"/>
      <c r="C215" s="76"/>
      <c r="D215" s="131"/>
      <c r="E215" s="91"/>
      <c r="F215" s="76"/>
      <c r="G215" s="76"/>
      <c r="H215" s="77"/>
      <c r="I215" s="76"/>
      <c r="J215" s="77"/>
      <c r="K215" s="134"/>
      <c r="L215" s="134"/>
      <c r="M215" s="134"/>
      <c r="N215" s="134"/>
    </row>
    <row r="216" spans="1:14" s="78" customFormat="1" x14ac:dyDescent="0.25">
      <c r="A216" s="76"/>
      <c r="B216" s="76"/>
      <c r="C216" s="76"/>
      <c r="D216" s="131"/>
      <c r="E216" s="91"/>
      <c r="F216" s="76"/>
      <c r="G216" s="76"/>
      <c r="H216" s="77"/>
      <c r="I216" s="76"/>
      <c r="J216" s="77"/>
      <c r="K216" s="134"/>
      <c r="L216" s="134"/>
      <c r="M216" s="134"/>
      <c r="N216" s="134"/>
    </row>
    <row r="217" spans="1:14" s="78" customFormat="1" x14ac:dyDescent="0.25">
      <c r="A217" s="76"/>
      <c r="B217" s="76"/>
      <c r="C217" s="76"/>
      <c r="D217" s="131"/>
      <c r="E217" s="91"/>
      <c r="F217" s="76"/>
      <c r="G217" s="76"/>
      <c r="H217" s="77"/>
      <c r="I217" s="76"/>
      <c r="J217" s="77"/>
      <c r="K217" s="134"/>
      <c r="L217" s="134"/>
      <c r="M217" s="134"/>
      <c r="N217" s="134"/>
    </row>
    <row r="218" spans="1:14" s="78" customFormat="1" x14ac:dyDescent="0.25">
      <c r="A218" s="76"/>
      <c r="B218" s="76"/>
      <c r="C218" s="76"/>
      <c r="D218" s="131"/>
      <c r="E218" s="91"/>
      <c r="F218" s="76"/>
      <c r="G218" s="76"/>
      <c r="H218" s="77"/>
      <c r="I218" s="76"/>
      <c r="J218" s="77"/>
      <c r="K218" s="134"/>
      <c r="L218" s="134"/>
      <c r="M218" s="134"/>
      <c r="N218" s="134"/>
    </row>
    <row r="219" spans="1:14" s="78" customFormat="1" x14ac:dyDescent="0.25">
      <c r="A219" s="76"/>
      <c r="B219" s="76"/>
      <c r="C219" s="76"/>
      <c r="D219" s="131"/>
      <c r="E219" s="91"/>
      <c r="F219" s="76"/>
      <c r="G219" s="76"/>
      <c r="H219" s="77"/>
      <c r="I219" s="76"/>
      <c r="J219" s="77"/>
      <c r="K219" s="134"/>
      <c r="L219" s="134"/>
      <c r="M219" s="134"/>
      <c r="N219" s="134"/>
    </row>
    <row r="220" spans="1:14" s="78" customFormat="1" x14ac:dyDescent="0.25">
      <c r="A220" s="76"/>
      <c r="B220" s="76"/>
      <c r="C220" s="76"/>
      <c r="D220" s="131"/>
      <c r="E220" s="91"/>
      <c r="F220" s="76"/>
      <c r="G220" s="76"/>
      <c r="H220" s="77"/>
      <c r="I220" s="76"/>
      <c r="J220" s="77"/>
      <c r="K220" s="134"/>
      <c r="L220" s="134"/>
      <c r="M220" s="134"/>
      <c r="N220" s="134"/>
    </row>
    <row r="221" spans="1:14" s="78" customFormat="1" x14ac:dyDescent="0.25">
      <c r="A221" s="76"/>
      <c r="B221" s="76"/>
      <c r="C221" s="76"/>
      <c r="D221" s="131"/>
      <c r="E221" s="91"/>
      <c r="F221" s="76"/>
      <c r="G221" s="76"/>
      <c r="H221" s="77"/>
      <c r="I221" s="76"/>
      <c r="J221" s="77"/>
      <c r="K221" s="134"/>
      <c r="L221" s="134"/>
      <c r="M221" s="134"/>
      <c r="N221" s="134"/>
    </row>
    <row r="222" spans="1:14" s="78" customFormat="1" x14ac:dyDescent="0.25">
      <c r="A222" s="76"/>
      <c r="B222" s="76"/>
      <c r="C222" s="76"/>
      <c r="D222" s="131"/>
      <c r="E222" s="91"/>
      <c r="F222" s="76"/>
      <c r="G222" s="76"/>
      <c r="H222" s="77"/>
      <c r="I222" s="76"/>
      <c r="J222" s="77"/>
      <c r="K222" s="134"/>
      <c r="L222" s="134"/>
      <c r="M222" s="134"/>
      <c r="N222" s="134"/>
    </row>
    <row r="223" spans="1:14" s="78" customFormat="1" x14ac:dyDescent="0.25">
      <c r="A223" s="76"/>
      <c r="B223" s="76"/>
      <c r="C223" s="76"/>
      <c r="D223" s="131"/>
      <c r="E223" s="91"/>
      <c r="F223" s="76"/>
      <c r="G223" s="76"/>
      <c r="H223" s="77"/>
      <c r="I223" s="76"/>
      <c r="J223" s="77"/>
      <c r="K223" s="134"/>
      <c r="L223" s="134"/>
      <c r="M223" s="134"/>
      <c r="N223" s="134"/>
    </row>
    <row r="224" spans="1:14" s="78" customFormat="1" x14ac:dyDescent="0.25">
      <c r="A224" s="76"/>
      <c r="B224" s="76"/>
      <c r="C224" s="76"/>
      <c r="D224" s="131"/>
      <c r="E224" s="91"/>
      <c r="F224" s="76"/>
      <c r="G224" s="76"/>
      <c r="H224" s="77"/>
      <c r="I224" s="76"/>
      <c r="J224" s="77"/>
      <c r="K224" s="134"/>
      <c r="L224" s="134"/>
      <c r="M224" s="134"/>
      <c r="N224" s="134"/>
    </row>
    <row r="225" spans="1:14" s="78" customFormat="1" x14ac:dyDescent="0.25">
      <c r="A225" s="76"/>
      <c r="B225" s="76"/>
      <c r="C225" s="76"/>
      <c r="D225" s="131"/>
      <c r="E225" s="91"/>
      <c r="F225" s="76"/>
      <c r="G225" s="76"/>
      <c r="H225" s="77"/>
      <c r="I225" s="76"/>
      <c r="J225" s="77"/>
      <c r="K225" s="134"/>
      <c r="L225" s="134"/>
      <c r="M225" s="134"/>
      <c r="N225" s="134"/>
    </row>
    <row r="226" spans="1:14" s="78" customFormat="1" x14ac:dyDescent="0.25">
      <c r="A226" s="76"/>
      <c r="B226" s="76"/>
      <c r="C226" s="76"/>
      <c r="D226" s="131"/>
      <c r="E226" s="91"/>
      <c r="F226" s="76"/>
      <c r="G226" s="76"/>
      <c r="H226" s="77"/>
      <c r="I226" s="76"/>
      <c r="J226" s="77"/>
      <c r="K226" s="134"/>
      <c r="L226" s="134"/>
      <c r="M226" s="134"/>
      <c r="N226" s="134"/>
    </row>
    <row r="227" spans="1:14" s="78" customFormat="1" x14ac:dyDescent="0.25">
      <c r="A227" s="76"/>
      <c r="B227" s="76"/>
      <c r="C227" s="76"/>
      <c r="D227" s="131"/>
      <c r="E227" s="91"/>
      <c r="F227" s="76"/>
      <c r="G227" s="76"/>
      <c r="H227" s="77"/>
      <c r="I227" s="76"/>
      <c r="J227" s="77"/>
      <c r="K227" s="134"/>
      <c r="L227" s="134"/>
      <c r="M227" s="134"/>
      <c r="N227" s="134"/>
    </row>
    <row r="228" spans="1:14" s="78" customFormat="1" x14ac:dyDescent="0.25">
      <c r="A228" s="76"/>
      <c r="B228" s="76"/>
      <c r="C228" s="76"/>
      <c r="D228" s="131"/>
      <c r="E228" s="91"/>
      <c r="F228" s="76"/>
      <c r="G228" s="76"/>
      <c r="H228" s="77"/>
      <c r="I228" s="76"/>
      <c r="J228" s="77"/>
      <c r="K228" s="134"/>
      <c r="L228" s="134"/>
      <c r="M228" s="134"/>
      <c r="N228" s="134"/>
    </row>
    <row r="229" spans="1:14" s="78" customFormat="1" x14ac:dyDescent="0.25">
      <c r="A229" s="76"/>
      <c r="B229" s="76"/>
      <c r="C229" s="76"/>
      <c r="D229" s="131"/>
      <c r="E229" s="91"/>
      <c r="F229" s="76"/>
      <c r="G229" s="76"/>
      <c r="H229" s="77"/>
      <c r="I229" s="76"/>
      <c r="J229" s="77"/>
      <c r="K229" s="134"/>
      <c r="L229" s="134"/>
      <c r="M229" s="134"/>
      <c r="N229" s="134"/>
    </row>
    <row r="230" spans="1:14" s="78" customFormat="1" x14ac:dyDescent="0.25">
      <c r="A230" s="76"/>
      <c r="B230" s="76"/>
      <c r="C230" s="76"/>
      <c r="D230" s="131"/>
      <c r="E230" s="91"/>
      <c r="F230" s="76"/>
      <c r="G230" s="76"/>
      <c r="H230" s="77"/>
      <c r="I230" s="76"/>
      <c r="J230" s="77"/>
      <c r="K230" s="134"/>
      <c r="L230" s="134"/>
      <c r="M230" s="134"/>
      <c r="N230" s="134"/>
    </row>
    <row r="231" spans="1:14" s="78" customFormat="1" x14ac:dyDescent="0.25">
      <c r="A231" s="76"/>
      <c r="B231" s="76"/>
      <c r="C231" s="76"/>
      <c r="D231" s="131"/>
      <c r="E231" s="91"/>
      <c r="F231" s="76"/>
      <c r="G231" s="76"/>
      <c r="H231" s="77"/>
      <c r="I231" s="76"/>
      <c r="J231" s="77"/>
      <c r="K231" s="134"/>
      <c r="L231" s="134"/>
      <c r="M231" s="134"/>
      <c r="N231" s="134"/>
    </row>
    <row r="232" spans="1:14" s="78" customFormat="1" x14ac:dyDescent="0.25">
      <c r="A232" s="76"/>
      <c r="B232" s="76"/>
      <c r="C232" s="76"/>
      <c r="D232" s="131"/>
      <c r="E232" s="91"/>
      <c r="F232" s="76"/>
      <c r="G232" s="76"/>
      <c r="H232" s="77"/>
      <c r="I232" s="76"/>
      <c r="J232" s="77"/>
      <c r="K232" s="134"/>
      <c r="L232" s="134"/>
      <c r="M232" s="134"/>
      <c r="N232" s="134"/>
    </row>
    <row r="233" spans="1:14" s="78" customFormat="1" x14ac:dyDescent="0.25">
      <c r="A233" s="76"/>
      <c r="B233" s="76"/>
      <c r="C233" s="76"/>
      <c r="D233" s="131"/>
      <c r="E233" s="91"/>
      <c r="F233" s="76"/>
      <c r="G233" s="76"/>
      <c r="H233" s="77"/>
      <c r="I233" s="76"/>
      <c r="J233" s="77"/>
      <c r="K233" s="134"/>
      <c r="L233" s="134"/>
      <c r="M233" s="134"/>
      <c r="N233" s="134"/>
    </row>
    <row r="234" spans="1:14" s="78" customFormat="1" x14ac:dyDescent="0.25">
      <c r="A234" s="76"/>
      <c r="B234" s="76"/>
      <c r="C234" s="76"/>
      <c r="D234" s="131"/>
      <c r="E234" s="91"/>
      <c r="F234" s="76"/>
      <c r="G234" s="76"/>
      <c r="H234" s="77"/>
      <c r="I234" s="76"/>
      <c r="J234" s="77"/>
      <c r="K234" s="134"/>
      <c r="L234" s="134"/>
      <c r="M234" s="134"/>
      <c r="N234" s="134"/>
    </row>
    <row r="235" spans="1:14" s="78" customFormat="1" x14ac:dyDescent="0.25">
      <c r="A235" s="76"/>
      <c r="B235" s="76"/>
      <c r="C235" s="76"/>
      <c r="D235" s="131"/>
      <c r="E235" s="91"/>
      <c r="F235" s="76"/>
      <c r="G235" s="76"/>
      <c r="H235" s="77"/>
      <c r="I235" s="76"/>
      <c r="J235" s="77"/>
      <c r="K235" s="134"/>
      <c r="L235" s="134"/>
      <c r="M235" s="134"/>
      <c r="N235" s="134"/>
    </row>
    <row r="236" spans="1:14" s="78" customFormat="1" x14ac:dyDescent="0.25">
      <c r="A236" s="76"/>
      <c r="B236" s="76"/>
      <c r="C236" s="76"/>
      <c r="D236" s="131"/>
      <c r="E236" s="91"/>
      <c r="F236" s="76"/>
      <c r="G236" s="76"/>
      <c r="H236" s="77"/>
      <c r="I236" s="76"/>
      <c r="J236" s="77"/>
      <c r="K236" s="134"/>
      <c r="L236" s="134"/>
      <c r="M236" s="134"/>
      <c r="N236" s="134"/>
    </row>
    <row r="237" spans="1:14" s="78" customFormat="1" x14ac:dyDescent="0.25">
      <c r="A237" s="76"/>
      <c r="B237" s="76"/>
      <c r="C237" s="76"/>
      <c r="D237" s="131"/>
      <c r="E237" s="91"/>
      <c r="F237" s="76"/>
      <c r="G237" s="76"/>
      <c r="H237" s="77"/>
      <c r="I237" s="76"/>
      <c r="J237" s="77"/>
      <c r="K237" s="134"/>
      <c r="L237" s="134"/>
      <c r="M237" s="134"/>
      <c r="N237" s="134"/>
    </row>
    <row r="238" spans="1:14" s="78" customFormat="1" x14ac:dyDescent="0.25">
      <c r="A238" s="76"/>
      <c r="B238" s="76"/>
      <c r="C238" s="76"/>
      <c r="D238" s="131"/>
      <c r="E238" s="91"/>
      <c r="F238" s="76"/>
      <c r="G238" s="76"/>
      <c r="H238" s="77"/>
      <c r="I238" s="76"/>
      <c r="J238" s="77"/>
      <c r="K238" s="134"/>
      <c r="L238" s="134"/>
      <c r="M238" s="134"/>
      <c r="N238" s="134"/>
    </row>
    <row r="239" spans="1:14" s="78" customFormat="1" x14ac:dyDescent="0.25">
      <c r="A239" s="76"/>
      <c r="B239" s="76"/>
      <c r="C239" s="76"/>
      <c r="D239" s="131"/>
      <c r="E239" s="91"/>
      <c r="F239" s="76"/>
      <c r="G239" s="76"/>
      <c r="H239" s="77"/>
      <c r="I239" s="76"/>
      <c r="J239" s="77"/>
      <c r="K239" s="134"/>
      <c r="L239" s="134"/>
      <c r="M239" s="134"/>
      <c r="N239" s="134"/>
    </row>
    <row r="240" spans="1:14" s="78" customFormat="1" x14ac:dyDescent="0.25">
      <c r="A240" s="76"/>
      <c r="B240" s="76"/>
      <c r="C240" s="76"/>
      <c r="D240" s="131"/>
      <c r="E240" s="91"/>
      <c r="F240" s="76"/>
      <c r="G240" s="76"/>
      <c r="H240" s="77"/>
      <c r="I240" s="76"/>
      <c r="J240" s="77"/>
      <c r="K240" s="134"/>
      <c r="L240" s="134"/>
      <c r="M240" s="134"/>
      <c r="N240" s="134"/>
    </row>
    <row r="241" spans="1:14" s="78" customFormat="1" x14ac:dyDescent="0.25">
      <c r="A241" s="76"/>
      <c r="B241" s="76"/>
      <c r="C241" s="76"/>
      <c r="D241" s="131"/>
      <c r="E241" s="91"/>
      <c r="F241" s="76"/>
      <c r="G241" s="76"/>
      <c r="H241" s="77"/>
      <c r="I241" s="76"/>
      <c r="J241" s="77"/>
      <c r="K241" s="134"/>
      <c r="L241" s="134"/>
      <c r="M241" s="134"/>
      <c r="N241" s="134"/>
    </row>
    <row r="242" spans="1:14" s="78" customFormat="1" x14ac:dyDescent="0.25">
      <c r="A242" s="76"/>
      <c r="B242" s="76"/>
      <c r="C242" s="76"/>
      <c r="D242" s="131"/>
      <c r="E242" s="91"/>
      <c r="F242" s="76"/>
      <c r="G242" s="76"/>
      <c r="H242" s="77"/>
      <c r="I242" s="76"/>
      <c r="J242" s="77"/>
      <c r="K242" s="134"/>
      <c r="L242" s="134"/>
      <c r="M242" s="134"/>
      <c r="N242" s="134"/>
    </row>
    <row r="243" spans="1:14" s="78" customFormat="1" x14ac:dyDescent="0.25">
      <c r="A243" s="76"/>
      <c r="B243" s="76"/>
      <c r="C243" s="76"/>
      <c r="D243" s="131"/>
      <c r="E243" s="91"/>
      <c r="F243" s="76"/>
      <c r="G243" s="76"/>
      <c r="H243" s="77"/>
      <c r="I243" s="76"/>
      <c r="J243" s="77"/>
      <c r="K243" s="134"/>
      <c r="L243" s="134"/>
      <c r="M243" s="134"/>
      <c r="N243" s="134"/>
    </row>
    <row r="244" spans="1:14" s="78" customFormat="1" x14ac:dyDescent="0.25">
      <c r="A244" s="76"/>
      <c r="B244" s="76"/>
      <c r="C244" s="76"/>
      <c r="D244" s="131"/>
      <c r="E244" s="91"/>
      <c r="F244" s="76"/>
      <c r="G244" s="76"/>
      <c r="H244" s="77"/>
      <c r="I244" s="76"/>
      <c r="J244" s="77"/>
      <c r="K244" s="134"/>
      <c r="L244" s="134"/>
      <c r="M244" s="134"/>
      <c r="N244" s="134"/>
    </row>
    <row r="245" spans="1:14" s="78" customFormat="1" x14ac:dyDescent="0.25">
      <c r="A245" s="76"/>
      <c r="B245" s="76"/>
      <c r="C245" s="76"/>
      <c r="D245" s="131"/>
      <c r="E245" s="91"/>
      <c r="F245" s="76"/>
      <c r="G245" s="76"/>
      <c r="H245" s="77"/>
      <c r="I245" s="76"/>
      <c r="J245" s="77"/>
      <c r="K245" s="134"/>
      <c r="L245" s="134"/>
      <c r="M245" s="134"/>
      <c r="N245" s="134"/>
    </row>
    <row r="246" spans="1:14" s="78" customFormat="1" x14ac:dyDescent="0.25">
      <c r="A246" s="76"/>
      <c r="B246" s="76"/>
      <c r="C246" s="76"/>
      <c r="D246" s="131"/>
      <c r="E246" s="91"/>
      <c r="F246" s="76"/>
      <c r="G246" s="76"/>
      <c r="H246" s="77"/>
      <c r="I246" s="76"/>
      <c r="J246" s="77"/>
      <c r="K246" s="134"/>
      <c r="L246" s="134"/>
      <c r="M246" s="134"/>
      <c r="N246" s="134"/>
    </row>
    <row r="247" spans="1:14" s="78" customFormat="1" x14ac:dyDescent="0.25">
      <c r="A247" s="76"/>
      <c r="B247" s="76"/>
      <c r="C247" s="76"/>
      <c r="D247" s="131"/>
      <c r="E247" s="91"/>
      <c r="F247" s="76"/>
      <c r="G247" s="76"/>
      <c r="H247" s="77"/>
      <c r="I247" s="76"/>
      <c r="J247" s="77"/>
      <c r="K247" s="134"/>
      <c r="L247" s="134"/>
      <c r="M247" s="134"/>
      <c r="N247" s="134"/>
    </row>
    <row r="248" spans="1:14" s="78" customFormat="1" x14ac:dyDescent="0.25">
      <c r="A248" s="76"/>
      <c r="B248" s="76"/>
      <c r="C248" s="76"/>
      <c r="D248" s="131"/>
      <c r="E248" s="91"/>
      <c r="F248" s="76"/>
      <c r="G248" s="76"/>
      <c r="H248" s="77"/>
      <c r="I248" s="76"/>
      <c r="J248" s="77"/>
      <c r="K248" s="134"/>
      <c r="L248" s="134"/>
      <c r="M248" s="134"/>
      <c r="N248" s="134"/>
    </row>
    <row r="249" spans="1:14" s="78" customFormat="1" x14ac:dyDescent="0.25">
      <c r="A249" s="76"/>
      <c r="B249" s="76"/>
      <c r="C249" s="76"/>
      <c r="D249" s="131"/>
      <c r="E249" s="91"/>
      <c r="F249" s="76"/>
      <c r="G249" s="76"/>
      <c r="H249" s="77"/>
      <c r="I249" s="76"/>
      <c r="J249" s="77"/>
      <c r="K249" s="134"/>
      <c r="L249" s="134"/>
      <c r="M249" s="134"/>
      <c r="N249" s="134"/>
    </row>
    <row r="250" spans="1:14" s="78" customFormat="1" x14ac:dyDescent="0.25">
      <c r="A250" s="76"/>
      <c r="B250" s="76"/>
      <c r="C250" s="76"/>
      <c r="D250" s="131"/>
      <c r="E250" s="91"/>
      <c r="F250" s="76"/>
      <c r="G250" s="76"/>
      <c r="H250" s="77"/>
      <c r="I250" s="76"/>
      <c r="J250" s="77"/>
      <c r="K250" s="134"/>
      <c r="L250" s="134"/>
      <c r="M250" s="134"/>
      <c r="N250" s="134"/>
    </row>
    <row r="251" spans="1:14" s="78" customFormat="1" x14ac:dyDescent="0.25">
      <c r="A251" s="76"/>
      <c r="B251" s="76"/>
      <c r="C251" s="76"/>
      <c r="D251" s="131"/>
      <c r="E251" s="91"/>
      <c r="F251" s="76"/>
      <c r="G251" s="76"/>
      <c r="H251" s="77"/>
      <c r="I251" s="76"/>
      <c r="J251" s="77"/>
      <c r="K251" s="134"/>
      <c r="L251" s="134"/>
      <c r="M251" s="134"/>
      <c r="N251" s="134"/>
    </row>
    <row r="252" spans="1:14" s="78" customFormat="1" x14ac:dyDescent="0.25">
      <c r="A252" s="76"/>
      <c r="B252" s="76"/>
      <c r="C252" s="76"/>
      <c r="D252" s="131"/>
      <c r="E252" s="91"/>
      <c r="F252" s="76"/>
      <c r="G252" s="76"/>
      <c r="H252" s="77"/>
      <c r="I252" s="76"/>
      <c r="J252" s="77"/>
      <c r="K252" s="134"/>
      <c r="L252" s="134"/>
      <c r="M252" s="134"/>
      <c r="N252" s="134"/>
    </row>
    <row r="253" spans="1:14" s="78" customFormat="1" x14ac:dyDescent="0.25">
      <c r="A253" s="76"/>
      <c r="B253" s="76"/>
      <c r="C253" s="76"/>
      <c r="D253" s="131"/>
      <c r="E253" s="91"/>
      <c r="F253" s="76"/>
      <c r="G253" s="76"/>
      <c r="H253" s="77"/>
      <c r="I253" s="76"/>
      <c r="J253" s="77"/>
      <c r="K253" s="134"/>
      <c r="L253" s="134"/>
      <c r="M253" s="134"/>
      <c r="N253" s="134"/>
    </row>
    <row r="254" spans="1:14" s="78" customFormat="1" x14ac:dyDescent="0.25">
      <c r="A254" s="76"/>
      <c r="B254" s="76"/>
      <c r="C254" s="76"/>
      <c r="D254" s="131"/>
      <c r="E254" s="91"/>
      <c r="F254" s="76"/>
      <c r="G254" s="76"/>
      <c r="H254" s="77"/>
      <c r="I254" s="76"/>
      <c r="J254" s="77"/>
      <c r="K254" s="134"/>
      <c r="L254" s="134"/>
      <c r="M254" s="134"/>
      <c r="N254" s="134"/>
    </row>
    <row r="255" spans="1:14" s="78" customFormat="1" x14ac:dyDescent="0.25">
      <c r="A255" s="76"/>
      <c r="B255" s="76"/>
      <c r="C255" s="76"/>
      <c r="D255" s="131"/>
      <c r="E255" s="91"/>
      <c r="F255" s="76"/>
      <c r="G255" s="76"/>
      <c r="H255" s="77"/>
      <c r="I255" s="76"/>
      <c r="J255" s="77"/>
      <c r="K255" s="134"/>
      <c r="L255" s="134"/>
      <c r="M255" s="134"/>
      <c r="N255" s="134"/>
    </row>
    <row r="256" spans="1:14" s="78" customFormat="1" x14ac:dyDescent="0.25">
      <c r="A256" s="76"/>
      <c r="B256" s="76"/>
      <c r="C256" s="76"/>
      <c r="D256" s="131"/>
      <c r="E256" s="91"/>
      <c r="F256" s="76"/>
      <c r="G256" s="76"/>
      <c r="H256" s="77"/>
      <c r="I256" s="76"/>
      <c r="J256" s="77"/>
      <c r="K256" s="134"/>
      <c r="L256" s="134"/>
      <c r="M256" s="134"/>
      <c r="N256" s="134"/>
    </row>
    <row r="257" spans="1:14" s="78" customFormat="1" x14ac:dyDescent="0.25">
      <c r="A257" s="76"/>
      <c r="B257" s="76"/>
      <c r="C257" s="76"/>
      <c r="D257" s="131"/>
      <c r="E257" s="91"/>
      <c r="F257" s="76"/>
      <c r="G257" s="76"/>
      <c r="H257" s="77"/>
      <c r="I257" s="76"/>
      <c r="J257" s="77"/>
      <c r="K257" s="134"/>
      <c r="L257" s="134"/>
      <c r="M257" s="134"/>
      <c r="N257" s="134"/>
    </row>
    <row r="258" spans="1:14" s="78" customFormat="1" x14ac:dyDescent="0.25">
      <c r="A258" s="76"/>
      <c r="B258" s="76"/>
      <c r="C258" s="76"/>
      <c r="D258" s="131"/>
      <c r="E258" s="91"/>
      <c r="F258" s="76"/>
      <c r="G258" s="76"/>
      <c r="H258" s="77"/>
      <c r="I258" s="76"/>
      <c r="J258" s="77"/>
      <c r="K258" s="134"/>
      <c r="L258" s="134"/>
      <c r="M258" s="134"/>
      <c r="N258" s="134"/>
    </row>
    <row r="259" spans="1:14" s="78" customFormat="1" x14ac:dyDescent="0.25">
      <c r="A259" s="76"/>
      <c r="B259" s="76"/>
      <c r="C259" s="76"/>
      <c r="D259" s="131"/>
      <c r="E259" s="91"/>
      <c r="F259" s="76"/>
      <c r="G259" s="76"/>
      <c r="H259" s="77"/>
      <c r="I259" s="76"/>
      <c r="J259" s="77"/>
      <c r="K259" s="134"/>
      <c r="L259" s="134"/>
      <c r="M259" s="134"/>
      <c r="N259" s="134"/>
    </row>
    <row r="260" spans="1:14" s="78" customFormat="1" x14ac:dyDescent="0.25">
      <c r="A260" s="76"/>
      <c r="B260" s="76"/>
      <c r="C260" s="76"/>
      <c r="D260" s="131"/>
      <c r="E260" s="91"/>
      <c r="F260" s="76"/>
      <c r="G260" s="76"/>
      <c r="H260" s="77"/>
      <c r="I260" s="76"/>
      <c r="J260" s="77"/>
      <c r="K260" s="134"/>
      <c r="L260" s="134"/>
      <c r="M260" s="134"/>
      <c r="N260" s="134"/>
    </row>
    <row r="261" spans="1:14" s="78" customFormat="1" x14ac:dyDescent="0.25">
      <c r="A261" s="76"/>
      <c r="B261" s="76"/>
      <c r="C261" s="76"/>
      <c r="D261" s="131"/>
      <c r="E261" s="91"/>
      <c r="F261" s="76"/>
      <c r="G261" s="76"/>
      <c r="H261" s="77"/>
      <c r="I261" s="76"/>
      <c r="J261" s="77"/>
      <c r="K261" s="134"/>
      <c r="L261" s="134"/>
      <c r="M261" s="134"/>
      <c r="N261" s="134"/>
    </row>
    <row r="262" spans="1:14" s="78" customFormat="1" x14ac:dyDescent="0.25">
      <c r="A262" s="76"/>
      <c r="B262" s="76"/>
      <c r="C262" s="76"/>
      <c r="D262" s="131"/>
      <c r="E262" s="91"/>
      <c r="F262" s="76"/>
      <c r="G262" s="76"/>
      <c r="H262" s="77"/>
      <c r="I262" s="76"/>
      <c r="J262" s="77"/>
      <c r="K262" s="134"/>
      <c r="L262" s="134"/>
      <c r="M262" s="134"/>
      <c r="N262" s="134"/>
    </row>
    <row r="263" spans="1:14" s="78" customFormat="1" x14ac:dyDescent="0.25">
      <c r="A263" s="76"/>
      <c r="B263" s="76"/>
      <c r="C263" s="76"/>
      <c r="D263" s="131"/>
      <c r="E263" s="91"/>
      <c r="F263" s="76"/>
      <c r="G263" s="76"/>
      <c r="H263" s="77"/>
      <c r="I263" s="76"/>
      <c r="J263" s="77"/>
      <c r="K263" s="134"/>
      <c r="L263" s="134"/>
      <c r="M263" s="134"/>
      <c r="N263" s="134"/>
    </row>
    <row r="264" spans="1:14" s="78" customFormat="1" x14ac:dyDescent="0.25">
      <c r="A264" s="76"/>
      <c r="B264" s="76"/>
      <c r="C264" s="76"/>
      <c r="D264" s="131"/>
      <c r="E264" s="91"/>
      <c r="F264" s="76"/>
      <c r="G264" s="76"/>
      <c r="H264" s="77"/>
      <c r="I264" s="76"/>
      <c r="J264" s="77"/>
      <c r="K264" s="134"/>
      <c r="L264" s="134"/>
      <c r="M264" s="134"/>
      <c r="N264" s="134"/>
    </row>
    <row r="265" spans="1:14" s="78" customFormat="1" x14ac:dyDescent="0.25">
      <c r="A265" s="76"/>
      <c r="B265" s="76"/>
      <c r="C265" s="76"/>
      <c r="D265" s="131"/>
      <c r="E265" s="91"/>
      <c r="F265" s="76"/>
      <c r="G265" s="76"/>
      <c r="H265" s="77"/>
      <c r="I265" s="76"/>
      <c r="J265" s="77"/>
      <c r="K265" s="134"/>
      <c r="L265" s="134"/>
      <c r="M265" s="134"/>
      <c r="N265" s="134"/>
    </row>
    <row r="266" spans="1:14" s="78" customFormat="1" x14ac:dyDescent="0.25">
      <c r="A266" s="76"/>
      <c r="B266" s="76"/>
      <c r="C266" s="76"/>
      <c r="D266" s="131"/>
      <c r="E266" s="91"/>
      <c r="F266" s="76"/>
      <c r="G266" s="76"/>
      <c r="H266" s="77"/>
      <c r="I266" s="76"/>
      <c r="J266" s="77"/>
      <c r="K266" s="134"/>
      <c r="L266" s="134"/>
      <c r="M266" s="134"/>
      <c r="N266" s="134"/>
    </row>
    <row r="267" spans="1:14" s="78" customFormat="1" x14ac:dyDescent="0.25">
      <c r="A267" s="76"/>
      <c r="B267" s="76"/>
      <c r="C267" s="76"/>
      <c r="D267" s="131"/>
      <c r="E267" s="91"/>
      <c r="F267" s="76"/>
      <c r="G267" s="76"/>
      <c r="H267" s="77"/>
      <c r="I267" s="76"/>
      <c r="J267" s="77"/>
      <c r="K267" s="134"/>
      <c r="L267" s="134"/>
      <c r="M267" s="134"/>
      <c r="N267" s="134"/>
    </row>
    <row r="268" spans="1:14" s="78" customFormat="1" x14ac:dyDescent="0.25">
      <c r="A268" s="76"/>
      <c r="B268" s="76"/>
      <c r="C268" s="76"/>
      <c r="D268" s="131"/>
      <c r="E268" s="91"/>
      <c r="F268" s="76"/>
      <c r="G268" s="76"/>
      <c r="H268" s="77"/>
      <c r="I268" s="76"/>
      <c r="J268" s="77"/>
      <c r="K268" s="134"/>
      <c r="L268" s="134"/>
      <c r="M268" s="134"/>
      <c r="N268" s="134"/>
    </row>
    <row r="269" spans="1:14" s="78" customFormat="1" x14ac:dyDescent="0.25">
      <c r="A269" s="76"/>
      <c r="B269" s="76"/>
      <c r="C269" s="76"/>
      <c r="D269" s="131"/>
      <c r="E269" s="91"/>
      <c r="F269" s="76"/>
      <c r="G269" s="76"/>
      <c r="H269" s="77"/>
      <c r="I269" s="76"/>
      <c r="J269" s="77"/>
      <c r="K269" s="134"/>
      <c r="L269" s="134"/>
      <c r="M269" s="134"/>
      <c r="N269" s="134"/>
    </row>
    <row r="270" spans="1:14" s="78" customFormat="1" x14ac:dyDescent="0.25">
      <c r="A270" s="76"/>
      <c r="B270" s="76"/>
      <c r="C270" s="76"/>
      <c r="D270" s="131"/>
      <c r="E270" s="91"/>
      <c r="F270" s="76"/>
      <c r="G270" s="76"/>
      <c r="H270" s="77"/>
      <c r="I270" s="76"/>
      <c r="J270" s="77"/>
      <c r="K270" s="134"/>
      <c r="L270" s="134"/>
      <c r="M270" s="134"/>
      <c r="N270" s="134"/>
    </row>
    <row r="271" spans="1:14" s="78" customFormat="1" x14ac:dyDescent="0.25">
      <c r="A271" s="76"/>
      <c r="B271" s="76"/>
      <c r="C271" s="76"/>
      <c r="D271" s="131"/>
      <c r="E271" s="91"/>
      <c r="F271" s="76"/>
      <c r="G271" s="76"/>
      <c r="H271" s="77"/>
      <c r="I271" s="76"/>
      <c r="J271" s="77"/>
      <c r="K271" s="134"/>
      <c r="L271" s="134"/>
      <c r="M271" s="134"/>
      <c r="N271" s="134"/>
    </row>
    <row r="272" spans="1:14" s="78" customFormat="1" x14ac:dyDescent="0.25">
      <c r="A272" s="76"/>
      <c r="B272" s="76"/>
      <c r="C272" s="76"/>
      <c r="D272" s="131"/>
      <c r="E272" s="91"/>
      <c r="F272" s="76"/>
      <c r="G272" s="76"/>
      <c r="H272" s="77"/>
      <c r="I272" s="76"/>
      <c r="J272" s="77"/>
      <c r="K272" s="134"/>
      <c r="L272" s="134"/>
      <c r="M272" s="134"/>
      <c r="N272" s="134"/>
    </row>
    <row r="273" spans="1:14" s="78" customFormat="1" x14ac:dyDescent="0.25">
      <c r="A273" s="76"/>
      <c r="B273" s="76"/>
      <c r="C273" s="76"/>
      <c r="D273" s="131"/>
      <c r="E273" s="91"/>
      <c r="F273" s="76"/>
      <c r="G273" s="76"/>
      <c r="H273" s="77"/>
      <c r="I273" s="76"/>
      <c r="J273" s="77"/>
      <c r="K273" s="134"/>
      <c r="L273" s="134"/>
      <c r="M273" s="134"/>
      <c r="N273" s="134"/>
    </row>
    <row r="274" spans="1:14" s="78" customFormat="1" x14ac:dyDescent="0.25">
      <c r="A274" s="76"/>
      <c r="B274" s="76"/>
      <c r="C274" s="76"/>
      <c r="D274" s="131"/>
      <c r="E274" s="91"/>
      <c r="F274" s="76"/>
      <c r="G274" s="76"/>
      <c r="H274" s="77"/>
      <c r="I274" s="76"/>
      <c r="J274" s="77"/>
      <c r="K274" s="134"/>
      <c r="L274" s="134"/>
      <c r="M274" s="134"/>
      <c r="N274" s="134"/>
    </row>
    <row r="275" spans="1:14" s="78" customFormat="1" x14ac:dyDescent="0.25">
      <c r="A275" s="76"/>
      <c r="B275" s="76"/>
      <c r="C275" s="76"/>
      <c r="D275" s="131"/>
      <c r="E275" s="91"/>
      <c r="F275" s="76"/>
      <c r="G275" s="76"/>
      <c r="H275" s="77"/>
      <c r="I275" s="76"/>
      <c r="J275" s="77"/>
      <c r="K275" s="134"/>
      <c r="L275" s="134"/>
      <c r="M275" s="134"/>
      <c r="N275" s="134"/>
    </row>
    <row r="276" spans="1:14" s="78" customFormat="1" x14ac:dyDescent="0.25">
      <c r="A276" s="76"/>
      <c r="B276" s="76"/>
      <c r="C276" s="76"/>
      <c r="D276" s="131"/>
      <c r="E276" s="91"/>
      <c r="F276" s="76"/>
      <c r="G276" s="76"/>
      <c r="H276" s="77"/>
      <c r="I276" s="76"/>
      <c r="J276" s="77"/>
      <c r="K276" s="134"/>
      <c r="L276" s="134"/>
      <c r="M276" s="134"/>
      <c r="N276" s="134"/>
    </row>
    <row r="277" spans="1:14" s="78" customFormat="1" x14ac:dyDescent="0.25">
      <c r="A277" s="76"/>
      <c r="B277" s="76"/>
      <c r="C277" s="76"/>
      <c r="D277" s="131"/>
      <c r="E277" s="91"/>
      <c r="F277" s="76"/>
      <c r="G277" s="76"/>
      <c r="H277" s="77"/>
      <c r="I277" s="76"/>
      <c r="J277" s="77"/>
      <c r="K277" s="134"/>
      <c r="L277" s="134"/>
      <c r="M277" s="134"/>
      <c r="N277" s="134"/>
    </row>
    <row r="278" spans="1:14" s="78" customFormat="1" x14ac:dyDescent="0.25">
      <c r="A278" s="76"/>
      <c r="B278" s="76"/>
      <c r="C278" s="76"/>
      <c r="D278" s="131"/>
      <c r="E278" s="91"/>
      <c r="F278" s="76"/>
      <c r="G278" s="76"/>
      <c r="H278" s="77"/>
      <c r="I278" s="76"/>
      <c r="J278" s="77"/>
      <c r="K278" s="134"/>
      <c r="L278" s="134"/>
      <c r="M278" s="134"/>
      <c r="N278" s="134"/>
    </row>
    <row r="279" spans="1:14" s="78" customFormat="1" x14ac:dyDescent="0.25">
      <c r="A279" s="76"/>
      <c r="B279" s="76"/>
      <c r="C279" s="76"/>
      <c r="D279" s="131"/>
      <c r="E279" s="91"/>
      <c r="F279" s="76"/>
      <c r="G279" s="76"/>
      <c r="H279" s="77"/>
      <c r="I279" s="76"/>
      <c r="J279" s="77"/>
      <c r="K279" s="134"/>
      <c r="L279" s="134"/>
      <c r="M279" s="134"/>
      <c r="N279" s="134"/>
    </row>
    <row r="280" spans="1:14" s="78" customFormat="1" x14ac:dyDescent="0.25">
      <c r="A280" s="76"/>
      <c r="B280" s="76"/>
      <c r="C280" s="76"/>
      <c r="D280" s="131"/>
      <c r="E280" s="91"/>
      <c r="F280" s="76"/>
      <c r="G280" s="76"/>
      <c r="H280" s="77"/>
      <c r="I280" s="76"/>
      <c r="J280" s="77"/>
      <c r="K280" s="134"/>
      <c r="L280" s="134"/>
      <c r="M280" s="134"/>
      <c r="N280" s="134"/>
    </row>
    <row r="281" spans="1:14" s="78" customFormat="1" x14ac:dyDescent="0.25">
      <c r="A281" s="76"/>
      <c r="B281" s="76"/>
      <c r="C281" s="76"/>
      <c r="D281" s="131"/>
      <c r="E281" s="91"/>
      <c r="F281" s="76"/>
      <c r="G281" s="76"/>
      <c r="H281" s="77"/>
      <c r="I281" s="76"/>
      <c r="J281" s="77"/>
      <c r="K281" s="134"/>
      <c r="L281" s="134"/>
      <c r="M281" s="134"/>
      <c r="N281" s="134"/>
    </row>
    <row r="282" spans="1:14" s="78" customFormat="1" x14ac:dyDescent="0.25">
      <c r="A282" s="76"/>
      <c r="B282" s="76"/>
      <c r="C282" s="76"/>
      <c r="D282" s="131"/>
      <c r="E282" s="91"/>
      <c r="F282" s="76"/>
      <c r="G282" s="76"/>
      <c r="H282" s="77"/>
      <c r="I282" s="76"/>
      <c r="J282" s="77"/>
      <c r="K282" s="134"/>
      <c r="L282" s="134"/>
      <c r="M282" s="134"/>
      <c r="N282" s="134"/>
    </row>
    <row r="283" spans="1:14" s="78" customFormat="1" x14ac:dyDescent="0.25">
      <c r="A283" s="76"/>
      <c r="B283" s="76"/>
      <c r="C283" s="76"/>
      <c r="D283" s="131"/>
      <c r="E283" s="91"/>
      <c r="F283" s="76"/>
      <c r="G283" s="76"/>
      <c r="H283" s="77"/>
      <c r="I283" s="76"/>
      <c r="J283" s="77"/>
      <c r="K283" s="134"/>
      <c r="L283" s="134"/>
      <c r="M283" s="134"/>
      <c r="N283" s="134"/>
    </row>
    <row r="284" spans="1:14" s="78" customFormat="1" x14ac:dyDescent="0.25">
      <c r="A284" s="76"/>
      <c r="B284" s="76"/>
      <c r="C284" s="76"/>
      <c r="D284" s="131"/>
      <c r="E284" s="91"/>
      <c r="F284" s="76"/>
      <c r="G284" s="76"/>
      <c r="H284" s="77"/>
      <c r="I284" s="76"/>
      <c r="J284" s="77"/>
      <c r="K284" s="134"/>
      <c r="L284" s="134"/>
      <c r="M284" s="134"/>
      <c r="N284" s="134"/>
    </row>
    <row r="285" spans="1:14" s="78" customFormat="1" x14ac:dyDescent="0.25">
      <c r="A285" s="76"/>
      <c r="B285" s="76"/>
      <c r="C285" s="76"/>
      <c r="D285" s="131"/>
      <c r="E285" s="91"/>
      <c r="F285" s="76"/>
      <c r="G285" s="76"/>
      <c r="H285" s="77"/>
      <c r="I285" s="76"/>
      <c r="J285" s="77"/>
      <c r="K285" s="134"/>
      <c r="L285" s="134"/>
      <c r="M285" s="134"/>
      <c r="N285" s="134"/>
    </row>
    <row r="286" spans="1:14" s="78" customFormat="1" x14ac:dyDescent="0.25">
      <c r="A286" s="76"/>
      <c r="B286" s="76"/>
      <c r="C286" s="76"/>
      <c r="D286" s="131"/>
      <c r="E286" s="91"/>
      <c r="F286" s="76"/>
      <c r="G286" s="76"/>
      <c r="H286" s="77"/>
      <c r="I286" s="76"/>
      <c r="J286" s="77"/>
      <c r="K286" s="134"/>
      <c r="L286" s="134"/>
      <c r="M286" s="134"/>
      <c r="N286" s="134"/>
    </row>
    <row r="287" spans="1:14" s="78" customFormat="1" x14ac:dyDescent="0.25">
      <c r="A287" s="76"/>
      <c r="B287" s="76"/>
      <c r="C287" s="76"/>
      <c r="D287" s="131"/>
      <c r="E287" s="91"/>
      <c r="F287" s="76"/>
      <c r="G287" s="76"/>
      <c r="H287" s="77"/>
      <c r="I287" s="76"/>
      <c r="J287" s="77"/>
      <c r="K287" s="134"/>
      <c r="L287" s="134"/>
      <c r="M287" s="134"/>
      <c r="N287" s="134"/>
    </row>
    <row r="288" spans="1:14" s="78" customFormat="1" x14ac:dyDescent="0.25">
      <c r="A288" s="76"/>
      <c r="B288" s="76"/>
      <c r="C288" s="76"/>
      <c r="D288" s="131"/>
      <c r="E288" s="91"/>
      <c r="F288" s="76"/>
      <c r="G288" s="76"/>
      <c r="H288" s="77"/>
      <c r="I288" s="76"/>
      <c r="J288" s="77"/>
      <c r="K288" s="134"/>
      <c r="L288" s="134"/>
      <c r="M288" s="134"/>
      <c r="N288" s="134"/>
    </row>
    <row r="289" spans="1:14" s="78" customFormat="1" x14ac:dyDescent="0.25">
      <c r="A289" s="76"/>
      <c r="B289" s="76"/>
      <c r="C289" s="76"/>
      <c r="D289" s="131"/>
      <c r="E289" s="91"/>
      <c r="F289" s="76"/>
      <c r="G289" s="76"/>
      <c r="H289" s="77"/>
      <c r="I289" s="76"/>
      <c r="J289" s="77"/>
      <c r="K289" s="134"/>
      <c r="L289" s="134"/>
      <c r="M289" s="134"/>
      <c r="N289" s="134"/>
    </row>
    <row r="290" spans="1:14" s="78" customFormat="1" x14ac:dyDescent="0.25">
      <c r="A290" s="76"/>
      <c r="B290" s="76"/>
      <c r="C290" s="76"/>
      <c r="D290" s="131"/>
      <c r="E290" s="91"/>
      <c r="F290" s="76"/>
      <c r="G290" s="76"/>
      <c r="H290" s="77"/>
      <c r="I290" s="76"/>
      <c r="J290" s="77"/>
      <c r="K290" s="134"/>
      <c r="L290" s="134"/>
      <c r="M290" s="134"/>
      <c r="N290" s="134"/>
    </row>
    <row r="291" spans="1:14" s="78" customFormat="1" x14ac:dyDescent="0.25">
      <c r="A291" s="76"/>
      <c r="B291" s="76"/>
      <c r="C291" s="76"/>
      <c r="D291" s="131"/>
      <c r="E291" s="91"/>
      <c r="F291" s="76"/>
      <c r="G291" s="76"/>
      <c r="H291" s="77"/>
      <c r="I291" s="76"/>
      <c r="J291" s="77"/>
      <c r="K291" s="134"/>
      <c r="L291" s="134"/>
      <c r="M291" s="134"/>
      <c r="N291" s="134"/>
    </row>
    <row r="292" spans="1:14" s="78" customFormat="1" x14ac:dyDescent="0.25">
      <c r="A292" s="76"/>
      <c r="B292" s="76"/>
      <c r="C292" s="76"/>
      <c r="D292" s="131"/>
      <c r="E292" s="91"/>
      <c r="F292" s="76"/>
      <c r="G292" s="76"/>
      <c r="H292" s="77"/>
      <c r="I292" s="76"/>
      <c r="J292" s="77"/>
      <c r="K292" s="134"/>
      <c r="L292" s="134"/>
      <c r="M292" s="134"/>
      <c r="N292" s="134"/>
    </row>
    <row r="293" spans="1:14" s="78" customFormat="1" x14ac:dyDescent="0.25">
      <c r="A293" s="76"/>
      <c r="B293" s="76"/>
      <c r="C293" s="76"/>
      <c r="D293" s="131"/>
      <c r="E293" s="91"/>
      <c r="F293" s="76"/>
      <c r="G293" s="76"/>
      <c r="H293" s="77"/>
      <c r="I293" s="76"/>
      <c r="J293" s="77"/>
      <c r="K293" s="134"/>
      <c r="L293" s="134"/>
      <c r="M293" s="134"/>
      <c r="N293" s="134"/>
    </row>
    <row r="294" spans="1:14" s="78" customFormat="1" x14ac:dyDescent="0.25">
      <c r="A294" s="76"/>
      <c r="B294" s="76"/>
      <c r="C294" s="76"/>
      <c r="D294" s="131"/>
      <c r="E294" s="91"/>
      <c r="F294" s="76"/>
      <c r="G294" s="76"/>
      <c r="H294" s="77"/>
      <c r="I294" s="76"/>
      <c r="J294" s="77"/>
      <c r="K294" s="134"/>
      <c r="L294" s="134"/>
      <c r="M294" s="134"/>
      <c r="N294" s="134"/>
    </row>
    <row r="295" spans="1:14" s="78" customFormat="1" x14ac:dyDescent="0.25">
      <c r="A295" s="76"/>
      <c r="B295" s="76"/>
      <c r="C295" s="76"/>
      <c r="D295" s="131"/>
      <c r="E295" s="91"/>
      <c r="F295" s="76"/>
      <c r="G295" s="76"/>
      <c r="H295" s="77"/>
      <c r="I295" s="76"/>
      <c r="J295" s="77"/>
      <c r="K295" s="134"/>
      <c r="L295" s="134"/>
      <c r="M295" s="134"/>
      <c r="N295" s="134"/>
    </row>
    <row r="296" spans="1:14" s="78" customFormat="1" x14ac:dyDescent="0.25">
      <c r="A296" s="76"/>
      <c r="B296" s="76"/>
      <c r="C296" s="76"/>
      <c r="D296" s="131"/>
      <c r="E296" s="91"/>
      <c r="F296" s="76"/>
      <c r="G296" s="76"/>
      <c r="H296" s="77"/>
      <c r="I296" s="76"/>
      <c r="J296" s="77"/>
      <c r="K296" s="134"/>
      <c r="L296" s="134"/>
      <c r="M296" s="134"/>
      <c r="N296" s="134"/>
    </row>
    <row r="297" spans="1:14" s="78" customFormat="1" x14ac:dyDescent="0.25">
      <c r="A297" s="76"/>
      <c r="B297" s="76"/>
      <c r="C297" s="76"/>
      <c r="D297" s="131"/>
      <c r="E297" s="91"/>
      <c r="F297" s="76"/>
      <c r="G297" s="76"/>
      <c r="H297" s="77"/>
      <c r="I297" s="76"/>
      <c r="J297" s="77"/>
      <c r="K297" s="134"/>
      <c r="L297" s="134"/>
      <c r="M297" s="134"/>
      <c r="N297" s="134"/>
    </row>
    <row r="298" spans="1:14" s="78" customFormat="1" x14ac:dyDescent="0.25">
      <c r="A298" s="76"/>
      <c r="B298" s="76"/>
      <c r="C298" s="76"/>
      <c r="D298" s="131"/>
      <c r="E298" s="91"/>
      <c r="F298" s="76"/>
      <c r="G298" s="76"/>
      <c r="H298" s="77"/>
      <c r="I298" s="76"/>
      <c r="J298" s="77"/>
      <c r="K298" s="134"/>
      <c r="L298" s="134"/>
      <c r="M298" s="134"/>
      <c r="N298" s="134"/>
    </row>
    <row r="299" spans="1:14" s="78" customFormat="1" x14ac:dyDescent="0.25">
      <c r="A299" s="76"/>
      <c r="B299" s="76"/>
      <c r="C299" s="76"/>
      <c r="D299" s="131"/>
      <c r="E299" s="91"/>
      <c r="F299" s="76"/>
      <c r="G299" s="76"/>
      <c r="H299" s="77"/>
      <c r="I299" s="76"/>
      <c r="J299" s="77"/>
      <c r="K299" s="134"/>
      <c r="L299" s="134"/>
      <c r="M299" s="134"/>
      <c r="N299" s="134"/>
    </row>
    <row r="300" spans="1:14" s="78" customFormat="1" x14ac:dyDescent="0.25">
      <c r="A300" s="76"/>
      <c r="B300" s="76"/>
      <c r="C300" s="76"/>
      <c r="D300" s="131"/>
      <c r="E300" s="91"/>
      <c r="F300" s="76"/>
      <c r="G300" s="76"/>
      <c r="H300" s="77"/>
      <c r="I300" s="76"/>
      <c r="J300" s="77"/>
      <c r="K300" s="134"/>
      <c r="L300" s="134"/>
      <c r="M300" s="134"/>
      <c r="N300" s="134"/>
    </row>
    <row r="301" spans="1:14" s="78" customFormat="1" x14ac:dyDescent="0.25">
      <c r="A301" s="76"/>
      <c r="B301" s="76"/>
      <c r="C301" s="76"/>
      <c r="D301" s="131"/>
      <c r="E301" s="91"/>
      <c r="F301" s="76"/>
      <c r="G301" s="76"/>
      <c r="H301" s="77"/>
      <c r="I301" s="76"/>
      <c r="J301" s="77"/>
      <c r="K301" s="134"/>
      <c r="L301" s="134"/>
      <c r="M301" s="134"/>
      <c r="N301" s="134"/>
    </row>
    <row r="302" spans="1:14" s="78" customFormat="1" x14ac:dyDescent="0.25">
      <c r="A302" s="76"/>
      <c r="B302" s="76"/>
      <c r="C302" s="76"/>
      <c r="D302" s="131"/>
      <c r="E302" s="91"/>
      <c r="F302" s="76"/>
      <c r="G302" s="76"/>
      <c r="H302" s="77"/>
      <c r="I302" s="76"/>
      <c r="J302" s="77"/>
      <c r="K302" s="134"/>
      <c r="L302" s="134"/>
      <c r="M302" s="134"/>
      <c r="N302" s="134"/>
    </row>
    <row r="303" spans="1:14" s="78" customFormat="1" x14ac:dyDescent="0.25">
      <c r="A303" s="76"/>
      <c r="B303" s="76"/>
      <c r="C303" s="76"/>
      <c r="D303" s="131"/>
      <c r="E303" s="91"/>
      <c r="F303" s="76"/>
      <c r="G303" s="76"/>
      <c r="H303" s="77"/>
      <c r="I303" s="76"/>
      <c r="J303" s="77"/>
      <c r="K303" s="134"/>
      <c r="L303" s="134"/>
      <c r="M303" s="134"/>
      <c r="N303" s="134"/>
    </row>
    <row r="304" spans="1:14" s="78" customFormat="1" x14ac:dyDescent="0.25">
      <c r="A304" s="76"/>
      <c r="B304" s="76"/>
      <c r="C304" s="76"/>
      <c r="D304" s="131"/>
      <c r="E304" s="91"/>
      <c r="F304" s="76"/>
      <c r="G304" s="76"/>
      <c r="H304" s="77"/>
      <c r="I304" s="76"/>
      <c r="J304" s="77"/>
      <c r="K304" s="134"/>
      <c r="L304" s="134"/>
      <c r="M304" s="134"/>
      <c r="N304" s="134"/>
    </row>
    <row r="305" spans="1:14" s="78" customFormat="1" x14ac:dyDescent="0.25">
      <c r="A305" s="76"/>
      <c r="B305" s="76"/>
      <c r="C305" s="76"/>
      <c r="D305" s="131"/>
      <c r="E305" s="91"/>
      <c r="F305" s="76"/>
      <c r="G305" s="76"/>
      <c r="H305" s="77"/>
      <c r="I305" s="76"/>
      <c r="J305" s="77"/>
      <c r="K305" s="134"/>
      <c r="L305" s="134"/>
      <c r="M305" s="134"/>
      <c r="N305" s="134"/>
    </row>
    <row r="306" spans="1:14" s="78" customFormat="1" x14ac:dyDescent="0.25">
      <c r="A306" s="76"/>
      <c r="B306" s="76"/>
      <c r="C306" s="76"/>
      <c r="D306" s="131"/>
      <c r="E306" s="91"/>
      <c r="F306" s="76"/>
      <c r="G306" s="76"/>
      <c r="H306" s="77"/>
      <c r="I306" s="76"/>
      <c r="J306" s="77"/>
      <c r="K306" s="134"/>
      <c r="L306" s="134"/>
      <c r="M306" s="134"/>
      <c r="N306" s="134"/>
    </row>
    <row r="307" spans="1:14" s="78" customFormat="1" x14ac:dyDescent="0.25">
      <c r="A307" s="76"/>
      <c r="B307" s="76"/>
      <c r="C307" s="76"/>
      <c r="D307" s="131"/>
      <c r="E307" s="91"/>
      <c r="F307" s="76"/>
      <c r="G307" s="76"/>
      <c r="H307" s="77"/>
      <c r="I307" s="76"/>
      <c r="J307" s="77"/>
      <c r="K307" s="134"/>
      <c r="L307" s="134"/>
      <c r="M307" s="134"/>
      <c r="N307" s="134"/>
    </row>
    <row r="308" spans="1:14" s="78" customFormat="1" x14ac:dyDescent="0.25">
      <c r="A308" s="76"/>
      <c r="B308" s="76"/>
      <c r="C308" s="76"/>
      <c r="D308" s="131"/>
      <c r="E308" s="91"/>
      <c r="F308" s="76"/>
      <c r="G308" s="76"/>
      <c r="H308" s="77"/>
      <c r="I308" s="76"/>
      <c r="J308" s="77"/>
      <c r="K308" s="134"/>
      <c r="L308" s="134"/>
      <c r="M308" s="134"/>
      <c r="N308" s="134"/>
    </row>
    <row r="309" spans="1:14" s="78" customFormat="1" x14ac:dyDescent="0.25">
      <c r="A309" s="76"/>
      <c r="B309" s="76"/>
      <c r="C309" s="76"/>
      <c r="D309" s="131"/>
      <c r="E309" s="91"/>
      <c r="F309" s="76"/>
      <c r="G309" s="76"/>
      <c r="H309" s="77"/>
      <c r="I309" s="76"/>
      <c r="J309" s="77"/>
      <c r="K309" s="134"/>
      <c r="L309" s="134"/>
      <c r="M309" s="134"/>
      <c r="N309" s="134"/>
    </row>
    <row r="310" spans="1:14" s="78" customFormat="1" x14ac:dyDescent="0.25">
      <c r="A310" s="76"/>
      <c r="B310" s="76"/>
      <c r="C310" s="76"/>
      <c r="D310" s="131"/>
      <c r="E310" s="91"/>
      <c r="F310" s="76"/>
      <c r="G310" s="76"/>
      <c r="H310" s="77"/>
      <c r="I310" s="76"/>
      <c r="J310" s="77"/>
      <c r="K310" s="134"/>
      <c r="L310" s="134"/>
      <c r="M310" s="134"/>
      <c r="N310" s="134"/>
    </row>
    <row r="311" spans="1:14" s="78" customFormat="1" x14ac:dyDescent="0.25">
      <c r="A311" s="76"/>
      <c r="B311" s="76"/>
      <c r="C311" s="76"/>
      <c r="D311" s="131"/>
      <c r="E311" s="91"/>
      <c r="F311" s="76"/>
      <c r="G311" s="76"/>
      <c r="H311" s="77"/>
      <c r="I311" s="76"/>
      <c r="J311" s="77"/>
      <c r="K311" s="134"/>
      <c r="L311" s="134"/>
      <c r="M311" s="134"/>
      <c r="N311" s="134"/>
    </row>
    <row r="312" spans="1:14" s="78" customFormat="1" x14ac:dyDescent="0.25">
      <c r="A312" s="76"/>
      <c r="B312" s="76"/>
      <c r="C312" s="76"/>
      <c r="D312" s="131"/>
      <c r="E312" s="91"/>
      <c r="F312" s="76"/>
      <c r="G312" s="76"/>
      <c r="H312" s="77"/>
      <c r="I312" s="76"/>
      <c r="J312" s="77"/>
      <c r="K312" s="134"/>
      <c r="L312" s="134"/>
      <c r="M312" s="134"/>
      <c r="N312" s="134"/>
    </row>
    <row r="313" spans="1:14" s="78" customFormat="1" x14ac:dyDescent="0.25">
      <c r="A313" s="76"/>
      <c r="B313" s="76"/>
      <c r="C313" s="76"/>
      <c r="D313" s="131"/>
      <c r="E313" s="91"/>
      <c r="F313" s="76"/>
      <c r="G313" s="76"/>
      <c r="H313" s="77"/>
      <c r="I313" s="76"/>
      <c r="J313" s="77"/>
      <c r="K313" s="134"/>
      <c r="L313" s="134"/>
      <c r="M313" s="134"/>
      <c r="N313" s="134"/>
    </row>
    <row r="314" spans="1:14" s="78" customFormat="1" x14ac:dyDescent="0.25">
      <c r="A314" s="76"/>
      <c r="B314" s="76"/>
      <c r="C314" s="76"/>
      <c r="D314" s="131"/>
      <c r="E314" s="91"/>
      <c r="F314" s="76"/>
      <c r="G314" s="76"/>
      <c r="H314" s="77"/>
      <c r="I314" s="76"/>
      <c r="J314" s="77"/>
      <c r="K314" s="134"/>
      <c r="L314" s="134"/>
      <c r="M314" s="134"/>
      <c r="N314" s="134"/>
    </row>
    <row r="315" spans="1:14" s="78" customFormat="1" x14ac:dyDescent="0.25">
      <c r="A315" s="76"/>
      <c r="B315" s="76"/>
      <c r="C315" s="76"/>
      <c r="D315" s="131"/>
      <c r="E315" s="91"/>
      <c r="F315" s="76"/>
      <c r="G315" s="76"/>
      <c r="H315" s="77"/>
      <c r="I315" s="76"/>
      <c r="J315" s="77"/>
      <c r="K315" s="134"/>
      <c r="L315" s="134"/>
      <c r="M315" s="134"/>
      <c r="N315" s="134"/>
    </row>
    <row r="316" spans="1:14" s="78" customFormat="1" x14ac:dyDescent="0.25">
      <c r="A316" s="76"/>
      <c r="B316" s="76"/>
      <c r="C316" s="76"/>
      <c r="D316" s="131"/>
      <c r="E316" s="91"/>
      <c r="F316" s="76"/>
      <c r="G316" s="76"/>
      <c r="H316" s="77"/>
      <c r="I316" s="76"/>
      <c r="J316" s="77"/>
      <c r="K316" s="134"/>
      <c r="L316" s="134"/>
      <c r="M316" s="134"/>
      <c r="N316" s="134"/>
    </row>
    <row r="317" spans="1:14" s="78" customFormat="1" x14ac:dyDescent="0.25">
      <c r="A317" s="76"/>
      <c r="B317" s="76"/>
      <c r="C317" s="76"/>
      <c r="D317" s="131"/>
      <c r="E317" s="91"/>
      <c r="F317" s="76"/>
      <c r="G317" s="76"/>
      <c r="H317" s="77"/>
      <c r="I317" s="76"/>
      <c r="J317" s="77"/>
      <c r="K317" s="134"/>
      <c r="L317" s="134"/>
      <c r="M317" s="134"/>
      <c r="N317" s="134"/>
    </row>
    <row r="318" spans="1:14" s="78" customFormat="1" x14ac:dyDescent="0.25">
      <c r="A318" s="76"/>
      <c r="B318" s="76"/>
      <c r="C318" s="76"/>
      <c r="D318" s="131"/>
      <c r="E318" s="91"/>
      <c r="F318" s="76"/>
      <c r="G318" s="76"/>
      <c r="H318" s="77"/>
      <c r="I318" s="76"/>
      <c r="J318" s="77"/>
      <c r="K318" s="134"/>
      <c r="L318" s="134"/>
      <c r="M318" s="134"/>
      <c r="N318" s="134"/>
    </row>
    <row r="319" spans="1:14" s="78" customFormat="1" x14ac:dyDescent="0.25">
      <c r="A319" s="76"/>
      <c r="B319" s="76"/>
      <c r="C319" s="76"/>
      <c r="D319" s="131"/>
      <c r="E319" s="91"/>
      <c r="F319" s="76"/>
      <c r="G319" s="76"/>
      <c r="H319" s="77"/>
      <c r="I319" s="76"/>
      <c r="J319" s="77"/>
      <c r="K319" s="134"/>
      <c r="L319" s="134"/>
      <c r="M319" s="134"/>
      <c r="N319" s="134"/>
    </row>
    <row r="320" spans="1:14" s="78" customFormat="1" x14ac:dyDescent="0.25">
      <c r="A320" s="76"/>
      <c r="B320" s="76"/>
      <c r="C320" s="76"/>
      <c r="D320" s="131"/>
      <c r="E320" s="91"/>
      <c r="F320" s="76"/>
      <c r="G320" s="76"/>
      <c r="H320" s="77"/>
      <c r="I320" s="76"/>
      <c r="J320" s="77"/>
      <c r="K320" s="134"/>
      <c r="L320" s="134"/>
      <c r="M320" s="134"/>
      <c r="N320" s="134"/>
    </row>
    <row r="321" spans="1:14" s="78" customFormat="1" x14ac:dyDescent="0.25">
      <c r="A321" s="76"/>
      <c r="B321" s="76"/>
      <c r="C321" s="76"/>
      <c r="D321" s="131"/>
      <c r="E321" s="91"/>
      <c r="F321" s="76"/>
      <c r="G321" s="76"/>
      <c r="H321" s="77"/>
      <c r="I321" s="76"/>
      <c r="J321" s="77"/>
      <c r="K321" s="134"/>
      <c r="L321" s="134"/>
      <c r="M321" s="134"/>
      <c r="N321" s="134"/>
    </row>
    <row r="322" spans="1:14" s="78" customFormat="1" x14ac:dyDescent="0.25">
      <c r="A322" s="76"/>
      <c r="B322" s="76"/>
      <c r="C322" s="76"/>
      <c r="D322" s="131"/>
      <c r="E322" s="91"/>
      <c r="F322" s="76"/>
      <c r="G322" s="76"/>
      <c r="H322" s="77"/>
      <c r="I322" s="76"/>
      <c r="J322" s="77"/>
      <c r="K322" s="134"/>
      <c r="L322" s="134"/>
      <c r="M322" s="134"/>
      <c r="N322" s="134"/>
    </row>
    <row r="323" spans="1:14" s="78" customFormat="1" x14ac:dyDescent="0.25">
      <c r="A323" s="76"/>
      <c r="B323" s="76"/>
      <c r="C323" s="76"/>
      <c r="D323" s="131"/>
      <c r="E323" s="91"/>
      <c r="F323" s="76"/>
      <c r="G323" s="76"/>
      <c r="H323" s="77"/>
      <c r="I323" s="76"/>
      <c r="J323" s="77"/>
      <c r="K323" s="134"/>
      <c r="L323" s="134"/>
      <c r="M323" s="134"/>
      <c r="N323" s="134"/>
    </row>
    <row r="324" spans="1:14" s="78" customFormat="1" x14ac:dyDescent="0.25">
      <c r="A324" s="76"/>
      <c r="B324" s="76"/>
      <c r="C324" s="76"/>
      <c r="D324" s="131"/>
      <c r="E324" s="91"/>
      <c r="F324" s="76"/>
      <c r="G324" s="76"/>
      <c r="H324" s="77"/>
      <c r="I324" s="76"/>
      <c r="J324" s="77"/>
      <c r="K324" s="134"/>
      <c r="L324" s="134"/>
      <c r="M324" s="134"/>
      <c r="N324" s="134"/>
    </row>
    <row r="325" spans="1:14" s="78" customFormat="1" x14ac:dyDescent="0.25">
      <c r="A325" s="76"/>
      <c r="B325" s="76"/>
      <c r="C325" s="76"/>
      <c r="D325" s="131"/>
      <c r="E325" s="91"/>
      <c r="F325" s="76"/>
      <c r="G325" s="76"/>
      <c r="H325" s="77"/>
      <c r="I325" s="76"/>
      <c r="J325" s="77"/>
      <c r="K325" s="134"/>
      <c r="L325" s="134"/>
      <c r="M325" s="134"/>
      <c r="N325" s="134"/>
    </row>
    <row r="326" spans="1:14" s="78" customFormat="1" x14ac:dyDescent="0.25">
      <c r="A326" s="76"/>
      <c r="B326" s="76"/>
      <c r="C326" s="76"/>
      <c r="D326" s="131"/>
      <c r="E326" s="91"/>
      <c r="F326" s="76"/>
      <c r="G326" s="76"/>
      <c r="H326" s="77"/>
      <c r="I326" s="76"/>
      <c r="J326" s="77"/>
      <c r="K326" s="134"/>
      <c r="L326" s="134"/>
      <c r="M326" s="134"/>
      <c r="N326" s="134"/>
    </row>
    <row r="327" spans="1:14" s="78" customFormat="1" x14ac:dyDescent="0.25">
      <c r="A327" s="76"/>
      <c r="B327" s="76"/>
      <c r="C327" s="76"/>
      <c r="D327" s="131"/>
      <c r="E327" s="91"/>
      <c r="F327" s="76"/>
      <c r="G327" s="76"/>
      <c r="H327" s="77"/>
      <c r="I327" s="76"/>
      <c r="J327" s="77"/>
      <c r="K327" s="134"/>
      <c r="L327" s="134"/>
      <c r="M327" s="134"/>
      <c r="N327" s="134"/>
    </row>
    <row r="328" spans="1:14" s="78" customFormat="1" x14ac:dyDescent="0.25">
      <c r="A328" s="76"/>
      <c r="B328" s="76"/>
      <c r="C328" s="76"/>
      <c r="D328" s="131"/>
      <c r="E328" s="91"/>
      <c r="F328" s="76"/>
      <c r="G328" s="76"/>
      <c r="H328" s="77"/>
      <c r="I328" s="76"/>
      <c r="J328" s="77"/>
      <c r="K328" s="134"/>
      <c r="L328" s="134"/>
      <c r="M328" s="134"/>
      <c r="N328" s="134"/>
    </row>
    <row r="329" spans="1:14" s="78" customFormat="1" x14ac:dyDescent="0.25">
      <c r="A329" s="76"/>
      <c r="B329" s="76"/>
      <c r="C329" s="76"/>
      <c r="D329" s="131"/>
      <c r="E329" s="91"/>
      <c r="F329" s="76"/>
      <c r="G329" s="76"/>
      <c r="H329" s="77"/>
      <c r="I329" s="76"/>
      <c r="J329" s="77"/>
      <c r="K329" s="134"/>
      <c r="L329" s="134"/>
      <c r="M329" s="134"/>
      <c r="N329" s="134"/>
    </row>
    <row r="330" spans="1:14" s="78" customFormat="1" x14ac:dyDescent="0.25">
      <c r="A330" s="76"/>
      <c r="B330" s="76"/>
      <c r="C330" s="76"/>
      <c r="D330" s="131"/>
      <c r="E330" s="91"/>
      <c r="F330" s="76"/>
      <c r="G330" s="76"/>
      <c r="H330" s="77"/>
      <c r="I330" s="76"/>
      <c r="J330" s="77"/>
      <c r="K330" s="134"/>
      <c r="L330" s="134"/>
      <c r="M330" s="134"/>
      <c r="N330" s="134"/>
    </row>
    <row r="331" spans="1:14" s="78" customFormat="1" x14ac:dyDescent="0.25">
      <c r="A331" s="76"/>
      <c r="B331" s="76"/>
      <c r="C331" s="76"/>
      <c r="D331" s="131"/>
      <c r="E331" s="91"/>
      <c r="F331" s="76"/>
      <c r="G331" s="76"/>
      <c r="H331" s="77"/>
      <c r="I331" s="76"/>
      <c r="J331" s="77"/>
      <c r="K331" s="134"/>
      <c r="L331" s="134"/>
      <c r="M331" s="134"/>
      <c r="N331" s="134"/>
    </row>
    <row r="332" spans="1:14" s="78" customFormat="1" x14ac:dyDescent="0.25">
      <c r="A332" s="76"/>
      <c r="B332" s="76"/>
      <c r="C332" s="76"/>
      <c r="D332" s="131"/>
      <c r="E332" s="91"/>
      <c r="F332" s="76"/>
      <c r="G332" s="76"/>
      <c r="H332" s="77"/>
      <c r="I332" s="76"/>
      <c r="J332" s="77"/>
      <c r="K332" s="134"/>
      <c r="L332" s="134"/>
      <c r="M332" s="134"/>
      <c r="N332" s="134"/>
    </row>
    <row r="333" spans="1:14" s="78" customFormat="1" x14ac:dyDescent="0.25">
      <c r="A333" s="76"/>
      <c r="B333" s="76"/>
      <c r="C333" s="76"/>
      <c r="D333" s="131"/>
      <c r="E333" s="91"/>
      <c r="F333" s="76"/>
      <c r="G333" s="76"/>
      <c r="H333" s="77"/>
      <c r="I333" s="76"/>
      <c r="J333" s="77"/>
      <c r="K333" s="134"/>
      <c r="L333" s="134"/>
      <c r="M333" s="134"/>
      <c r="N333" s="134"/>
    </row>
    <row r="334" spans="1:14" s="78" customFormat="1" x14ac:dyDescent="0.25">
      <c r="A334" s="76"/>
      <c r="B334" s="76"/>
      <c r="C334" s="76"/>
      <c r="D334" s="131"/>
      <c r="E334" s="91"/>
      <c r="F334" s="76"/>
      <c r="G334" s="76"/>
      <c r="H334" s="77"/>
      <c r="I334" s="76"/>
      <c r="J334" s="77"/>
      <c r="K334" s="134"/>
      <c r="L334" s="134"/>
      <c r="M334" s="134"/>
      <c r="N334" s="134"/>
    </row>
    <row r="335" spans="1:14" s="78" customFormat="1" x14ac:dyDescent="0.25">
      <c r="A335" s="76"/>
      <c r="B335" s="76"/>
      <c r="C335" s="76"/>
      <c r="D335" s="131"/>
      <c r="E335" s="91"/>
      <c r="F335" s="76"/>
      <c r="G335" s="76"/>
      <c r="H335" s="77"/>
      <c r="I335" s="76"/>
      <c r="J335" s="77"/>
      <c r="K335" s="134"/>
      <c r="L335" s="134"/>
      <c r="M335" s="134"/>
      <c r="N335" s="134"/>
    </row>
    <row r="336" spans="1:14" s="78" customFormat="1" x14ac:dyDescent="0.25">
      <c r="A336" s="76"/>
      <c r="B336" s="76"/>
      <c r="C336" s="76"/>
      <c r="D336" s="131"/>
      <c r="E336" s="91"/>
      <c r="F336" s="76"/>
      <c r="G336" s="76"/>
      <c r="H336" s="77"/>
      <c r="I336" s="76"/>
      <c r="J336" s="77"/>
      <c r="K336" s="134"/>
      <c r="L336" s="134"/>
      <c r="M336" s="134"/>
      <c r="N336" s="134"/>
    </row>
    <row r="337" spans="1:14" s="78" customFormat="1" x14ac:dyDescent="0.25">
      <c r="A337" s="76"/>
      <c r="B337" s="76"/>
      <c r="C337" s="76"/>
      <c r="D337" s="131"/>
      <c r="E337" s="91"/>
      <c r="F337" s="76"/>
      <c r="G337" s="76"/>
      <c r="H337" s="77"/>
      <c r="I337" s="76"/>
      <c r="J337" s="77"/>
      <c r="K337" s="134"/>
      <c r="L337" s="134"/>
      <c r="M337" s="134"/>
      <c r="N337" s="134"/>
    </row>
    <row r="338" spans="1:14" s="78" customFormat="1" x14ac:dyDescent="0.25">
      <c r="A338" s="76"/>
      <c r="B338" s="76"/>
      <c r="C338" s="76"/>
      <c r="D338" s="131"/>
      <c r="E338" s="91"/>
      <c r="F338" s="76"/>
      <c r="G338" s="76"/>
      <c r="H338" s="77"/>
      <c r="I338" s="76"/>
      <c r="J338" s="77"/>
      <c r="K338" s="134"/>
      <c r="L338" s="134"/>
      <c r="M338" s="134"/>
      <c r="N338" s="134"/>
    </row>
    <row r="339" spans="1:14" s="78" customFormat="1" x14ac:dyDescent="0.25">
      <c r="A339" s="76"/>
      <c r="B339" s="76"/>
      <c r="C339" s="76"/>
      <c r="D339" s="131"/>
      <c r="E339" s="91"/>
      <c r="F339" s="76"/>
      <c r="G339" s="76"/>
      <c r="H339" s="77"/>
      <c r="I339" s="76"/>
      <c r="J339" s="77"/>
      <c r="K339" s="134"/>
      <c r="L339" s="134"/>
      <c r="M339" s="134"/>
      <c r="N339" s="134"/>
    </row>
    <row r="340" spans="1:14" s="78" customFormat="1" x14ac:dyDescent="0.25">
      <c r="A340" s="76"/>
      <c r="B340" s="76"/>
      <c r="C340" s="76"/>
      <c r="D340" s="131"/>
      <c r="E340" s="91"/>
      <c r="F340" s="76"/>
      <c r="G340" s="76"/>
      <c r="H340" s="77"/>
      <c r="I340" s="76"/>
      <c r="J340" s="77"/>
      <c r="K340" s="134"/>
      <c r="L340" s="134"/>
      <c r="M340" s="134"/>
      <c r="N340" s="134"/>
    </row>
    <row r="341" spans="1:14" s="78" customFormat="1" x14ac:dyDescent="0.25">
      <c r="A341" s="76"/>
      <c r="B341" s="76"/>
      <c r="C341" s="76"/>
      <c r="D341" s="131"/>
      <c r="E341" s="91"/>
      <c r="F341" s="76"/>
      <c r="G341" s="76"/>
      <c r="H341" s="77"/>
      <c r="I341" s="76"/>
      <c r="J341" s="77"/>
      <c r="K341" s="134"/>
      <c r="L341" s="134"/>
      <c r="M341" s="134"/>
      <c r="N341" s="134"/>
    </row>
    <row r="342" spans="1:14" s="78" customFormat="1" x14ac:dyDescent="0.25">
      <c r="A342" s="76"/>
      <c r="B342" s="76"/>
      <c r="C342" s="76"/>
      <c r="D342" s="131"/>
      <c r="E342" s="91"/>
      <c r="F342" s="76"/>
      <c r="G342" s="76"/>
      <c r="H342" s="77"/>
      <c r="I342" s="76"/>
      <c r="J342" s="77"/>
      <c r="K342" s="134"/>
      <c r="L342" s="134"/>
      <c r="M342" s="134"/>
      <c r="N342" s="134"/>
    </row>
    <row r="343" spans="1:14" s="78" customFormat="1" x14ac:dyDescent="0.25">
      <c r="A343" s="76"/>
      <c r="B343" s="76"/>
      <c r="C343" s="76"/>
      <c r="D343" s="131"/>
      <c r="E343" s="91"/>
      <c r="F343" s="76"/>
      <c r="G343" s="76"/>
      <c r="H343" s="77"/>
      <c r="I343" s="76"/>
      <c r="J343" s="77"/>
      <c r="K343" s="134"/>
      <c r="L343" s="134"/>
      <c r="M343" s="134"/>
      <c r="N343" s="134"/>
    </row>
    <row r="344" spans="1:14" s="78" customFormat="1" x14ac:dyDescent="0.25">
      <c r="A344" s="76"/>
      <c r="B344" s="76"/>
      <c r="C344" s="76"/>
      <c r="D344" s="131"/>
      <c r="E344" s="91"/>
      <c r="F344" s="76"/>
      <c r="G344" s="76"/>
      <c r="H344" s="77"/>
      <c r="I344" s="76"/>
      <c r="J344" s="77"/>
      <c r="K344" s="134"/>
      <c r="L344" s="134"/>
      <c r="M344" s="134"/>
      <c r="N344" s="134"/>
    </row>
    <row r="345" spans="1:14" s="78" customFormat="1" x14ac:dyDescent="0.25">
      <c r="A345" s="76"/>
      <c r="B345" s="76"/>
      <c r="C345" s="76"/>
      <c r="D345" s="131"/>
      <c r="E345" s="91"/>
      <c r="F345" s="76"/>
      <c r="G345" s="76"/>
      <c r="H345" s="77"/>
      <c r="I345" s="76"/>
      <c r="J345" s="77"/>
      <c r="K345" s="134"/>
      <c r="L345" s="134"/>
      <c r="M345" s="134"/>
      <c r="N345" s="134"/>
    </row>
    <row r="346" spans="1:14" s="78" customFormat="1" x14ac:dyDescent="0.25">
      <c r="A346" s="76"/>
      <c r="B346" s="76"/>
      <c r="C346" s="76"/>
      <c r="D346" s="131"/>
      <c r="E346" s="91"/>
      <c r="F346" s="76"/>
      <c r="G346" s="76"/>
      <c r="H346" s="77"/>
      <c r="I346" s="76"/>
      <c r="J346" s="77"/>
      <c r="K346" s="134"/>
      <c r="L346" s="134"/>
      <c r="M346" s="134"/>
      <c r="N346" s="134"/>
    </row>
    <row r="347" spans="1:14" s="78" customFormat="1" x14ac:dyDescent="0.25">
      <c r="A347" s="76"/>
      <c r="B347" s="76"/>
      <c r="C347" s="76"/>
      <c r="D347" s="131"/>
      <c r="E347" s="91"/>
      <c r="F347" s="76"/>
      <c r="G347" s="76"/>
      <c r="H347" s="77"/>
      <c r="I347" s="76"/>
      <c r="J347" s="77"/>
      <c r="K347" s="134"/>
      <c r="L347" s="134"/>
      <c r="M347" s="134"/>
      <c r="N347" s="134"/>
    </row>
    <row r="348" spans="1:14" s="78" customFormat="1" x14ac:dyDescent="0.25">
      <c r="A348" s="76"/>
      <c r="B348" s="76"/>
      <c r="C348" s="76"/>
      <c r="D348" s="131"/>
      <c r="E348" s="91"/>
      <c r="F348" s="76"/>
      <c r="G348" s="76"/>
      <c r="H348" s="77"/>
      <c r="I348" s="76"/>
      <c r="J348" s="77"/>
      <c r="K348" s="134"/>
      <c r="L348" s="134"/>
      <c r="M348" s="134"/>
      <c r="N348" s="134"/>
    </row>
    <row r="349" spans="1:14" s="78" customFormat="1" x14ac:dyDescent="0.25">
      <c r="A349" s="76"/>
      <c r="B349" s="76"/>
      <c r="C349" s="76"/>
      <c r="D349" s="131"/>
      <c r="E349" s="91"/>
      <c r="F349" s="76"/>
      <c r="G349" s="76"/>
      <c r="H349" s="77"/>
      <c r="I349" s="76"/>
      <c r="J349" s="77"/>
      <c r="K349" s="134"/>
      <c r="L349" s="134"/>
      <c r="M349" s="134"/>
      <c r="N349" s="134"/>
    </row>
    <row r="350" spans="1:14" s="78" customFormat="1" x14ac:dyDescent="0.25">
      <c r="A350" s="76"/>
      <c r="B350" s="76"/>
      <c r="C350" s="76"/>
      <c r="D350" s="131"/>
      <c r="E350" s="91"/>
      <c r="F350" s="76"/>
      <c r="G350" s="76"/>
      <c r="H350" s="77"/>
      <c r="I350" s="76"/>
      <c r="J350" s="77"/>
      <c r="K350" s="134"/>
      <c r="L350" s="134"/>
      <c r="M350" s="134"/>
      <c r="N350" s="134"/>
    </row>
    <row r="351" spans="1:14" s="78" customFormat="1" x14ac:dyDescent="0.25">
      <c r="A351" s="76"/>
      <c r="B351" s="76"/>
      <c r="C351" s="76"/>
      <c r="D351" s="131"/>
      <c r="E351" s="91"/>
      <c r="F351" s="76"/>
      <c r="G351" s="76"/>
      <c r="H351" s="77"/>
      <c r="I351" s="76"/>
      <c r="J351" s="77"/>
      <c r="K351" s="134"/>
      <c r="L351" s="134"/>
      <c r="M351" s="134"/>
      <c r="N351" s="134"/>
    </row>
    <row r="352" spans="1:14" s="78" customFormat="1" x14ac:dyDescent="0.25">
      <c r="A352" s="76"/>
      <c r="B352" s="76"/>
      <c r="C352" s="76"/>
      <c r="D352" s="131"/>
      <c r="E352" s="91"/>
      <c r="F352" s="76"/>
      <c r="G352" s="76"/>
      <c r="H352" s="77"/>
      <c r="I352" s="76"/>
      <c r="J352" s="77"/>
      <c r="K352" s="134"/>
      <c r="L352" s="134"/>
      <c r="M352" s="134"/>
      <c r="N352" s="134"/>
    </row>
    <row r="353" spans="1:14" s="78" customFormat="1" x14ac:dyDescent="0.25">
      <c r="A353" s="76"/>
      <c r="B353" s="76"/>
      <c r="C353" s="76"/>
      <c r="D353" s="131"/>
      <c r="E353" s="91"/>
      <c r="F353" s="76"/>
      <c r="G353" s="76"/>
      <c r="H353" s="77"/>
      <c r="I353" s="76"/>
      <c r="J353" s="77"/>
      <c r="K353" s="134"/>
      <c r="L353" s="134"/>
      <c r="M353" s="134"/>
      <c r="N353" s="134"/>
    </row>
    <row r="354" spans="1:14" s="78" customFormat="1" x14ac:dyDescent="0.25">
      <c r="A354" s="76"/>
      <c r="B354" s="76"/>
      <c r="C354" s="76"/>
      <c r="D354" s="131"/>
      <c r="E354" s="91"/>
      <c r="F354" s="76"/>
      <c r="G354" s="76"/>
      <c r="H354" s="77"/>
      <c r="I354" s="76"/>
      <c r="J354" s="77"/>
      <c r="K354" s="134"/>
      <c r="L354" s="134"/>
      <c r="M354" s="134"/>
      <c r="N354" s="134"/>
    </row>
    <row r="355" spans="1:14" s="78" customFormat="1" x14ac:dyDescent="0.25">
      <c r="A355" s="76"/>
      <c r="B355" s="76"/>
      <c r="C355" s="76"/>
      <c r="D355" s="131"/>
      <c r="E355" s="91"/>
      <c r="F355" s="76"/>
      <c r="G355" s="76"/>
      <c r="H355" s="77"/>
      <c r="I355" s="76"/>
      <c r="J355" s="77"/>
      <c r="K355" s="134"/>
      <c r="L355" s="134"/>
      <c r="M355" s="134"/>
      <c r="N355" s="134"/>
    </row>
    <row r="356" spans="1:14" s="78" customFormat="1" x14ac:dyDescent="0.25">
      <c r="A356" s="76"/>
      <c r="B356" s="76"/>
      <c r="C356" s="76"/>
      <c r="D356" s="131"/>
      <c r="E356" s="91"/>
      <c r="F356" s="76"/>
      <c r="G356" s="76"/>
      <c r="H356" s="77"/>
      <c r="I356" s="76"/>
      <c r="J356" s="77"/>
      <c r="K356" s="134"/>
      <c r="L356" s="134"/>
      <c r="M356" s="134"/>
      <c r="N356" s="134"/>
    </row>
    <row r="357" spans="1:14" s="78" customFormat="1" x14ac:dyDescent="0.25">
      <c r="A357" s="76"/>
      <c r="B357" s="76"/>
      <c r="C357" s="76"/>
      <c r="D357" s="131"/>
      <c r="E357" s="91"/>
      <c r="F357" s="76"/>
      <c r="G357" s="76"/>
      <c r="H357" s="77"/>
      <c r="I357" s="76"/>
      <c r="J357" s="77"/>
      <c r="K357" s="134"/>
      <c r="L357" s="134"/>
      <c r="M357" s="134"/>
      <c r="N357" s="134"/>
    </row>
    <row r="358" spans="1:14" s="78" customFormat="1" x14ac:dyDescent="0.25">
      <c r="A358" s="76"/>
      <c r="B358" s="76"/>
      <c r="C358" s="76"/>
      <c r="D358" s="131"/>
      <c r="E358" s="91"/>
      <c r="F358" s="76"/>
      <c r="G358" s="76"/>
      <c r="H358" s="77"/>
      <c r="I358" s="76"/>
      <c r="J358" s="77"/>
      <c r="K358" s="134"/>
      <c r="L358" s="134"/>
      <c r="M358" s="134"/>
      <c r="N358" s="134"/>
    </row>
    <row r="359" spans="1:14" s="78" customFormat="1" x14ac:dyDescent="0.25">
      <c r="A359" s="76"/>
      <c r="B359" s="76"/>
      <c r="C359" s="76"/>
      <c r="D359" s="131"/>
      <c r="E359" s="91"/>
      <c r="F359" s="76"/>
      <c r="G359" s="76"/>
      <c r="H359" s="77"/>
      <c r="I359" s="76"/>
      <c r="J359" s="77"/>
      <c r="K359" s="134"/>
      <c r="L359" s="134"/>
      <c r="M359" s="134"/>
      <c r="N359" s="134"/>
    </row>
    <row r="360" spans="1:14" s="78" customFormat="1" x14ac:dyDescent="0.25">
      <c r="A360" s="76"/>
      <c r="B360" s="76"/>
      <c r="C360" s="76"/>
      <c r="D360" s="131"/>
      <c r="E360" s="91"/>
      <c r="F360" s="76"/>
      <c r="G360" s="76"/>
      <c r="H360" s="77"/>
      <c r="I360" s="76"/>
      <c r="J360" s="77"/>
      <c r="K360" s="134"/>
      <c r="L360" s="134"/>
      <c r="M360" s="134"/>
      <c r="N360" s="134"/>
    </row>
    <row r="361" spans="1:14" s="78" customFormat="1" x14ac:dyDescent="0.25">
      <c r="A361" s="76"/>
      <c r="B361" s="76"/>
      <c r="C361" s="76"/>
      <c r="D361" s="131"/>
      <c r="E361" s="91"/>
      <c r="F361" s="76"/>
      <c r="G361" s="76"/>
      <c r="H361" s="77"/>
      <c r="I361" s="76"/>
      <c r="J361" s="77"/>
      <c r="K361" s="134"/>
      <c r="L361" s="134"/>
      <c r="M361" s="134"/>
      <c r="N361" s="134"/>
    </row>
    <row r="362" spans="1:14" s="78" customFormat="1" x14ac:dyDescent="0.25">
      <c r="A362" s="76"/>
      <c r="B362" s="76"/>
      <c r="C362" s="76"/>
      <c r="D362" s="131"/>
      <c r="E362" s="91"/>
      <c r="F362" s="76"/>
      <c r="G362" s="76"/>
      <c r="H362" s="77"/>
      <c r="I362" s="76"/>
      <c r="J362" s="77"/>
      <c r="K362" s="134"/>
      <c r="L362" s="134"/>
      <c r="M362" s="134"/>
      <c r="N362" s="134"/>
    </row>
    <row r="363" spans="1:14" s="78" customFormat="1" x14ac:dyDescent="0.25">
      <c r="A363" s="76"/>
      <c r="B363" s="76"/>
      <c r="C363" s="76"/>
      <c r="D363" s="131"/>
      <c r="E363" s="91"/>
      <c r="F363" s="76"/>
      <c r="G363" s="76"/>
      <c r="H363" s="77"/>
      <c r="I363" s="76"/>
      <c r="J363" s="77"/>
      <c r="K363" s="134"/>
      <c r="L363" s="134"/>
      <c r="M363" s="134"/>
      <c r="N363" s="134"/>
    </row>
    <row r="364" spans="1:14" s="78" customFormat="1" x14ac:dyDescent="0.25">
      <c r="A364" s="76"/>
      <c r="B364" s="76"/>
      <c r="C364" s="76"/>
      <c r="D364" s="131"/>
      <c r="E364" s="91"/>
      <c r="F364" s="76"/>
      <c r="G364" s="76"/>
      <c r="H364" s="77"/>
      <c r="I364" s="76"/>
      <c r="J364" s="77"/>
      <c r="K364" s="134"/>
      <c r="L364" s="134"/>
      <c r="M364" s="134"/>
      <c r="N364" s="134"/>
    </row>
    <row r="365" spans="1:14" s="78" customFormat="1" x14ac:dyDescent="0.25">
      <c r="A365" s="76"/>
      <c r="B365" s="76"/>
      <c r="C365" s="76"/>
      <c r="D365" s="131"/>
      <c r="E365" s="91"/>
      <c r="F365" s="76"/>
      <c r="G365" s="76"/>
      <c r="H365" s="77"/>
      <c r="I365" s="76"/>
      <c r="J365" s="77"/>
      <c r="K365" s="134"/>
      <c r="L365" s="134"/>
      <c r="M365" s="134"/>
      <c r="N365" s="134"/>
    </row>
    <row r="366" spans="1:14" s="78" customFormat="1" x14ac:dyDescent="0.25">
      <c r="A366" s="76"/>
      <c r="B366" s="76"/>
      <c r="C366" s="76"/>
      <c r="D366" s="131"/>
      <c r="E366" s="91"/>
      <c r="F366" s="76"/>
      <c r="G366" s="76"/>
      <c r="H366" s="77"/>
      <c r="I366" s="76"/>
      <c r="J366" s="77"/>
      <c r="K366" s="134"/>
      <c r="L366" s="134"/>
      <c r="M366" s="134"/>
      <c r="N366" s="134"/>
    </row>
    <row r="367" spans="1:14" s="78" customFormat="1" x14ac:dyDescent="0.25">
      <c r="A367" s="76"/>
      <c r="B367" s="76"/>
      <c r="C367" s="76"/>
      <c r="D367" s="131"/>
      <c r="E367" s="91"/>
      <c r="F367" s="76"/>
      <c r="G367" s="76"/>
      <c r="H367" s="77"/>
      <c r="I367" s="76"/>
      <c r="J367" s="77"/>
      <c r="K367" s="134"/>
      <c r="L367" s="134"/>
      <c r="M367" s="134"/>
      <c r="N367" s="134"/>
    </row>
    <row r="368" spans="1:14" s="78" customFormat="1" x14ac:dyDescent="0.25">
      <c r="A368" s="76"/>
      <c r="B368" s="76"/>
      <c r="C368" s="76"/>
      <c r="D368" s="131"/>
      <c r="E368" s="91"/>
      <c r="F368" s="76"/>
      <c r="G368" s="76"/>
      <c r="H368" s="77"/>
      <c r="I368" s="76"/>
      <c r="J368" s="77"/>
      <c r="K368" s="134"/>
      <c r="L368" s="134"/>
      <c r="M368" s="134"/>
      <c r="N368" s="134"/>
    </row>
    <row r="369" spans="1:14" s="78" customFormat="1" x14ac:dyDescent="0.25">
      <c r="A369" s="76"/>
      <c r="B369" s="76"/>
      <c r="C369" s="76"/>
      <c r="D369" s="131"/>
      <c r="E369" s="91"/>
      <c r="F369" s="76"/>
      <c r="G369" s="76"/>
      <c r="H369" s="77"/>
      <c r="I369" s="76"/>
      <c r="J369" s="77"/>
      <c r="K369" s="134"/>
      <c r="L369" s="134"/>
      <c r="M369" s="134"/>
      <c r="N369" s="134"/>
    </row>
    <row r="370" spans="1:14" s="78" customFormat="1" x14ac:dyDescent="0.25">
      <c r="A370" s="76"/>
      <c r="B370" s="76"/>
      <c r="C370" s="76"/>
      <c r="D370" s="131"/>
      <c r="E370" s="91"/>
      <c r="F370" s="76"/>
      <c r="G370" s="76"/>
      <c r="H370" s="77"/>
      <c r="I370" s="76"/>
      <c r="J370" s="77"/>
      <c r="K370" s="134"/>
      <c r="L370" s="134"/>
      <c r="M370" s="134"/>
      <c r="N370" s="134"/>
    </row>
    <row r="371" spans="1:14" s="78" customFormat="1" x14ac:dyDescent="0.25">
      <c r="A371" s="76"/>
      <c r="B371" s="76"/>
      <c r="C371" s="76"/>
      <c r="D371" s="131"/>
      <c r="E371" s="91"/>
      <c r="F371" s="76"/>
      <c r="G371" s="76"/>
      <c r="H371" s="77"/>
      <c r="I371" s="76"/>
      <c r="J371" s="77"/>
      <c r="K371" s="134"/>
      <c r="L371" s="134"/>
      <c r="M371" s="134"/>
      <c r="N371" s="134"/>
    </row>
    <row r="372" spans="1:14" s="78" customFormat="1" x14ac:dyDescent="0.25">
      <c r="A372" s="76"/>
      <c r="B372" s="76"/>
      <c r="C372" s="76"/>
      <c r="D372" s="131"/>
      <c r="E372" s="91"/>
      <c r="F372" s="76"/>
      <c r="G372" s="76"/>
      <c r="H372" s="77"/>
      <c r="I372" s="76"/>
      <c r="J372" s="77"/>
      <c r="K372" s="134"/>
      <c r="L372" s="134"/>
      <c r="M372" s="134"/>
      <c r="N372" s="134"/>
    </row>
    <row r="373" spans="1:14" s="78" customFormat="1" x14ac:dyDescent="0.25">
      <c r="A373" s="76"/>
      <c r="B373" s="76"/>
      <c r="C373" s="76"/>
      <c r="D373" s="131"/>
      <c r="E373" s="91"/>
      <c r="F373" s="76"/>
      <c r="G373" s="76"/>
      <c r="H373" s="77"/>
      <c r="I373" s="76"/>
      <c r="J373" s="77"/>
      <c r="K373" s="134"/>
      <c r="L373" s="134"/>
      <c r="M373" s="134"/>
      <c r="N373" s="134"/>
    </row>
    <row r="374" spans="1:14" s="78" customFormat="1" x14ac:dyDescent="0.25">
      <c r="A374" s="76"/>
      <c r="B374" s="76"/>
      <c r="C374" s="76"/>
      <c r="D374" s="131"/>
      <c r="E374" s="91"/>
      <c r="F374" s="76"/>
      <c r="G374" s="76"/>
      <c r="H374" s="77"/>
      <c r="I374" s="76"/>
      <c r="J374" s="77"/>
      <c r="K374" s="134"/>
      <c r="L374" s="134"/>
      <c r="M374" s="134"/>
      <c r="N374" s="134"/>
    </row>
    <row r="375" spans="1:14" s="78" customFormat="1" x14ac:dyDescent="0.25">
      <c r="A375" s="76"/>
      <c r="B375" s="76"/>
      <c r="C375" s="76"/>
      <c r="D375" s="131"/>
      <c r="E375" s="91"/>
      <c r="F375" s="76"/>
      <c r="G375" s="76"/>
      <c r="H375" s="77"/>
      <c r="I375" s="76"/>
      <c r="J375" s="77"/>
      <c r="K375" s="134"/>
      <c r="L375" s="134"/>
      <c r="M375" s="134"/>
      <c r="N375" s="134"/>
    </row>
    <row r="376" spans="1:14" s="78" customFormat="1" x14ac:dyDescent="0.25">
      <c r="A376" s="76"/>
      <c r="B376" s="76"/>
      <c r="C376" s="76"/>
      <c r="D376" s="131"/>
      <c r="E376" s="91"/>
      <c r="F376" s="76"/>
      <c r="G376" s="76"/>
      <c r="H376" s="77"/>
      <c r="I376" s="76"/>
      <c r="J376" s="77"/>
      <c r="K376" s="134"/>
      <c r="L376" s="134"/>
      <c r="M376" s="134"/>
      <c r="N376" s="134"/>
    </row>
    <row r="377" spans="1:14" s="78" customFormat="1" x14ac:dyDescent="0.25">
      <c r="A377" s="76"/>
      <c r="B377" s="76"/>
      <c r="C377" s="76"/>
      <c r="D377" s="131"/>
      <c r="E377" s="91"/>
      <c r="F377" s="76"/>
      <c r="G377" s="76"/>
      <c r="H377" s="77"/>
      <c r="I377" s="76"/>
      <c r="J377" s="77"/>
      <c r="K377" s="134"/>
      <c r="L377" s="134"/>
      <c r="M377" s="134"/>
      <c r="N377" s="134"/>
    </row>
    <row r="378" spans="1:14" s="78" customFormat="1" x14ac:dyDescent="0.25">
      <c r="A378" s="76"/>
      <c r="B378" s="76"/>
      <c r="C378" s="76"/>
      <c r="D378" s="131"/>
      <c r="E378" s="91"/>
      <c r="F378" s="76"/>
      <c r="G378" s="76"/>
      <c r="H378" s="77"/>
      <c r="I378" s="76"/>
      <c r="J378" s="77"/>
      <c r="K378" s="134"/>
      <c r="L378" s="134"/>
      <c r="M378" s="134"/>
      <c r="N378" s="134"/>
    </row>
    <row r="379" spans="1:14" s="78" customFormat="1" x14ac:dyDescent="0.25">
      <c r="A379" s="76"/>
      <c r="B379" s="76"/>
      <c r="C379" s="76"/>
      <c r="D379" s="131"/>
      <c r="E379" s="91"/>
      <c r="F379" s="76"/>
      <c r="G379" s="76"/>
      <c r="H379" s="77"/>
      <c r="I379" s="76"/>
      <c r="J379" s="77"/>
      <c r="K379" s="134"/>
      <c r="L379" s="134"/>
      <c r="M379" s="134"/>
      <c r="N379" s="134"/>
    </row>
    <row r="380" spans="1:14" s="78" customFormat="1" x14ac:dyDescent="0.25">
      <c r="A380" s="76"/>
      <c r="B380" s="76"/>
      <c r="C380" s="76"/>
      <c r="D380" s="131"/>
      <c r="E380" s="91"/>
      <c r="F380" s="76"/>
      <c r="G380" s="76"/>
      <c r="H380" s="77"/>
      <c r="I380" s="76"/>
      <c r="J380" s="77"/>
      <c r="K380" s="134"/>
      <c r="L380" s="134"/>
      <c r="M380" s="134"/>
      <c r="N380" s="134"/>
    </row>
    <row r="381" spans="1:14" s="78" customFormat="1" x14ac:dyDescent="0.25">
      <c r="A381" s="76"/>
      <c r="B381" s="76"/>
      <c r="C381" s="76"/>
      <c r="D381" s="131"/>
      <c r="E381" s="91"/>
      <c r="F381" s="76"/>
      <c r="G381" s="76"/>
      <c r="H381" s="77"/>
      <c r="I381" s="76"/>
      <c r="J381" s="77"/>
      <c r="K381" s="134"/>
      <c r="L381" s="134"/>
      <c r="M381" s="134"/>
      <c r="N381" s="134"/>
    </row>
    <row r="382" spans="1:14" s="78" customFormat="1" x14ac:dyDescent="0.25">
      <c r="A382" s="76"/>
      <c r="B382" s="76"/>
      <c r="C382" s="76"/>
      <c r="D382" s="131"/>
      <c r="E382" s="91"/>
      <c r="F382" s="76"/>
      <c r="G382" s="76"/>
      <c r="H382" s="77"/>
      <c r="I382" s="76"/>
      <c r="J382" s="77"/>
      <c r="K382" s="134"/>
      <c r="L382" s="134"/>
      <c r="M382" s="134"/>
      <c r="N382" s="134"/>
    </row>
    <row r="383" spans="1:14" s="78" customFormat="1" x14ac:dyDescent="0.25">
      <c r="A383" s="76"/>
      <c r="B383" s="76"/>
      <c r="C383" s="76"/>
      <c r="D383" s="131"/>
      <c r="E383" s="91"/>
      <c r="F383" s="76"/>
      <c r="G383" s="76"/>
      <c r="H383" s="77"/>
      <c r="I383" s="76"/>
      <c r="J383" s="77"/>
      <c r="K383" s="134"/>
      <c r="L383" s="134"/>
      <c r="M383" s="134"/>
      <c r="N383" s="134"/>
    </row>
    <row r="384" spans="1:14" s="78" customFormat="1" x14ac:dyDescent="0.25">
      <c r="A384" s="76"/>
      <c r="B384" s="76"/>
      <c r="C384" s="76"/>
      <c r="D384" s="131"/>
      <c r="E384" s="91"/>
      <c r="F384" s="76"/>
      <c r="G384" s="76"/>
      <c r="H384" s="77"/>
      <c r="I384" s="76"/>
      <c r="J384" s="77"/>
      <c r="K384" s="134"/>
      <c r="L384" s="134"/>
      <c r="M384" s="134"/>
      <c r="N384" s="134"/>
    </row>
    <row r="385" spans="1:14" s="78" customFormat="1" x14ac:dyDescent="0.25">
      <c r="A385" s="76"/>
      <c r="B385" s="76"/>
      <c r="C385" s="76"/>
      <c r="D385" s="131"/>
      <c r="E385" s="91"/>
      <c r="F385" s="76"/>
      <c r="G385" s="76"/>
      <c r="H385" s="77"/>
      <c r="I385" s="76"/>
      <c r="J385" s="77"/>
      <c r="K385" s="134"/>
      <c r="L385" s="134"/>
      <c r="M385" s="134"/>
      <c r="N385" s="134"/>
    </row>
    <row r="386" spans="1:14" s="78" customFormat="1" x14ac:dyDescent="0.25">
      <c r="A386" s="76"/>
      <c r="B386" s="76"/>
      <c r="C386" s="76"/>
      <c r="D386" s="131"/>
      <c r="E386" s="91"/>
      <c r="F386" s="76"/>
      <c r="G386" s="76"/>
      <c r="H386" s="77"/>
      <c r="I386" s="76"/>
      <c r="J386" s="77"/>
      <c r="K386" s="134"/>
      <c r="L386" s="134"/>
      <c r="M386" s="134"/>
      <c r="N386" s="134"/>
    </row>
    <row r="387" spans="1:14" s="78" customFormat="1" x14ac:dyDescent="0.25">
      <c r="A387" s="76"/>
      <c r="B387" s="76"/>
      <c r="C387" s="76"/>
      <c r="D387" s="131"/>
      <c r="E387" s="91"/>
      <c r="F387" s="76"/>
      <c r="G387" s="76"/>
      <c r="H387" s="77"/>
      <c r="I387" s="76"/>
      <c r="J387" s="77"/>
      <c r="K387" s="134"/>
      <c r="L387" s="134"/>
      <c r="M387" s="134"/>
      <c r="N387" s="134"/>
    </row>
    <row r="388" spans="1:14" s="78" customFormat="1" x14ac:dyDescent="0.25">
      <c r="A388" s="76"/>
      <c r="B388" s="76"/>
      <c r="C388" s="76"/>
      <c r="D388" s="131"/>
      <c r="E388" s="91"/>
      <c r="F388" s="76"/>
      <c r="G388" s="76"/>
      <c r="H388" s="77"/>
      <c r="I388" s="76"/>
      <c r="J388" s="77"/>
      <c r="K388" s="134"/>
      <c r="L388" s="134"/>
      <c r="M388" s="134"/>
      <c r="N388" s="134"/>
    </row>
    <row r="389" spans="1:14" s="78" customFormat="1" x14ac:dyDescent="0.25">
      <c r="A389" s="76"/>
      <c r="B389" s="76"/>
      <c r="C389" s="76"/>
      <c r="D389" s="131"/>
      <c r="E389" s="91"/>
      <c r="F389" s="76"/>
      <c r="G389" s="76"/>
      <c r="H389" s="77"/>
      <c r="I389" s="76"/>
      <c r="J389" s="77"/>
      <c r="K389" s="134"/>
      <c r="L389" s="134"/>
      <c r="M389" s="134"/>
      <c r="N389" s="134"/>
    </row>
    <row r="390" spans="1:14" s="78" customFormat="1" x14ac:dyDescent="0.25">
      <c r="A390" s="76"/>
      <c r="B390" s="76"/>
      <c r="C390" s="76"/>
      <c r="D390" s="131"/>
      <c r="E390" s="91"/>
      <c r="F390" s="76"/>
      <c r="G390" s="76"/>
      <c r="H390" s="77"/>
      <c r="I390" s="76"/>
      <c r="J390" s="77"/>
      <c r="K390" s="134"/>
      <c r="L390" s="134"/>
      <c r="M390" s="134"/>
      <c r="N390" s="134"/>
    </row>
    <row r="391" spans="1:14" s="78" customFormat="1" x14ac:dyDescent="0.25">
      <c r="A391" s="76"/>
      <c r="B391" s="76"/>
      <c r="C391" s="76"/>
      <c r="D391" s="131"/>
      <c r="E391" s="91"/>
      <c r="F391" s="76"/>
      <c r="G391" s="76"/>
      <c r="H391" s="77"/>
      <c r="I391" s="76"/>
      <c r="J391" s="77"/>
      <c r="K391" s="134"/>
      <c r="L391" s="134"/>
      <c r="M391" s="134"/>
      <c r="N391" s="134"/>
    </row>
    <row r="392" spans="1:14" s="78" customFormat="1" x14ac:dyDescent="0.25">
      <c r="A392" s="76"/>
      <c r="B392" s="76"/>
      <c r="C392" s="76"/>
      <c r="D392" s="131"/>
      <c r="E392" s="91"/>
      <c r="F392" s="76"/>
      <c r="G392" s="76"/>
      <c r="H392" s="77"/>
      <c r="I392" s="76"/>
      <c r="J392" s="77"/>
      <c r="K392" s="134"/>
      <c r="L392" s="134"/>
      <c r="M392" s="134"/>
      <c r="N392" s="134"/>
    </row>
    <row r="393" spans="1:14" s="78" customFormat="1" x14ac:dyDescent="0.25">
      <c r="A393" s="76"/>
      <c r="B393" s="76"/>
      <c r="C393" s="76"/>
      <c r="D393" s="131"/>
      <c r="E393" s="91"/>
      <c r="F393" s="76"/>
      <c r="G393" s="76"/>
      <c r="H393" s="77"/>
      <c r="I393" s="76"/>
      <c r="J393" s="77"/>
      <c r="K393" s="134"/>
      <c r="L393" s="134"/>
      <c r="M393" s="134"/>
      <c r="N393" s="134"/>
    </row>
    <row r="394" spans="1:14" s="78" customFormat="1" x14ac:dyDescent="0.25">
      <c r="A394" s="76"/>
      <c r="B394" s="76"/>
      <c r="C394" s="76"/>
      <c r="D394" s="131"/>
      <c r="E394" s="91"/>
      <c r="F394" s="76"/>
      <c r="G394" s="76"/>
      <c r="H394" s="77"/>
      <c r="I394" s="76"/>
      <c r="J394" s="77"/>
      <c r="K394" s="134"/>
      <c r="L394" s="134"/>
      <c r="M394" s="134"/>
      <c r="N394" s="134"/>
    </row>
    <row r="395" spans="1:14" s="78" customFormat="1" x14ac:dyDescent="0.25">
      <c r="A395" s="76"/>
      <c r="B395" s="76"/>
      <c r="C395" s="76"/>
      <c r="D395" s="131"/>
      <c r="E395" s="91"/>
      <c r="F395" s="76"/>
      <c r="G395" s="76"/>
      <c r="H395" s="77"/>
      <c r="I395" s="76"/>
      <c r="J395" s="77"/>
      <c r="K395" s="134"/>
      <c r="L395" s="134"/>
      <c r="M395" s="134"/>
      <c r="N395" s="134"/>
    </row>
    <row r="396" spans="1:14" s="78" customFormat="1" x14ac:dyDescent="0.25">
      <c r="A396" s="76"/>
      <c r="B396" s="76"/>
      <c r="C396" s="76"/>
      <c r="D396" s="131"/>
      <c r="E396" s="91"/>
      <c r="F396" s="76"/>
      <c r="G396" s="76"/>
      <c r="H396" s="77"/>
      <c r="I396" s="76"/>
      <c r="J396" s="77"/>
      <c r="K396" s="134"/>
      <c r="L396" s="134"/>
      <c r="M396" s="134"/>
      <c r="N396" s="134"/>
    </row>
    <row r="397" spans="1:14" s="78" customFormat="1" x14ac:dyDescent="0.25">
      <c r="A397" s="76"/>
      <c r="B397" s="76"/>
      <c r="C397" s="76"/>
      <c r="D397" s="131"/>
      <c r="E397" s="91"/>
      <c r="F397" s="76"/>
      <c r="G397" s="76"/>
      <c r="H397" s="77"/>
      <c r="I397" s="76"/>
      <c r="J397" s="77"/>
      <c r="K397" s="134"/>
      <c r="L397" s="134"/>
      <c r="M397" s="134"/>
      <c r="N397" s="134"/>
    </row>
    <row r="398" spans="1:14" s="78" customFormat="1" x14ac:dyDescent="0.25">
      <c r="A398" s="76"/>
      <c r="B398" s="76"/>
      <c r="C398" s="76"/>
      <c r="D398" s="131"/>
      <c r="E398" s="91"/>
      <c r="F398" s="76"/>
      <c r="G398" s="76"/>
      <c r="H398" s="77"/>
      <c r="I398" s="76"/>
      <c r="J398" s="77"/>
      <c r="K398" s="134"/>
      <c r="L398" s="134"/>
      <c r="M398" s="134"/>
      <c r="N398" s="134"/>
    </row>
    <row r="399" spans="1:14" s="78" customFormat="1" x14ac:dyDescent="0.25">
      <c r="A399" s="76"/>
      <c r="B399" s="76"/>
      <c r="C399" s="76"/>
      <c r="D399" s="131"/>
      <c r="E399" s="91"/>
      <c r="F399" s="76"/>
      <c r="G399" s="76"/>
      <c r="H399" s="77"/>
      <c r="I399" s="76"/>
      <c r="J399" s="77"/>
      <c r="K399" s="134"/>
      <c r="L399" s="134"/>
      <c r="M399" s="134"/>
      <c r="N399" s="134"/>
    </row>
    <row r="400" spans="1:14" s="78" customFormat="1" x14ac:dyDescent="0.25">
      <c r="A400" s="76"/>
      <c r="B400" s="76"/>
      <c r="C400" s="76"/>
      <c r="D400" s="131"/>
      <c r="E400" s="91"/>
      <c r="F400" s="76"/>
      <c r="G400" s="76"/>
      <c r="H400" s="77"/>
      <c r="I400" s="76"/>
      <c r="J400" s="77"/>
      <c r="K400" s="134"/>
      <c r="L400" s="134"/>
      <c r="M400" s="134"/>
      <c r="N400" s="134"/>
    </row>
    <row r="401" spans="1:14" s="78" customFormat="1" x14ac:dyDescent="0.25">
      <c r="A401" s="76"/>
      <c r="B401" s="76"/>
      <c r="C401" s="76"/>
      <c r="D401" s="131"/>
      <c r="E401" s="91"/>
      <c r="F401" s="76"/>
      <c r="G401" s="76"/>
      <c r="H401" s="77"/>
      <c r="I401" s="76"/>
      <c r="J401" s="77"/>
      <c r="K401" s="134"/>
      <c r="L401" s="134"/>
      <c r="M401" s="134"/>
      <c r="N401" s="134"/>
    </row>
    <row r="402" spans="1:14" s="78" customFormat="1" x14ac:dyDescent="0.25">
      <c r="A402" s="76"/>
      <c r="B402" s="76"/>
      <c r="C402" s="76"/>
      <c r="D402" s="131"/>
      <c r="E402" s="91"/>
      <c r="F402" s="76"/>
      <c r="G402" s="76"/>
      <c r="H402" s="77"/>
      <c r="I402" s="76"/>
      <c r="J402" s="77"/>
      <c r="K402" s="134"/>
      <c r="L402" s="134"/>
      <c r="M402" s="134"/>
      <c r="N402" s="134"/>
    </row>
    <row r="403" spans="1:14" s="78" customFormat="1" x14ac:dyDescent="0.25">
      <c r="A403" s="76"/>
      <c r="B403" s="76"/>
      <c r="C403" s="76"/>
      <c r="D403" s="131"/>
      <c r="E403" s="91"/>
      <c r="F403" s="76"/>
      <c r="G403" s="76"/>
      <c r="H403" s="77"/>
      <c r="I403" s="76"/>
      <c r="J403" s="77"/>
      <c r="K403" s="134"/>
      <c r="L403" s="134"/>
      <c r="M403" s="134"/>
      <c r="N403" s="134"/>
    </row>
    <row r="404" spans="1:14" s="78" customFormat="1" x14ac:dyDescent="0.25">
      <c r="A404" s="76"/>
      <c r="B404" s="76"/>
      <c r="C404" s="76"/>
      <c r="D404" s="131"/>
      <c r="E404" s="91"/>
      <c r="F404" s="76"/>
      <c r="G404" s="76"/>
      <c r="H404" s="77"/>
      <c r="I404" s="76"/>
      <c r="J404" s="77"/>
      <c r="K404" s="134"/>
      <c r="L404" s="134"/>
      <c r="M404" s="134"/>
      <c r="N404" s="134"/>
    </row>
    <row r="405" spans="1:14" s="78" customFormat="1" x14ac:dyDescent="0.25">
      <c r="A405" s="76"/>
      <c r="B405" s="76"/>
      <c r="C405" s="76"/>
      <c r="D405" s="131"/>
      <c r="E405" s="91"/>
      <c r="F405" s="76"/>
      <c r="G405" s="76"/>
      <c r="H405" s="77"/>
      <c r="I405" s="76"/>
      <c r="J405" s="77"/>
      <c r="K405" s="134"/>
      <c r="L405" s="134"/>
      <c r="M405" s="134"/>
      <c r="N405" s="134"/>
    </row>
    <row r="406" spans="1:14" s="78" customFormat="1" x14ac:dyDescent="0.25">
      <c r="A406" s="76"/>
      <c r="B406" s="76"/>
      <c r="C406" s="76"/>
      <c r="D406" s="131"/>
      <c r="E406" s="91"/>
      <c r="F406" s="76"/>
      <c r="G406" s="76"/>
      <c r="H406" s="77"/>
      <c r="I406" s="76"/>
      <c r="J406" s="77"/>
      <c r="K406" s="134"/>
      <c r="L406" s="134"/>
      <c r="M406" s="134"/>
      <c r="N406" s="134"/>
    </row>
    <row r="407" spans="1:14" s="78" customFormat="1" x14ac:dyDescent="0.25">
      <c r="A407" s="76"/>
      <c r="B407" s="76"/>
      <c r="C407" s="76"/>
      <c r="D407" s="131"/>
      <c r="E407" s="91"/>
      <c r="F407" s="76"/>
      <c r="G407" s="76"/>
      <c r="H407" s="77"/>
      <c r="I407" s="76"/>
      <c r="J407" s="77"/>
      <c r="K407" s="134"/>
      <c r="L407" s="134"/>
      <c r="M407" s="134"/>
      <c r="N407" s="134"/>
    </row>
    <row r="408" spans="1:14" s="78" customFormat="1" x14ac:dyDescent="0.25">
      <c r="A408" s="76"/>
      <c r="B408" s="76"/>
      <c r="C408" s="76"/>
      <c r="D408" s="131"/>
      <c r="E408" s="91"/>
      <c r="F408" s="76"/>
      <c r="G408" s="76"/>
      <c r="H408" s="77"/>
      <c r="I408" s="76"/>
      <c r="J408" s="77"/>
      <c r="K408" s="134"/>
      <c r="L408" s="134"/>
      <c r="M408" s="134"/>
      <c r="N408" s="134"/>
    </row>
    <row r="409" spans="1:14" s="78" customFormat="1" x14ac:dyDescent="0.25">
      <c r="A409" s="76"/>
      <c r="B409" s="76"/>
      <c r="C409" s="76"/>
      <c r="D409" s="131"/>
      <c r="E409" s="91"/>
      <c r="F409" s="76"/>
      <c r="G409" s="76"/>
      <c r="H409" s="77"/>
      <c r="I409" s="76"/>
      <c r="J409" s="77"/>
      <c r="K409" s="134"/>
      <c r="L409" s="134"/>
      <c r="M409" s="134"/>
      <c r="N409" s="134"/>
    </row>
    <row r="410" spans="1:14" s="78" customFormat="1" x14ac:dyDescent="0.25">
      <c r="A410" s="76"/>
      <c r="B410" s="76"/>
      <c r="C410" s="76"/>
      <c r="D410" s="131"/>
      <c r="E410" s="91"/>
      <c r="F410" s="76"/>
      <c r="G410" s="76"/>
      <c r="H410" s="77"/>
      <c r="I410" s="76"/>
      <c r="J410" s="77"/>
      <c r="K410" s="134"/>
      <c r="L410" s="134"/>
      <c r="M410" s="134"/>
      <c r="N410" s="134"/>
    </row>
    <row r="411" spans="1:14" s="78" customFormat="1" x14ac:dyDescent="0.25">
      <c r="A411" s="76"/>
      <c r="B411" s="76"/>
      <c r="C411" s="76"/>
      <c r="D411" s="131"/>
      <c r="E411" s="91"/>
      <c r="F411" s="76"/>
      <c r="G411" s="76"/>
      <c r="H411" s="77"/>
      <c r="I411" s="76"/>
      <c r="J411" s="77"/>
      <c r="K411" s="134"/>
      <c r="L411" s="134"/>
      <c r="M411" s="134"/>
      <c r="N411" s="134"/>
    </row>
    <row r="412" spans="1:14" s="78" customFormat="1" x14ac:dyDescent="0.25">
      <c r="A412" s="76"/>
      <c r="B412" s="76"/>
      <c r="C412" s="76"/>
      <c r="D412" s="131"/>
      <c r="E412" s="91"/>
      <c r="F412" s="76"/>
      <c r="G412" s="76"/>
      <c r="H412" s="77"/>
      <c r="I412" s="76"/>
      <c r="J412" s="77"/>
      <c r="K412" s="134"/>
      <c r="L412" s="134"/>
      <c r="M412" s="134"/>
      <c r="N412" s="134"/>
    </row>
    <row r="413" spans="1:14" s="78" customFormat="1" x14ac:dyDescent="0.25">
      <c r="A413" s="76"/>
      <c r="B413" s="76"/>
      <c r="C413" s="76"/>
      <c r="D413" s="131"/>
      <c r="E413" s="91"/>
      <c r="F413" s="76"/>
      <c r="G413" s="76"/>
      <c r="H413" s="77"/>
      <c r="I413" s="76"/>
      <c r="J413" s="77"/>
      <c r="K413" s="134"/>
      <c r="L413" s="134"/>
      <c r="M413" s="134"/>
      <c r="N413" s="134"/>
    </row>
    <row r="414" spans="1:14" s="78" customFormat="1" x14ac:dyDescent="0.25">
      <c r="A414" s="76"/>
      <c r="B414" s="76"/>
      <c r="C414" s="76"/>
      <c r="D414" s="131"/>
      <c r="E414" s="91"/>
      <c r="F414" s="76"/>
      <c r="G414" s="76"/>
      <c r="H414" s="77"/>
      <c r="I414" s="76"/>
      <c r="J414" s="77"/>
      <c r="K414" s="134"/>
      <c r="L414" s="134"/>
      <c r="M414" s="134"/>
      <c r="N414" s="134"/>
    </row>
    <row r="415" spans="1:14" s="78" customFormat="1" x14ac:dyDescent="0.25">
      <c r="A415" s="76"/>
      <c r="B415" s="76"/>
      <c r="C415" s="76"/>
      <c r="D415" s="131"/>
      <c r="E415" s="91"/>
      <c r="F415" s="76"/>
      <c r="G415" s="76"/>
      <c r="H415" s="77"/>
      <c r="I415" s="76"/>
      <c r="J415" s="77"/>
      <c r="K415" s="134"/>
      <c r="L415" s="134"/>
      <c r="M415" s="134"/>
      <c r="N415" s="134"/>
    </row>
    <row r="416" spans="1:14" s="78" customFormat="1" x14ac:dyDescent="0.25">
      <c r="A416" s="76"/>
      <c r="B416" s="76"/>
      <c r="C416" s="76"/>
      <c r="D416" s="131"/>
      <c r="E416" s="91"/>
      <c r="F416" s="76"/>
      <c r="G416" s="76"/>
      <c r="H416" s="77"/>
      <c r="I416" s="76"/>
      <c r="J416" s="77"/>
      <c r="K416" s="134"/>
      <c r="L416" s="134"/>
      <c r="M416" s="134"/>
      <c r="N416" s="134"/>
    </row>
    <row r="417" spans="1:14" s="78" customFormat="1" x14ac:dyDescent="0.25">
      <c r="A417" s="76"/>
      <c r="B417" s="76"/>
      <c r="C417" s="76"/>
      <c r="D417" s="131"/>
      <c r="E417" s="91"/>
      <c r="F417" s="76"/>
      <c r="G417" s="76"/>
      <c r="H417" s="77"/>
      <c r="I417" s="76"/>
      <c r="J417" s="77"/>
      <c r="K417" s="134"/>
      <c r="L417" s="134"/>
      <c r="M417" s="134"/>
      <c r="N417" s="134"/>
    </row>
    <row r="418" spans="1:14" s="78" customFormat="1" x14ac:dyDescent="0.25">
      <c r="A418" s="76"/>
      <c r="B418" s="76"/>
      <c r="C418" s="76"/>
      <c r="D418" s="131"/>
      <c r="E418" s="91"/>
      <c r="F418" s="76"/>
      <c r="G418" s="76"/>
      <c r="H418" s="77"/>
      <c r="I418" s="76"/>
      <c r="J418" s="77"/>
      <c r="K418" s="134"/>
      <c r="L418" s="134"/>
      <c r="M418" s="134"/>
      <c r="N418" s="134"/>
    </row>
    <row r="419" spans="1:14" s="78" customFormat="1" x14ac:dyDescent="0.25">
      <c r="A419" s="76"/>
      <c r="B419" s="76"/>
      <c r="C419" s="76"/>
      <c r="D419" s="131"/>
      <c r="E419" s="91"/>
      <c r="F419" s="76"/>
      <c r="G419" s="76"/>
      <c r="H419" s="77"/>
      <c r="I419" s="76"/>
      <c r="J419" s="77"/>
      <c r="K419" s="134"/>
      <c r="L419" s="134"/>
      <c r="M419" s="134"/>
      <c r="N419" s="134"/>
    </row>
    <row r="420" spans="1:14" s="78" customFormat="1" x14ac:dyDescent="0.25">
      <c r="A420" s="76"/>
      <c r="B420" s="76"/>
      <c r="C420" s="76"/>
      <c r="D420" s="131"/>
      <c r="E420" s="91"/>
      <c r="F420" s="76"/>
      <c r="G420" s="76"/>
      <c r="H420" s="77"/>
      <c r="I420" s="76"/>
      <c r="J420" s="77"/>
      <c r="K420" s="134"/>
      <c r="L420" s="134"/>
      <c r="M420" s="134"/>
      <c r="N420" s="134"/>
    </row>
    <row r="421" spans="1:14" s="78" customFormat="1" x14ac:dyDescent="0.25">
      <c r="A421" s="76"/>
      <c r="B421" s="76"/>
      <c r="C421" s="76"/>
      <c r="D421" s="131"/>
      <c r="E421" s="91"/>
      <c r="F421" s="76"/>
      <c r="G421" s="76"/>
      <c r="H421" s="77"/>
      <c r="I421" s="76"/>
      <c r="J421" s="77"/>
      <c r="K421" s="134"/>
      <c r="L421" s="134"/>
      <c r="M421" s="134"/>
      <c r="N421" s="134"/>
    </row>
    <row r="422" spans="1:14" s="78" customFormat="1" x14ac:dyDescent="0.25">
      <c r="A422" s="76"/>
      <c r="B422" s="76"/>
      <c r="C422" s="76"/>
      <c r="D422" s="131"/>
      <c r="E422" s="91"/>
      <c r="F422" s="76"/>
      <c r="G422" s="76"/>
      <c r="H422" s="77"/>
      <c r="I422" s="76"/>
      <c r="J422" s="77"/>
      <c r="K422" s="134"/>
      <c r="L422" s="134"/>
      <c r="M422" s="134"/>
      <c r="N422" s="134"/>
    </row>
    <row r="423" spans="1:14" s="78" customFormat="1" x14ac:dyDescent="0.25">
      <c r="A423" s="76"/>
      <c r="B423" s="76"/>
      <c r="C423" s="76"/>
      <c r="D423" s="131"/>
      <c r="E423" s="91"/>
      <c r="F423" s="76"/>
      <c r="G423" s="76"/>
      <c r="H423" s="77"/>
      <c r="I423" s="76"/>
      <c r="J423" s="77"/>
      <c r="K423" s="134"/>
      <c r="L423" s="134"/>
      <c r="M423" s="134"/>
      <c r="N423" s="134"/>
    </row>
    <row r="424" spans="1:14" s="78" customFormat="1" x14ac:dyDescent="0.25">
      <c r="A424" s="76"/>
      <c r="B424" s="76"/>
      <c r="C424" s="76"/>
      <c r="D424" s="131"/>
      <c r="E424" s="91"/>
      <c r="F424" s="76"/>
      <c r="G424" s="76"/>
      <c r="H424" s="77"/>
      <c r="I424" s="76"/>
      <c r="J424" s="77"/>
      <c r="K424" s="134"/>
      <c r="L424" s="134"/>
      <c r="M424" s="134"/>
      <c r="N424" s="134"/>
    </row>
    <row r="425" spans="1:14" s="78" customFormat="1" x14ac:dyDescent="0.25">
      <c r="A425" s="76"/>
      <c r="B425" s="76"/>
      <c r="C425" s="76"/>
      <c r="D425" s="131"/>
      <c r="E425" s="91"/>
      <c r="F425" s="76"/>
      <c r="G425" s="76"/>
      <c r="H425" s="77"/>
      <c r="I425" s="76"/>
      <c r="J425" s="77"/>
      <c r="K425" s="134"/>
      <c r="L425" s="134"/>
      <c r="M425" s="134"/>
      <c r="N425" s="134"/>
    </row>
    <row r="426" spans="1:14" s="78" customFormat="1" x14ac:dyDescent="0.25">
      <c r="A426" s="76"/>
      <c r="B426" s="76"/>
      <c r="C426" s="76"/>
      <c r="D426" s="131"/>
      <c r="E426" s="91"/>
      <c r="F426" s="76"/>
      <c r="G426" s="76"/>
      <c r="H426" s="77"/>
      <c r="I426" s="76"/>
      <c r="J426" s="77"/>
      <c r="K426" s="134"/>
      <c r="L426" s="134"/>
      <c r="M426" s="134"/>
      <c r="N426" s="134"/>
    </row>
    <row r="427" spans="1:14" s="78" customFormat="1" x14ac:dyDescent="0.25">
      <c r="A427" s="76"/>
      <c r="B427" s="76"/>
      <c r="C427" s="76"/>
      <c r="D427" s="131"/>
      <c r="E427" s="91"/>
      <c r="F427" s="76"/>
      <c r="G427" s="76"/>
      <c r="H427" s="77"/>
      <c r="I427" s="76"/>
      <c r="J427" s="77"/>
      <c r="K427" s="134"/>
      <c r="L427" s="134"/>
      <c r="M427" s="134"/>
      <c r="N427" s="134"/>
    </row>
    <row r="428" spans="1:14" s="78" customFormat="1" x14ac:dyDescent="0.25">
      <c r="A428" s="76"/>
      <c r="B428" s="76"/>
      <c r="C428" s="76"/>
      <c r="D428" s="131"/>
      <c r="E428" s="91"/>
      <c r="F428" s="76"/>
      <c r="G428" s="76"/>
      <c r="H428" s="77"/>
      <c r="I428" s="76"/>
      <c r="J428" s="77"/>
      <c r="K428" s="134"/>
      <c r="L428" s="134"/>
      <c r="M428" s="134"/>
      <c r="N428" s="134"/>
    </row>
    <row r="429" spans="1:14" s="78" customFormat="1" x14ac:dyDescent="0.25">
      <c r="A429" s="76"/>
      <c r="B429" s="76"/>
      <c r="C429" s="76"/>
      <c r="D429" s="131"/>
      <c r="E429" s="91"/>
      <c r="F429" s="76"/>
      <c r="G429" s="76"/>
      <c r="H429" s="77"/>
      <c r="I429" s="76"/>
      <c r="J429" s="77"/>
      <c r="K429" s="134"/>
      <c r="L429" s="134"/>
      <c r="M429" s="134"/>
      <c r="N429" s="134"/>
    </row>
    <row r="430" spans="1:14" s="78" customFormat="1" x14ac:dyDescent="0.25">
      <c r="A430" s="76"/>
      <c r="B430" s="76"/>
      <c r="C430" s="76"/>
      <c r="D430" s="131"/>
      <c r="E430" s="91"/>
      <c r="F430" s="76"/>
      <c r="G430" s="76"/>
      <c r="H430" s="77"/>
      <c r="I430" s="76"/>
      <c r="J430" s="77"/>
      <c r="K430" s="134"/>
      <c r="L430" s="134"/>
      <c r="M430" s="134"/>
      <c r="N430" s="134"/>
    </row>
    <row r="431" spans="1:14" s="78" customFormat="1" x14ac:dyDescent="0.25">
      <c r="A431" s="76"/>
      <c r="B431" s="76"/>
      <c r="C431" s="76"/>
      <c r="D431" s="131"/>
      <c r="E431" s="91"/>
      <c r="F431" s="76"/>
      <c r="G431" s="76"/>
      <c r="H431" s="77"/>
      <c r="I431" s="76"/>
      <c r="J431" s="77"/>
      <c r="K431" s="134"/>
      <c r="L431" s="134"/>
      <c r="M431" s="134"/>
      <c r="N431" s="134"/>
    </row>
    <row r="432" spans="1:14" s="78" customFormat="1" x14ac:dyDescent="0.25">
      <c r="A432" s="76"/>
      <c r="B432" s="76"/>
      <c r="C432" s="76"/>
      <c r="D432" s="131"/>
      <c r="E432" s="91"/>
      <c r="F432" s="76"/>
      <c r="G432" s="76"/>
      <c r="H432" s="77"/>
      <c r="I432" s="76"/>
      <c r="J432" s="77"/>
      <c r="K432" s="134"/>
      <c r="L432" s="134"/>
      <c r="M432" s="134"/>
      <c r="N432" s="134"/>
    </row>
    <row r="433" spans="1:14" s="78" customFormat="1" x14ac:dyDescent="0.25">
      <c r="A433" s="76"/>
      <c r="B433" s="76"/>
      <c r="C433" s="76"/>
      <c r="D433" s="131"/>
      <c r="E433" s="91"/>
      <c r="F433" s="76"/>
      <c r="G433" s="76"/>
      <c r="H433" s="77"/>
      <c r="I433" s="76"/>
      <c r="J433" s="77"/>
      <c r="K433" s="134"/>
      <c r="L433" s="134"/>
      <c r="M433" s="134"/>
      <c r="N433" s="134"/>
    </row>
    <row r="434" spans="1:14" s="78" customFormat="1" x14ac:dyDescent="0.25">
      <c r="A434" s="76"/>
      <c r="B434" s="76"/>
      <c r="C434" s="76"/>
      <c r="D434" s="131"/>
      <c r="E434" s="91"/>
      <c r="F434" s="76"/>
      <c r="G434" s="76"/>
      <c r="H434" s="77"/>
      <c r="I434" s="76"/>
      <c r="J434" s="77"/>
      <c r="K434" s="134"/>
      <c r="L434" s="134"/>
      <c r="M434" s="134"/>
      <c r="N434" s="134"/>
    </row>
    <row r="435" spans="1:14" s="78" customFormat="1" x14ac:dyDescent="0.25">
      <c r="A435" s="76"/>
      <c r="B435" s="76"/>
      <c r="C435" s="76"/>
      <c r="D435" s="131"/>
      <c r="E435" s="91"/>
      <c r="F435" s="76"/>
      <c r="G435" s="76"/>
      <c r="H435" s="77"/>
      <c r="I435" s="76"/>
      <c r="J435" s="77"/>
      <c r="K435" s="134"/>
      <c r="L435" s="134"/>
      <c r="M435" s="134"/>
      <c r="N435" s="134"/>
    </row>
    <row r="436" spans="1:14" s="78" customFormat="1" x14ac:dyDescent="0.25">
      <c r="A436" s="76"/>
      <c r="B436" s="76"/>
      <c r="C436" s="76"/>
      <c r="D436" s="131"/>
      <c r="E436" s="91"/>
      <c r="F436" s="76"/>
      <c r="G436" s="76"/>
      <c r="H436" s="77"/>
      <c r="I436" s="76"/>
      <c r="J436" s="77"/>
      <c r="K436" s="134"/>
      <c r="L436" s="134"/>
      <c r="M436" s="134"/>
      <c r="N436" s="134"/>
    </row>
    <row r="437" spans="1:14" s="78" customFormat="1" x14ac:dyDescent="0.25">
      <c r="A437" s="76"/>
      <c r="B437" s="76"/>
      <c r="C437" s="76"/>
      <c r="D437" s="131"/>
      <c r="E437" s="91"/>
      <c r="F437" s="76"/>
      <c r="G437" s="76"/>
      <c r="H437" s="77"/>
      <c r="I437" s="76"/>
      <c r="J437" s="77"/>
      <c r="K437" s="134"/>
      <c r="L437" s="134"/>
      <c r="M437" s="134"/>
      <c r="N437" s="134"/>
    </row>
    <row r="438" spans="1:14" s="78" customFormat="1" x14ac:dyDescent="0.25">
      <c r="A438" s="76"/>
      <c r="B438" s="76"/>
      <c r="C438" s="76"/>
      <c r="D438" s="131"/>
      <c r="E438" s="91"/>
      <c r="F438" s="76"/>
      <c r="G438" s="76"/>
      <c r="H438" s="77"/>
      <c r="I438" s="76"/>
      <c r="J438" s="77"/>
      <c r="K438" s="134"/>
      <c r="L438" s="134"/>
      <c r="M438" s="134"/>
      <c r="N438" s="134"/>
    </row>
    <row r="439" spans="1:14" s="78" customFormat="1" x14ac:dyDescent="0.25">
      <c r="A439" s="76"/>
      <c r="B439" s="76"/>
      <c r="C439" s="76"/>
      <c r="D439" s="131"/>
      <c r="E439" s="91"/>
      <c r="F439" s="76"/>
      <c r="G439" s="76"/>
      <c r="H439" s="77"/>
      <c r="I439" s="76"/>
      <c r="J439" s="77"/>
      <c r="K439" s="134"/>
      <c r="L439" s="134"/>
      <c r="M439" s="134"/>
      <c r="N439" s="134"/>
    </row>
    <row r="440" spans="1:14" s="78" customFormat="1" x14ac:dyDescent="0.25">
      <c r="A440" s="76"/>
      <c r="B440" s="76"/>
      <c r="C440" s="76"/>
      <c r="D440" s="131"/>
      <c r="E440" s="91"/>
      <c r="F440" s="76"/>
      <c r="G440" s="76"/>
      <c r="H440" s="77"/>
      <c r="I440" s="76"/>
      <c r="J440" s="77"/>
      <c r="K440" s="134"/>
      <c r="L440" s="134"/>
      <c r="M440" s="134"/>
      <c r="N440" s="134"/>
    </row>
    <row r="441" spans="1:14" s="78" customFormat="1" x14ac:dyDescent="0.25">
      <c r="A441" s="76"/>
      <c r="B441" s="76"/>
      <c r="C441" s="76"/>
      <c r="D441" s="131"/>
      <c r="E441" s="91"/>
      <c r="F441" s="76"/>
      <c r="G441" s="76"/>
      <c r="H441" s="77"/>
      <c r="I441" s="76"/>
      <c r="J441" s="77"/>
      <c r="K441" s="134"/>
      <c r="L441" s="134"/>
      <c r="M441" s="134"/>
      <c r="N441" s="134"/>
    </row>
    <row r="442" spans="1:14" s="78" customFormat="1" x14ac:dyDescent="0.25">
      <c r="A442" s="76"/>
      <c r="B442" s="76"/>
      <c r="C442" s="76"/>
      <c r="D442" s="131"/>
      <c r="E442" s="91"/>
      <c r="F442" s="76"/>
      <c r="G442" s="76"/>
      <c r="H442" s="77"/>
      <c r="I442" s="76"/>
      <c r="J442" s="77"/>
      <c r="K442" s="134"/>
      <c r="L442" s="134"/>
      <c r="M442" s="134"/>
      <c r="N442" s="134"/>
    </row>
    <row r="443" spans="1:14" s="78" customFormat="1" x14ac:dyDescent="0.25">
      <c r="A443" s="76"/>
      <c r="B443" s="76"/>
      <c r="C443" s="76"/>
      <c r="D443" s="131"/>
      <c r="E443" s="91"/>
      <c r="F443" s="76"/>
      <c r="G443" s="76"/>
      <c r="H443" s="77"/>
      <c r="I443" s="76"/>
      <c r="J443" s="77"/>
      <c r="K443" s="134"/>
      <c r="L443" s="134"/>
      <c r="M443" s="134"/>
      <c r="N443" s="134"/>
    </row>
    <row r="444" spans="1:14" s="78" customFormat="1" x14ac:dyDescent="0.25">
      <c r="A444" s="76"/>
      <c r="B444" s="76"/>
      <c r="C444" s="76"/>
      <c r="D444" s="131"/>
      <c r="E444" s="91"/>
      <c r="F444" s="76"/>
      <c r="G444" s="76"/>
      <c r="H444" s="77"/>
      <c r="I444" s="76"/>
      <c r="J444" s="77"/>
      <c r="K444" s="134"/>
      <c r="L444" s="134"/>
      <c r="M444" s="134"/>
      <c r="N444" s="134"/>
    </row>
    <row r="445" spans="1:14" s="78" customFormat="1" x14ac:dyDescent="0.25">
      <c r="A445" s="76"/>
      <c r="B445" s="76"/>
      <c r="C445" s="76"/>
      <c r="D445" s="131"/>
      <c r="E445" s="91"/>
      <c r="F445" s="76"/>
      <c r="G445" s="76"/>
      <c r="H445" s="77"/>
      <c r="I445" s="76"/>
      <c r="J445" s="77"/>
      <c r="K445" s="134"/>
      <c r="L445" s="134"/>
      <c r="M445" s="134"/>
      <c r="N445" s="134"/>
    </row>
    <row r="446" spans="1:14" s="78" customFormat="1" x14ac:dyDescent="0.25">
      <c r="A446" s="76"/>
      <c r="B446" s="76"/>
      <c r="C446" s="76"/>
      <c r="D446" s="131"/>
      <c r="E446" s="91"/>
      <c r="F446" s="76"/>
      <c r="G446" s="76"/>
      <c r="H446" s="77"/>
      <c r="I446" s="76"/>
      <c r="J446" s="77"/>
      <c r="K446" s="134"/>
      <c r="L446" s="134"/>
      <c r="M446" s="134"/>
      <c r="N446" s="134"/>
    </row>
    <row r="447" spans="1:14" s="78" customFormat="1" x14ac:dyDescent="0.25">
      <c r="A447" s="76"/>
      <c r="B447" s="76"/>
      <c r="C447" s="76"/>
      <c r="D447" s="131"/>
      <c r="E447" s="91"/>
      <c r="F447" s="76"/>
      <c r="G447" s="76"/>
      <c r="H447" s="77"/>
      <c r="I447" s="76"/>
      <c r="J447" s="77"/>
      <c r="K447" s="134"/>
      <c r="L447" s="134"/>
      <c r="M447" s="134"/>
      <c r="N447" s="134"/>
    </row>
    <row r="448" spans="1:14" s="78" customFormat="1" x14ac:dyDescent="0.25">
      <c r="A448" s="76"/>
      <c r="B448" s="76"/>
      <c r="C448" s="76"/>
      <c r="D448" s="131"/>
      <c r="E448" s="91"/>
      <c r="F448" s="76"/>
      <c r="G448" s="76"/>
      <c r="H448" s="77"/>
      <c r="I448" s="76"/>
      <c r="J448" s="77"/>
      <c r="K448" s="134"/>
      <c r="L448" s="134"/>
      <c r="M448" s="134"/>
      <c r="N448" s="134"/>
    </row>
    <row r="449" spans="1:14" s="78" customFormat="1" x14ac:dyDescent="0.25">
      <c r="A449" s="76"/>
      <c r="B449" s="76"/>
      <c r="C449" s="76"/>
      <c r="D449" s="131"/>
      <c r="E449" s="91"/>
      <c r="F449" s="76"/>
      <c r="G449" s="76"/>
      <c r="H449" s="77"/>
      <c r="I449" s="76"/>
      <c r="J449" s="77"/>
      <c r="K449" s="134"/>
      <c r="L449" s="134"/>
      <c r="M449" s="134"/>
      <c r="N449" s="134"/>
    </row>
    <row r="450" spans="1:14" s="78" customFormat="1" x14ac:dyDescent="0.25">
      <c r="A450" s="76"/>
      <c r="B450" s="76"/>
      <c r="C450" s="76"/>
      <c r="D450" s="131"/>
      <c r="E450" s="91"/>
      <c r="F450" s="76"/>
      <c r="G450" s="76"/>
      <c r="H450" s="77"/>
      <c r="I450" s="76"/>
      <c r="J450" s="77"/>
      <c r="K450" s="134"/>
      <c r="L450" s="134"/>
      <c r="M450" s="134"/>
      <c r="N450" s="134"/>
    </row>
    <row r="451" spans="1:14" s="78" customFormat="1" x14ac:dyDescent="0.25">
      <c r="A451" s="76"/>
      <c r="B451" s="76"/>
      <c r="C451" s="76"/>
      <c r="D451" s="131"/>
      <c r="E451" s="91"/>
      <c r="F451" s="76"/>
      <c r="G451" s="76"/>
      <c r="H451" s="77"/>
      <c r="I451" s="76"/>
      <c r="J451" s="77"/>
      <c r="K451" s="134"/>
      <c r="L451" s="134"/>
      <c r="M451" s="134"/>
      <c r="N451" s="134"/>
    </row>
    <row r="452" spans="1:14" s="78" customFormat="1" x14ac:dyDescent="0.25">
      <c r="A452" s="76"/>
      <c r="B452" s="76"/>
      <c r="C452" s="76"/>
      <c r="D452" s="131"/>
      <c r="E452" s="91"/>
      <c r="F452" s="76"/>
      <c r="G452" s="76"/>
      <c r="H452" s="77"/>
      <c r="I452" s="76"/>
      <c r="J452" s="77"/>
      <c r="K452" s="134"/>
      <c r="L452" s="134"/>
      <c r="M452" s="134"/>
      <c r="N452" s="134"/>
    </row>
    <row r="453" spans="1:14" s="78" customFormat="1" x14ac:dyDescent="0.25">
      <c r="A453" s="76"/>
      <c r="B453" s="76"/>
      <c r="C453" s="76"/>
      <c r="D453" s="131"/>
      <c r="E453" s="91"/>
      <c r="F453" s="76"/>
      <c r="G453" s="76"/>
      <c r="H453" s="77"/>
      <c r="I453" s="76"/>
      <c r="J453" s="77"/>
      <c r="K453" s="134"/>
      <c r="L453" s="134"/>
      <c r="M453" s="134"/>
      <c r="N453" s="134"/>
    </row>
    <row r="454" spans="1:14" s="78" customFormat="1" x14ac:dyDescent="0.25">
      <c r="A454" s="76"/>
      <c r="B454" s="76"/>
      <c r="C454" s="76"/>
      <c r="D454" s="131"/>
      <c r="E454" s="91"/>
      <c r="F454" s="76"/>
      <c r="G454" s="76"/>
      <c r="H454" s="77"/>
      <c r="I454" s="76"/>
      <c r="J454" s="77"/>
      <c r="K454" s="134"/>
      <c r="L454" s="134"/>
      <c r="M454" s="134"/>
      <c r="N454" s="134"/>
    </row>
    <row r="455" spans="1:14" s="78" customFormat="1" x14ac:dyDescent="0.25">
      <c r="A455" s="76"/>
      <c r="B455" s="76"/>
      <c r="C455" s="76"/>
      <c r="D455" s="131"/>
      <c r="E455" s="91"/>
      <c r="F455" s="76"/>
      <c r="G455" s="76"/>
      <c r="H455" s="77"/>
      <c r="I455" s="76"/>
      <c r="J455" s="77"/>
      <c r="K455" s="134"/>
      <c r="L455" s="134"/>
      <c r="M455" s="134"/>
      <c r="N455" s="134"/>
    </row>
    <row r="456" spans="1:14" s="78" customFormat="1" x14ac:dyDescent="0.25">
      <c r="A456" s="76"/>
      <c r="B456" s="76"/>
      <c r="C456" s="76"/>
      <c r="D456" s="131"/>
      <c r="E456" s="91"/>
      <c r="F456" s="76"/>
      <c r="G456" s="76"/>
      <c r="H456" s="77"/>
      <c r="I456" s="76"/>
      <c r="J456" s="77"/>
      <c r="K456" s="134"/>
      <c r="L456" s="134"/>
      <c r="M456" s="134"/>
      <c r="N456" s="134"/>
    </row>
    <row r="457" spans="1:14" s="78" customFormat="1" x14ac:dyDescent="0.25">
      <c r="A457" s="76"/>
      <c r="B457" s="76"/>
      <c r="C457" s="76"/>
      <c r="D457" s="131"/>
      <c r="E457" s="91"/>
      <c r="F457" s="76"/>
      <c r="G457" s="76"/>
      <c r="H457" s="77"/>
      <c r="I457" s="76"/>
      <c r="J457" s="77"/>
      <c r="K457" s="134"/>
      <c r="L457" s="134"/>
      <c r="M457" s="134"/>
      <c r="N457" s="134"/>
    </row>
    <row r="458" spans="1:14" s="78" customFormat="1" x14ac:dyDescent="0.25">
      <c r="A458" s="76"/>
      <c r="B458" s="76"/>
      <c r="C458" s="76"/>
      <c r="D458" s="131"/>
      <c r="E458" s="91"/>
      <c r="F458" s="76"/>
      <c r="G458" s="76"/>
      <c r="H458" s="77"/>
      <c r="I458" s="76"/>
      <c r="J458" s="77"/>
      <c r="K458" s="134"/>
      <c r="L458" s="134"/>
      <c r="M458" s="134"/>
      <c r="N458" s="134"/>
    </row>
    <row r="459" spans="1:14" s="78" customFormat="1" x14ac:dyDescent="0.25">
      <c r="A459" s="76"/>
      <c r="B459" s="76"/>
      <c r="C459" s="76"/>
      <c r="D459" s="131"/>
      <c r="E459" s="91"/>
      <c r="F459" s="76"/>
      <c r="G459" s="76"/>
      <c r="H459" s="77"/>
      <c r="I459" s="76"/>
      <c r="J459" s="77"/>
      <c r="K459" s="134"/>
      <c r="L459" s="134"/>
      <c r="M459" s="134"/>
      <c r="N459" s="134"/>
    </row>
    <row r="460" spans="1:14" s="78" customFormat="1" x14ac:dyDescent="0.25">
      <c r="A460" s="76"/>
      <c r="B460" s="76"/>
      <c r="C460" s="76"/>
      <c r="D460" s="131"/>
      <c r="E460" s="91"/>
      <c r="F460" s="76"/>
      <c r="G460" s="76"/>
      <c r="H460" s="77"/>
      <c r="I460" s="76"/>
      <c r="J460" s="77"/>
      <c r="K460" s="134"/>
      <c r="L460" s="134"/>
      <c r="M460" s="134"/>
      <c r="N460" s="134"/>
    </row>
    <row r="461" spans="1:14" s="78" customFormat="1" x14ac:dyDescent="0.25">
      <c r="A461" s="76"/>
      <c r="B461" s="76"/>
      <c r="C461" s="76"/>
      <c r="D461" s="131"/>
      <c r="E461" s="91"/>
      <c r="F461" s="76"/>
      <c r="G461" s="76"/>
      <c r="H461" s="77"/>
      <c r="I461" s="76"/>
      <c r="J461" s="77"/>
      <c r="K461" s="134"/>
      <c r="L461" s="134"/>
      <c r="M461" s="134"/>
      <c r="N461" s="134"/>
    </row>
    <row r="462" spans="1:14" s="78" customFormat="1" x14ac:dyDescent="0.25">
      <c r="A462" s="76"/>
      <c r="B462" s="76"/>
      <c r="C462" s="76"/>
      <c r="D462" s="131"/>
      <c r="E462" s="91"/>
      <c r="F462" s="76"/>
      <c r="G462" s="76"/>
      <c r="H462" s="77"/>
      <c r="I462" s="76"/>
      <c r="J462" s="77"/>
      <c r="K462" s="134"/>
      <c r="L462" s="134"/>
      <c r="M462" s="134"/>
      <c r="N462" s="134"/>
    </row>
    <row r="463" spans="1:14" s="78" customFormat="1" x14ac:dyDescent="0.25">
      <c r="A463" s="76"/>
      <c r="B463" s="76"/>
      <c r="C463" s="76"/>
      <c r="D463" s="131"/>
      <c r="E463" s="91"/>
      <c r="F463" s="76"/>
      <c r="G463" s="76"/>
      <c r="H463" s="77"/>
      <c r="I463" s="76"/>
      <c r="J463" s="77"/>
      <c r="K463" s="134"/>
      <c r="L463" s="134"/>
      <c r="M463" s="134"/>
      <c r="N463" s="134"/>
    </row>
    <row r="464" spans="1:14" s="78" customFormat="1" x14ac:dyDescent="0.25">
      <c r="A464" s="76"/>
      <c r="B464" s="76"/>
      <c r="C464" s="76"/>
      <c r="D464" s="131"/>
      <c r="E464" s="91"/>
      <c r="F464" s="76"/>
      <c r="G464" s="76"/>
      <c r="H464" s="77"/>
      <c r="I464" s="76"/>
      <c r="J464" s="77"/>
      <c r="K464" s="134"/>
      <c r="L464" s="134"/>
      <c r="M464" s="134"/>
      <c r="N464" s="134"/>
    </row>
    <row r="465" spans="1:14" s="78" customFormat="1" x14ac:dyDescent="0.25">
      <c r="A465" s="76"/>
      <c r="B465" s="76"/>
      <c r="C465" s="76"/>
      <c r="D465" s="131"/>
      <c r="E465" s="91"/>
      <c r="F465" s="76"/>
      <c r="G465" s="76"/>
      <c r="H465" s="77"/>
      <c r="I465" s="76"/>
      <c r="J465" s="77"/>
      <c r="K465" s="134"/>
      <c r="L465" s="134"/>
      <c r="M465" s="134"/>
      <c r="N465" s="134"/>
    </row>
    <row r="466" spans="1:14" s="78" customFormat="1" x14ac:dyDescent="0.25">
      <c r="A466" s="76"/>
      <c r="B466" s="76"/>
      <c r="C466" s="76"/>
      <c r="D466" s="131"/>
      <c r="E466" s="91"/>
      <c r="F466" s="76"/>
      <c r="G466" s="76"/>
      <c r="H466" s="77"/>
      <c r="I466" s="76"/>
      <c r="J466" s="77"/>
      <c r="K466" s="134"/>
      <c r="L466" s="134"/>
      <c r="M466" s="134"/>
      <c r="N466" s="134"/>
    </row>
    <row r="467" spans="1:14" s="78" customFormat="1" x14ac:dyDescent="0.25">
      <c r="A467" s="76"/>
      <c r="B467" s="76"/>
      <c r="C467" s="76"/>
      <c r="D467" s="131"/>
      <c r="E467" s="91"/>
      <c r="F467" s="76"/>
      <c r="G467" s="76"/>
      <c r="H467" s="77"/>
      <c r="I467" s="76"/>
      <c r="J467" s="77"/>
      <c r="K467" s="134"/>
      <c r="L467" s="134"/>
      <c r="M467" s="134"/>
      <c r="N467" s="134"/>
    </row>
    <row r="468" spans="1:14" s="78" customFormat="1" x14ac:dyDescent="0.25">
      <c r="A468" s="76"/>
      <c r="B468" s="76"/>
      <c r="C468" s="76"/>
      <c r="D468" s="131"/>
      <c r="E468" s="91"/>
      <c r="F468" s="76"/>
      <c r="G468" s="76"/>
      <c r="H468" s="77"/>
      <c r="I468" s="76"/>
      <c r="J468" s="77"/>
      <c r="K468" s="134"/>
      <c r="L468" s="134"/>
      <c r="M468" s="134"/>
      <c r="N468" s="134"/>
    </row>
    <row r="469" spans="1:14" s="78" customFormat="1" x14ac:dyDescent="0.25">
      <c r="A469" s="76"/>
      <c r="B469" s="76"/>
      <c r="C469" s="76"/>
      <c r="D469" s="131"/>
      <c r="E469" s="91"/>
      <c r="F469" s="76"/>
      <c r="G469" s="76"/>
      <c r="H469" s="77"/>
      <c r="I469" s="76"/>
      <c r="J469" s="77"/>
      <c r="K469" s="134"/>
      <c r="L469" s="134"/>
      <c r="M469" s="134"/>
      <c r="N469" s="134"/>
    </row>
    <row r="470" spans="1:14" s="78" customFormat="1" x14ac:dyDescent="0.25">
      <c r="A470" s="76"/>
      <c r="B470" s="76"/>
      <c r="C470" s="76"/>
      <c r="D470" s="131"/>
      <c r="E470" s="91"/>
      <c r="F470" s="76"/>
      <c r="G470" s="76"/>
      <c r="H470" s="77"/>
      <c r="I470" s="76"/>
      <c r="J470" s="77"/>
      <c r="K470" s="134"/>
      <c r="L470" s="134"/>
      <c r="M470" s="134"/>
      <c r="N470" s="134"/>
    </row>
    <row r="471" spans="1:14" s="78" customFormat="1" x14ac:dyDescent="0.25">
      <c r="A471" s="76"/>
      <c r="B471" s="76"/>
      <c r="C471" s="76"/>
      <c r="D471" s="131"/>
      <c r="E471" s="91"/>
      <c r="F471" s="76"/>
      <c r="G471" s="76"/>
      <c r="H471" s="77"/>
      <c r="I471" s="76"/>
      <c r="J471" s="77"/>
      <c r="K471" s="134"/>
      <c r="L471" s="134"/>
      <c r="M471" s="134"/>
      <c r="N471" s="134"/>
    </row>
    <row r="472" spans="1:14" s="78" customFormat="1" x14ac:dyDescent="0.25">
      <c r="A472" s="76"/>
      <c r="B472" s="76"/>
      <c r="C472" s="76"/>
      <c r="D472" s="131"/>
      <c r="E472" s="91"/>
      <c r="F472" s="76"/>
      <c r="G472" s="76"/>
      <c r="H472" s="77"/>
      <c r="I472" s="76"/>
      <c r="J472" s="77"/>
      <c r="K472" s="134"/>
      <c r="L472" s="134"/>
      <c r="M472" s="134"/>
      <c r="N472" s="134"/>
    </row>
    <row r="473" spans="1:14" s="78" customFormat="1" x14ac:dyDescent="0.25">
      <c r="A473" s="76"/>
      <c r="B473" s="76"/>
      <c r="C473" s="76"/>
      <c r="D473" s="131"/>
      <c r="E473" s="91"/>
      <c r="F473" s="76"/>
      <c r="G473" s="76"/>
      <c r="H473" s="77"/>
      <c r="I473" s="76"/>
      <c r="J473" s="77"/>
      <c r="K473" s="134"/>
      <c r="L473" s="134"/>
      <c r="M473" s="134"/>
      <c r="N473" s="134"/>
    </row>
    <row r="474" spans="1:14" s="78" customFormat="1" x14ac:dyDescent="0.25">
      <c r="A474" s="76"/>
      <c r="B474" s="76"/>
      <c r="C474" s="76"/>
      <c r="D474" s="131"/>
      <c r="E474" s="91"/>
      <c r="F474" s="76"/>
      <c r="G474" s="76"/>
      <c r="H474" s="77"/>
      <c r="I474" s="76"/>
      <c r="J474" s="77"/>
      <c r="K474" s="134"/>
      <c r="L474" s="134"/>
      <c r="M474" s="134"/>
      <c r="N474" s="134"/>
    </row>
    <row r="475" spans="1:14" s="78" customFormat="1" x14ac:dyDescent="0.25">
      <c r="A475" s="76"/>
      <c r="B475" s="76"/>
      <c r="C475" s="76"/>
      <c r="D475" s="131"/>
      <c r="E475" s="91"/>
      <c r="F475" s="76"/>
      <c r="G475" s="76"/>
      <c r="H475" s="77"/>
      <c r="I475" s="76"/>
      <c r="J475" s="77"/>
      <c r="K475" s="134"/>
      <c r="L475" s="134"/>
      <c r="M475" s="134"/>
      <c r="N475" s="134"/>
    </row>
    <row r="476" spans="1:14" s="78" customFormat="1" x14ac:dyDescent="0.25">
      <c r="A476" s="76"/>
      <c r="B476" s="76"/>
      <c r="C476" s="76"/>
      <c r="D476" s="131"/>
      <c r="E476" s="91"/>
      <c r="F476" s="76"/>
      <c r="G476" s="76"/>
      <c r="H476" s="77"/>
      <c r="I476" s="76"/>
      <c r="J476" s="77"/>
      <c r="K476" s="134"/>
      <c r="L476" s="134"/>
      <c r="M476" s="134"/>
      <c r="N476" s="134"/>
    </row>
    <row r="477" spans="1:14" s="78" customFormat="1" x14ac:dyDescent="0.25">
      <c r="A477" s="76"/>
      <c r="B477" s="76"/>
      <c r="C477" s="76"/>
      <c r="D477" s="131"/>
      <c r="E477" s="91"/>
      <c r="F477" s="76"/>
      <c r="G477" s="76"/>
      <c r="H477" s="77"/>
      <c r="I477" s="76"/>
      <c r="J477" s="77"/>
      <c r="K477" s="134"/>
      <c r="L477" s="134"/>
      <c r="M477" s="134"/>
      <c r="N477" s="134"/>
    </row>
    <row r="478" spans="1:14" s="78" customFormat="1" x14ac:dyDescent="0.25">
      <c r="A478" s="76"/>
      <c r="B478" s="76"/>
      <c r="C478" s="76"/>
      <c r="D478" s="131"/>
      <c r="E478" s="91"/>
      <c r="F478" s="76"/>
      <c r="G478" s="76"/>
      <c r="H478" s="77"/>
      <c r="I478" s="76"/>
      <c r="J478" s="77"/>
      <c r="K478" s="134"/>
      <c r="L478" s="134"/>
      <c r="M478" s="134"/>
      <c r="N478" s="134"/>
    </row>
    <row r="479" spans="1:14" s="78" customFormat="1" x14ac:dyDescent="0.25">
      <c r="A479" s="76"/>
      <c r="B479" s="76"/>
      <c r="C479" s="76"/>
      <c r="D479" s="131"/>
      <c r="E479" s="91"/>
      <c r="F479" s="76"/>
      <c r="G479" s="76"/>
      <c r="H479" s="77"/>
      <c r="I479" s="76"/>
      <c r="J479" s="77"/>
      <c r="K479" s="134"/>
      <c r="L479" s="134"/>
      <c r="M479" s="134"/>
      <c r="N479" s="134"/>
    </row>
    <row r="480" spans="1:14" s="78" customFormat="1" x14ac:dyDescent="0.25">
      <c r="A480" s="76"/>
      <c r="B480" s="76"/>
      <c r="C480" s="76"/>
      <c r="D480" s="131"/>
      <c r="E480" s="91"/>
      <c r="F480" s="76"/>
      <c r="G480" s="76"/>
      <c r="H480" s="77"/>
      <c r="I480" s="76"/>
      <c r="J480" s="77"/>
      <c r="K480" s="134"/>
      <c r="L480" s="134"/>
      <c r="M480" s="134"/>
      <c r="N480" s="134"/>
    </row>
    <row r="481" spans="1:14" s="78" customFormat="1" x14ac:dyDescent="0.25">
      <c r="A481" s="76"/>
      <c r="B481" s="76"/>
      <c r="C481" s="76"/>
      <c r="D481" s="131"/>
      <c r="E481" s="91"/>
      <c r="F481" s="76"/>
      <c r="G481" s="76"/>
      <c r="H481" s="77"/>
      <c r="I481" s="76"/>
      <c r="J481" s="77"/>
      <c r="K481" s="134"/>
      <c r="L481" s="134"/>
      <c r="M481" s="134"/>
      <c r="N481" s="134"/>
    </row>
    <row r="482" spans="1:14" s="78" customFormat="1" x14ac:dyDescent="0.25">
      <c r="A482" s="76"/>
      <c r="B482" s="76"/>
      <c r="C482" s="76"/>
      <c r="D482" s="131"/>
      <c r="E482" s="91"/>
      <c r="F482" s="76"/>
      <c r="G482" s="76"/>
      <c r="H482" s="77"/>
      <c r="I482" s="76"/>
      <c r="J482" s="77"/>
      <c r="K482" s="134"/>
      <c r="L482" s="134"/>
      <c r="M482" s="134"/>
      <c r="N482" s="134"/>
    </row>
    <row r="483" spans="1:14" s="78" customFormat="1" x14ac:dyDescent="0.25">
      <c r="A483" s="76"/>
      <c r="B483" s="76"/>
      <c r="C483" s="76"/>
      <c r="D483" s="131"/>
      <c r="E483" s="91"/>
      <c r="F483" s="76"/>
      <c r="G483" s="76"/>
      <c r="H483" s="77"/>
      <c r="I483" s="76"/>
      <c r="J483" s="77"/>
      <c r="K483" s="134"/>
      <c r="L483" s="134"/>
      <c r="M483" s="134"/>
      <c r="N483" s="134"/>
    </row>
    <row r="484" spans="1:14" s="78" customFormat="1" x14ac:dyDescent="0.25">
      <c r="A484" s="76"/>
      <c r="B484" s="76"/>
      <c r="C484" s="76"/>
      <c r="D484" s="131"/>
      <c r="E484" s="91"/>
      <c r="F484" s="76"/>
      <c r="G484" s="76"/>
      <c r="H484" s="77"/>
      <c r="I484" s="76"/>
      <c r="J484" s="77"/>
      <c r="K484" s="134"/>
      <c r="L484" s="134"/>
      <c r="M484" s="134"/>
      <c r="N484" s="134"/>
    </row>
    <row r="485" spans="1:14" s="78" customFormat="1" x14ac:dyDescent="0.25">
      <c r="A485" s="76"/>
      <c r="B485" s="76"/>
      <c r="C485" s="76"/>
      <c r="D485" s="131"/>
      <c r="E485" s="91"/>
      <c r="F485" s="76"/>
      <c r="G485" s="76"/>
      <c r="H485" s="77"/>
      <c r="I485" s="76"/>
      <c r="J485" s="77"/>
      <c r="K485" s="134"/>
      <c r="L485" s="134"/>
      <c r="M485" s="134"/>
      <c r="N485" s="134"/>
    </row>
    <row r="486" spans="1:14" s="78" customFormat="1" x14ac:dyDescent="0.25">
      <c r="A486" s="76"/>
      <c r="B486" s="76"/>
      <c r="C486" s="76"/>
      <c r="D486" s="131"/>
      <c r="E486" s="91"/>
      <c r="F486" s="76"/>
      <c r="G486" s="76"/>
      <c r="H486" s="77"/>
      <c r="I486" s="76"/>
      <c r="J486" s="77"/>
      <c r="K486" s="134"/>
      <c r="L486" s="134"/>
      <c r="M486" s="134"/>
      <c r="N486" s="134"/>
    </row>
    <row r="487" spans="1:14" s="78" customFormat="1" x14ac:dyDescent="0.25">
      <c r="A487" s="76"/>
      <c r="B487" s="76"/>
      <c r="C487" s="76"/>
      <c r="D487" s="131"/>
      <c r="E487" s="91"/>
      <c r="F487" s="76"/>
      <c r="G487" s="76"/>
      <c r="H487" s="77"/>
      <c r="I487" s="76"/>
      <c r="J487" s="77"/>
      <c r="K487" s="134"/>
      <c r="L487" s="134"/>
      <c r="M487" s="134"/>
      <c r="N487" s="134"/>
    </row>
    <row r="488" spans="1:14" s="78" customFormat="1" x14ac:dyDescent="0.25">
      <c r="A488" s="76"/>
      <c r="B488" s="76"/>
      <c r="C488" s="76"/>
      <c r="D488" s="131"/>
      <c r="E488" s="91"/>
      <c r="F488" s="76"/>
      <c r="G488" s="76"/>
      <c r="H488" s="77"/>
      <c r="I488" s="76"/>
      <c r="J488" s="77"/>
      <c r="K488" s="134"/>
      <c r="L488" s="134"/>
      <c r="M488" s="134"/>
      <c r="N488" s="134"/>
    </row>
    <row r="489" spans="1:14" s="78" customFormat="1" x14ac:dyDescent="0.25">
      <c r="A489" s="76"/>
      <c r="B489" s="76"/>
      <c r="C489" s="76"/>
      <c r="D489" s="131"/>
      <c r="E489" s="91"/>
      <c r="F489" s="76"/>
      <c r="G489" s="76"/>
      <c r="H489" s="77"/>
      <c r="I489" s="76"/>
      <c r="J489" s="77"/>
      <c r="K489" s="134"/>
      <c r="L489" s="134"/>
      <c r="M489" s="134"/>
      <c r="N489" s="134"/>
    </row>
    <row r="490" spans="1:14" s="78" customFormat="1" x14ac:dyDescent="0.25">
      <c r="A490" s="76"/>
      <c r="B490" s="76"/>
      <c r="C490" s="76"/>
      <c r="D490" s="131"/>
      <c r="E490" s="91"/>
      <c r="F490" s="76"/>
      <c r="G490" s="76"/>
      <c r="H490" s="77"/>
      <c r="I490" s="76"/>
      <c r="J490" s="77"/>
      <c r="K490" s="134"/>
      <c r="L490" s="134"/>
      <c r="M490" s="134"/>
      <c r="N490" s="134"/>
    </row>
    <row r="491" spans="1:14" s="78" customFormat="1" x14ac:dyDescent="0.25">
      <c r="A491" s="76"/>
      <c r="B491" s="76"/>
      <c r="C491" s="76"/>
      <c r="D491" s="131"/>
      <c r="E491" s="91"/>
      <c r="F491" s="76"/>
      <c r="G491" s="76"/>
      <c r="H491" s="77"/>
      <c r="I491" s="76"/>
      <c r="J491" s="77"/>
      <c r="K491" s="134"/>
      <c r="L491" s="134"/>
      <c r="M491" s="134"/>
      <c r="N491" s="134"/>
    </row>
    <row r="492" spans="1:14" s="78" customFormat="1" x14ac:dyDescent="0.25">
      <c r="A492" s="76"/>
      <c r="B492" s="76"/>
      <c r="C492" s="76"/>
      <c r="D492" s="131"/>
      <c r="E492" s="91"/>
      <c r="F492" s="76"/>
      <c r="G492" s="76"/>
      <c r="H492" s="77"/>
      <c r="I492" s="76"/>
      <c r="J492" s="77"/>
      <c r="K492" s="134"/>
      <c r="L492" s="134"/>
      <c r="M492" s="134"/>
      <c r="N492" s="134"/>
    </row>
    <row r="493" spans="1:14" s="78" customFormat="1" x14ac:dyDescent="0.25">
      <c r="A493" s="76"/>
      <c r="B493" s="76"/>
      <c r="C493" s="76"/>
      <c r="D493" s="131"/>
      <c r="E493" s="91"/>
      <c r="F493" s="76"/>
      <c r="G493" s="76"/>
      <c r="H493" s="77"/>
      <c r="I493" s="76"/>
      <c r="J493" s="77"/>
      <c r="K493" s="134"/>
      <c r="L493" s="134"/>
      <c r="M493" s="134"/>
      <c r="N493" s="134"/>
    </row>
    <row r="494" spans="1:14" s="78" customFormat="1" x14ac:dyDescent="0.25">
      <c r="A494" s="76"/>
      <c r="B494" s="76"/>
      <c r="C494" s="76"/>
      <c r="D494" s="131"/>
      <c r="E494" s="91"/>
      <c r="F494" s="76"/>
      <c r="G494" s="76"/>
      <c r="H494" s="77"/>
      <c r="I494" s="76"/>
      <c r="J494" s="77"/>
      <c r="K494" s="134"/>
      <c r="L494" s="134"/>
      <c r="M494" s="134"/>
      <c r="N494" s="134"/>
    </row>
    <row r="495" spans="1:14" s="78" customFormat="1" x14ac:dyDescent="0.25">
      <c r="A495" s="76"/>
      <c r="B495" s="76"/>
      <c r="C495" s="76"/>
      <c r="D495" s="131"/>
      <c r="E495" s="91"/>
      <c r="F495" s="76"/>
      <c r="G495" s="76"/>
      <c r="H495" s="77"/>
      <c r="I495" s="76"/>
      <c r="J495" s="77"/>
      <c r="K495" s="134"/>
      <c r="L495" s="134"/>
      <c r="M495" s="134"/>
      <c r="N495" s="134"/>
    </row>
    <row r="496" spans="1:14" s="78" customFormat="1" x14ac:dyDescent="0.25">
      <c r="A496" s="76"/>
      <c r="B496" s="76"/>
      <c r="C496" s="76"/>
      <c r="D496" s="131"/>
      <c r="E496" s="91"/>
      <c r="F496" s="76"/>
      <c r="G496" s="76"/>
      <c r="H496" s="77"/>
      <c r="I496" s="76"/>
      <c r="J496" s="77"/>
      <c r="K496" s="134"/>
      <c r="L496" s="134"/>
      <c r="M496" s="134"/>
      <c r="N496" s="134"/>
    </row>
    <row r="497" spans="1:14" s="78" customFormat="1" x14ac:dyDescent="0.25">
      <c r="A497" s="76"/>
      <c r="B497" s="76"/>
      <c r="C497" s="76"/>
      <c r="D497" s="131"/>
      <c r="E497" s="91"/>
      <c r="F497" s="76"/>
      <c r="G497" s="76"/>
      <c r="H497" s="77"/>
      <c r="I497" s="76"/>
      <c r="J497" s="77"/>
      <c r="K497" s="134"/>
      <c r="L497" s="134"/>
      <c r="M497" s="134"/>
      <c r="N497" s="134"/>
    </row>
    <row r="498" spans="1:14" s="78" customFormat="1" x14ac:dyDescent="0.25">
      <c r="A498" s="76"/>
      <c r="B498" s="76"/>
      <c r="C498" s="76"/>
      <c r="D498" s="131"/>
      <c r="E498" s="91"/>
      <c r="F498" s="76"/>
      <c r="G498" s="76"/>
      <c r="H498" s="77"/>
      <c r="I498" s="76"/>
      <c r="J498" s="77"/>
      <c r="K498" s="134"/>
      <c r="L498" s="134"/>
      <c r="M498" s="134"/>
      <c r="N498" s="134"/>
    </row>
    <row r="499" spans="1:14" s="78" customFormat="1" x14ac:dyDescent="0.25">
      <c r="A499" s="76"/>
      <c r="B499" s="76"/>
      <c r="C499" s="76"/>
      <c r="D499" s="131"/>
      <c r="E499" s="91"/>
      <c r="F499" s="76"/>
      <c r="G499" s="76"/>
      <c r="H499" s="77"/>
      <c r="I499" s="76"/>
      <c r="J499" s="77"/>
      <c r="K499" s="134"/>
      <c r="L499" s="134"/>
      <c r="M499" s="134"/>
      <c r="N499" s="134"/>
    </row>
    <row r="500" spans="1:14" s="78" customFormat="1" x14ac:dyDescent="0.25">
      <c r="A500" s="76"/>
      <c r="B500" s="76"/>
      <c r="C500" s="76"/>
      <c r="D500" s="131"/>
      <c r="E500" s="91"/>
      <c r="F500" s="76"/>
      <c r="G500" s="76"/>
      <c r="H500" s="77"/>
      <c r="I500" s="76"/>
      <c r="J500" s="77"/>
      <c r="K500" s="134"/>
      <c r="L500" s="134"/>
      <c r="M500" s="134"/>
      <c r="N500" s="134"/>
    </row>
    <row r="501" spans="1:14" s="78" customFormat="1" x14ac:dyDescent="0.25">
      <c r="A501" s="76"/>
      <c r="B501" s="76"/>
      <c r="C501" s="76"/>
      <c r="D501" s="131"/>
      <c r="E501" s="91"/>
      <c r="F501" s="76"/>
      <c r="G501" s="76"/>
      <c r="H501" s="77"/>
      <c r="I501" s="76"/>
      <c r="J501" s="77"/>
      <c r="K501" s="134"/>
      <c r="L501" s="134"/>
      <c r="M501" s="134"/>
      <c r="N501" s="134"/>
    </row>
    <row r="502" spans="1:14" s="78" customFormat="1" x14ac:dyDescent="0.25">
      <c r="A502" s="76"/>
      <c r="B502" s="76"/>
      <c r="C502" s="76"/>
      <c r="D502" s="131"/>
      <c r="E502" s="91"/>
      <c r="F502" s="76"/>
      <c r="G502" s="76"/>
      <c r="H502" s="77"/>
      <c r="I502" s="76"/>
      <c r="J502" s="77"/>
      <c r="K502" s="134"/>
      <c r="L502" s="134"/>
      <c r="M502" s="134"/>
      <c r="N502" s="134"/>
    </row>
    <row r="503" spans="1:14" s="78" customFormat="1" x14ac:dyDescent="0.25">
      <c r="A503" s="76"/>
      <c r="B503" s="76"/>
      <c r="C503" s="76"/>
      <c r="D503" s="131"/>
      <c r="E503" s="91"/>
      <c r="F503" s="76"/>
      <c r="G503" s="76"/>
      <c r="H503" s="77"/>
      <c r="I503" s="76"/>
      <c r="J503" s="77"/>
      <c r="K503" s="134"/>
      <c r="L503" s="134"/>
      <c r="M503" s="134"/>
      <c r="N503" s="134"/>
    </row>
    <row r="504" spans="1:14" s="78" customFormat="1" x14ac:dyDescent="0.25">
      <c r="A504" s="76"/>
      <c r="B504" s="76"/>
      <c r="C504" s="76"/>
      <c r="D504" s="131"/>
      <c r="E504" s="91"/>
      <c r="F504" s="76"/>
      <c r="G504" s="76"/>
      <c r="H504" s="77"/>
      <c r="I504" s="76"/>
      <c r="J504" s="77"/>
      <c r="K504" s="134"/>
      <c r="L504" s="134"/>
      <c r="M504" s="134"/>
      <c r="N504" s="134"/>
    </row>
    <row r="505" spans="1:14" s="78" customFormat="1" x14ac:dyDescent="0.25">
      <c r="A505" s="76"/>
      <c r="B505" s="76"/>
      <c r="C505" s="76"/>
      <c r="D505" s="131"/>
      <c r="E505" s="91"/>
      <c r="F505" s="76"/>
      <c r="G505" s="76"/>
      <c r="H505" s="77"/>
      <c r="I505" s="76"/>
      <c r="J505" s="77"/>
      <c r="K505" s="134"/>
      <c r="L505" s="134"/>
      <c r="M505" s="134"/>
      <c r="N505" s="134"/>
    </row>
    <row r="506" spans="1:14" s="78" customFormat="1" x14ac:dyDescent="0.25">
      <c r="A506" s="76"/>
      <c r="B506" s="76"/>
      <c r="C506" s="76"/>
      <c r="D506" s="131"/>
      <c r="E506" s="91"/>
      <c r="F506" s="76"/>
      <c r="G506" s="76"/>
      <c r="H506" s="77"/>
      <c r="I506" s="76"/>
      <c r="J506" s="77"/>
      <c r="K506" s="134"/>
      <c r="L506" s="134"/>
      <c r="M506" s="134"/>
      <c r="N506" s="134"/>
    </row>
    <row r="507" spans="1:14" s="78" customFormat="1" x14ac:dyDescent="0.25">
      <c r="A507" s="76"/>
      <c r="B507" s="76"/>
      <c r="C507" s="76"/>
      <c r="D507" s="131"/>
      <c r="E507" s="91"/>
      <c r="F507" s="76"/>
      <c r="G507" s="76"/>
      <c r="H507" s="77"/>
      <c r="I507" s="76"/>
      <c r="J507" s="77"/>
      <c r="K507" s="134"/>
      <c r="L507" s="134"/>
      <c r="M507" s="134"/>
      <c r="N507" s="134"/>
    </row>
    <row r="508" spans="1:14" s="78" customFormat="1" x14ac:dyDescent="0.25">
      <c r="A508" s="76"/>
      <c r="B508" s="76"/>
      <c r="C508" s="76"/>
      <c r="D508" s="131"/>
      <c r="E508" s="91"/>
      <c r="F508" s="76"/>
      <c r="G508" s="76"/>
      <c r="H508" s="77"/>
      <c r="I508" s="76"/>
      <c r="J508" s="77"/>
      <c r="K508" s="134"/>
      <c r="L508" s="134"/>
      <c r="M508" s="134"/>
      <c r="N508" s="134"/>
    </row>
    <row r="509" spans="1:14" s="78" customFormat="1" x14ac:dyDescent="0.25">
      <c r="A509" s="76"/>
      <c r="B509" s="76"/>
      <c r="C509" s="76"/>
      <c r="D509" s="131"/>
      <c r="E509" s="91"/>
      <c r="F509" s="76"/>
      <c r="G509" s="76"/>
      <c r="H509" s="77"/>
      <c r="I509" s="76"/>
      <c r="J509" s="77"/>
      <c r="K509" s="134"/>
      <c r="L509" s="134"/>
      <c r="M509" s="134"/>
      <c r="N509" s="134"/>
    </row>
    <row r="510" spans="1:14" s="78" customFormat="1" x14ac:dyDescent="0.25">
      <c r="A510" s="76"/>
      <c r="B510" s="76"/>
      <c r="C510" s="76"/>
      <c r="D510" s="131"/>
      <c r="E510" s="91"/>
      <c r="F510" s="76"/>
      <c r="G510" s="76"/>
      <c r="H510" s="77"/>
      <c r="I510" s="76"/>
      <c r="J510" s="77"/>
      <c r="K510" s="134"/>
      <c r="L510" s="134"/>
      <c r="M510" s="134"/>
      <c r="N510" s="134"/>
    </row>
    <row r="511" spans="1:14" s="78" customFormat="1" x14ac:dyDescent="0.25">
      <c r="A511" s="76"/>
      <c r="B511" s="76"/>
      <c r="C511" s="76"/>
      <c r="D511" s="131"/>
      <c r="E511" s="91"/>
      <c r="F511" s="76"/>
      <c r="G511" s="76"/>
      <c r="H511" s="77"/>
      <c r="I511" s="76"/>
      <c r="J511" s="77"/>
      <c r="K511" s="134"/>
      <c r="L511" s="134"/>
      <c r="M511" s="134"/>
      <c r="N511" s="134"/>
    </row>
    <row r="512" spans="1:14" s="78" customFormat="1" x14ac:dyDescent="0.25">
      <c r="A512" s="76"/>
      <c r="B512" s="76"/>
      <c r="C512" s="76"/>
      <c r="D512" s="131"/>
      <c r="E512" s="91"/>
      <c r="F512" s="76"/>
      <c r="G512" s="76"/>
      <c r="H512" s="77"/>
      <c r="I512" s="76"/>
      <c r="J512" s="77"/>
      <c r="K512" s="134"/>
      <c r="L512" s="134"/>
      <c r="M512" s="134"/>
      <c r="N512" s="134"/>
    </row>
    <row r="513" spans="1:14" s="78" customFormat="1" x14ac:dyDescent="0.25">
      <c r="A513" s="76"/>
      <c r="B513" s="76"/>
      <c r="C513" s="76"/>
      <c r="D513" s="131"/>
      <c r="E513" s="91"/>
      <c r="F513" s="76"/>
      <c r="G513" s="76"/>
      <c r="H513" s="77"/>
      <c r="I513" s="76"/>
      <c r="J513" s="77"/>
      <c r="K513" s="134"/>
      <c r="L513" s="134"/>
      <c r="M513" s="134"/>
      <c r="N513" s="134"/>
    </row>
    <row r="514" spans="1:14" s="78" customFormat="1" x14ac:dyDescent="0.25">
      <c r="A514" s="76"/>
      <c r="B514" s="76"/>
      <c r="C514" s="76"/>
      <c r="D514" s="131"/>
      <c r="E514" s="91"/>
      <c r="F514" s="76"/>
      <c r="G514" s="76"/>
      <c r="H514" s="77"/>
      <c r="I514" s="76"/>
      <c r="J514" s="77"/>
      <c r="K514" s="134"/>
      <c r="L514" s="134"/>
      <c r="M514" s="134"/>
      <c r="N514" s="134"/>
    </row>
    <row r="515" spans="1:14" s="78" customFormat="1" x14ac:dyDescent="0.25">
      <c r="A515" s="76"/>
      <c r="B515" s="76"/>
      <c r="C515" s="76"/>
      <c r="D515" s="131"/>
      <c r="E515" s="91"/>
      <c r="F515" s="76"/>
      <c r="G515" s="76"/>
      <c r="H515" s="77"/>
      <c r="I515" s="76"/>
      <c r="J515" s="77"/>
      <c r="K515" s="134"/>
      <c r="L515" s="134"/>
      <c r="M515" s="134"/>
      <c r="N515" s="134"/>
    </row>
    <row r="516" spans="1:14" s="78" customFormat="1" x14ac:dyDescent="0.25">
      <c r="A516" s="76"/>
      <c r="B516" s="76"/>
      <c r="C516" s="76"/>
      <c r="D516" s="131"/>
      <c r="E516" s="91"/>
      <c r="F516" s="76"/>
      <c r="G516" s="76"/>
      <c r="H516" s="77"/>
      <c r="I516" s="76"/>
      <c r="J516" s="77"/>
      <c r="K516" s="134"/>
      <c r="L516" s="134"/>
      <c r="M516" s="134"/>
      <c r="N516" s="134"/>
    </row>
    <row r="517" spans="1:14" s="78" customFormat="1" x14ac:dyDescent="0.25">
      <c r="A517" s="76"/>
      <c r="B517" s="76"/>
      <c r="C517" s="76"/>
      <c r="D517" s="131"/>
      <c r="E517" s="91"/>
      <c r="F517" s="76"/>
      <c r="G517" s="76"/>
      <c r="H517" s="77"/>
      <c r="I517" s="76"/>
      <c r="J517" s="77"/>
      <c r="K517" s="134"/>
      <c r="L517" s="134"/>
      <c r="M517" s="134"/>
      <c r="N517" s="134"/>
    </row>
    <row r="518" spans="1:14" s="78" customFormat="1" x14ac:dyDescent="0.25">
      <c r="A518" s="76"/>
      <c r="B518" s="76"/>
      <c r="C518" s="76"/>
      <c r="D518" s="131"/>
      <c r="E518" s="91"/>
      <c r="F518" s="76"/>
      <c r="G518" s="76"/>
      <c r="H518" s="77"/>
      <c r="I518" s="76"/>
      <c r="J518" s="77"/>
      <c r="K518" s="134"/>
      <c r="L518" s="134"/>
      <c r="M518" s="134"/>
      <c r="N518" s="134"/>
    </row>
    <row r="519" spans="1:14" s="78" customFormat="1" x14ac:dyDescent="0.25">
      <c r="A519" s="76"/>
      <c r="B519" s="76"/>
      <c r="C519" s="76"/>
      <c r="D519" s="131"/>
      <c r="E519" s="91"/>
      <c r="F519" s="76"/>
      <c r="G519" s="76"/>
      <c r="H519" s="77"/>
      <c r="I519" s="76"/>
      <c r="J519" s="77"/>
      <c r="K519" s="134"/>
      <c r="L519" s="134"/>
      <c r="M519" s="134"/>
      <c r="N519" s="134"/>
    </row>
    <row r="520" spans="1:14" s="78" customFormat="1" x14ac:dyDescent="0.25">
      <c r="A520" s="76"/>
      <c r="B520" s="76"/>
      <c r="C520" s="76"/>
      <c r="D520" s="131"/>
      <c r="E520" s="91"/>
      <c r="F520" s="76"/>
      <c r="G520" s="76"/>
      <c r="H520" s="77"/>
      <c r="I520" s="76"/>
      <c r="J520" s="77"/>
      <c r="K520" s="134"/>
      <c r="L520" s="134"/>
      <c r="M520" s="134"/>
      <c r="N520" s="134"/>
    </row>
    <row r="521" spans="1:14" s="78" customFormat="1" x14ac:dyDescent="0.25">
      <c r="A521" s="76"/>
      <c r="B521" s="76"/>
      <c r="C521" s="76"/>
      <c r="D521" s="131"/>
      <c r="E521" s="91"/>
      <c r="F521" s="76"/>
      <c r="G521" s="76"/>
      <c r="H521" s="77"/>
      <c r="I521" s="76"/>
      <c r="J521" s="77"/>
      <c r="K521" s="134"/>
      <c r="L521" s="134"/>
      <c r="M521" s="134"/>
      <c r="N521" s="134"/>
    </row>
    <row r="522" spans="1:14" s="78" customFormat="1" x14ac:dyDescent="0.25">
      <c r="A522" s="76"/>
      <c r="B522" s="76"/>
      <c r="C522" s="76"/>
      <c r="D522" s="131"/>
      <c r="E522" s="91"/>
      <c r="F522" s="76"/>
      <c r="G522" s="76"/>
      <c r="H522" s="77"/>
      <c r="I522" s="76"/>
      <c r="J522" s="77"/>
      <c r="K522" s="134"/>
      <c r="L522" s="134"/>
      <c r="M522" s="134"/>
      <c r="N522" s="134"/>
    </row>
    <row r="523" spans="1:14" s="78" customFormat="1" x14ac:dyDescent="0.25">
      <c r="A523" s="76"/>
      <c r="B523" s="76"/>
      <c r="C523" s="76"/>
      <c r="D523" s="131"/>
      <c r="E523" s="91"/>
      <c r="F523" s="76"/>
      <c r="G523" s="76"/>
      <c r="H523" s="77"/>
      <c r="I523" s="76"/>
      <c r="J523" s="77"/>
      <c r="K523" s="134"/>
      <c r="L523" s="134"/>
      <c r="M523" s="134"/>
      <c r="N523" s="134"/>
    </row>
    <row r="524" spans="1:14" s="78" customFormat="1" x14ac:dyDescent="0.25">
      <c r="A524" s="76"/>
      <c r="B524" s="76"/>
      <c r="C524" s="76"/>
      <c r="D524" s="131"/>
      <c r="E524" s="91"/>
      <c r="F524" s="76"/>
      <c r="G524" s="76"/>
      <c r="H524" s="77"/>
      <c r="I524" s="76"/>
      <c r="J524" s="77"/>
      <c r="K524" s="134"/>
      <c r="L524" s="134"/>
      <c r="M524" s="134"/>
      <c r="N524" s="134"/>
    </row>
    <row r="525" spans="1:14" s="78" customFormat="1" x14ac:dyDescent="0.25">
      <c r="A525" s="76"/>
      <c r="B525" s="76"/>
      <c r="C525" s="76"/>
      <c r="D525" s="131"/>
      <c r="E525" s="91"/>
      <c r="F525" s="76"/>
      <c r="G525" s="76"/>
      <c r="H525" s="77"/>
      <c r="I525" s="76"/>
      <c r="J525" s="77"/>
      <c r="K525" s="134"/>
      <c r="L525" s="134"/>
      <c r="M525" s="134"/>
      <c r="N525" s="134"/>
    </row>
    <row r="526" spans="1:14" s="78" customFormat="1" x14ac:dyDescent="0.25">
      <c r="A526" s="76"/>
      <c r="B526" s="76"/>
      <c r="C526" s="76"/>
      <c r="D526" s="131"/>
      <c r="E526" s="91"/>
      <c r="F526" s="76"/>
      <c r="G526" s="76"/>
      <c r="H526" s="77"/>
      <c r="I526" s="76"/>
      <c r="J526" s="77"/>
      <c r="K526" s="134"/>
      <c r="L526" s="134"/>
      <c r="M526" s="134"/>
      <c r="N526" s="134"/>
    </row>
    <row r="527" spans="1:14" s="78" customFormat="1" x14ac:dyDescent="0.25">
      <c r="A527" s="76"/>
      <c r="B527" s="76"/>
      <c r="C527" s="76"/>
      <c r="D527" s="131"/>
      <c r="E527" s="91"/>
      <c r="F527" s="76"/>
      <c r="G527" s="76"/>
      <c r="H527" s="77"/>
      <c r="I527" s="76"/>
      <c r="J527" s="77"/>
      <c r="K527" s="134"/>
      <c r="L527" s="134"/>
      <c r="M527" s="134"/>
      <c r="N527" s="134"/>
    </row>
    <row r="528" spans="1:14" s="78" customFormat="1" x14ac:dyDescent="0.25">
      <c r="A528" s="76"/>
      <c r="B528" s="76"/>
      <c r="C528" s="76"/>
      <c r="D528" s="131"/>
      <c r="E528" s="91"/>
      <c r="F528" s="76"/>
      <c r="G528" s="76"/>
      <c r="H528" s="77"/>
      <c r="I528" s="76"/>
      <c r="J528" s="77"/>
      <c r="K528" s="134"/>
      <c r="L528" s="134"/>
      <c r="M528" s="134"/>
      <c r="N528" s="134"/>
    </row>
    <row r="529" spans="1:14" s="78" customFormat="1" x14ac:dyDescent="0.25">
      <c r="A529" s="76"/>
      <c r="B529" s="76"/>
      <c r="C529" s="76"/>
      <c r="D529" s="131"/>
      <c r="E529" s="91"/>
      <c r="F529" s="76"/>
      <c r="G529" s="76"/>
      <c r="H529" s="77"/>
      <c r="I529" s="76"/>
      <c r="J529" s="77"/>
      <c r="K529" s="134"/>
      <c r="L529" s="134"/>
      <c r="M529" s="134"/>
      <c r="N529" s="134"/>
    </row>
    <row r="530" spans="1:14" s="78" customFormat="1" x14ac:dyDescent="0.25">
      <c r="A530" s="76"/>
      <c r="B530" s="76"/>
      <c r="C530" s="76"/>
      <c r="D530" s="131"/>
      <c r="E530" s="91"/>
      <c r="F530" s="76"/>
      <c r="G530" s="76"/>
      <c r="H530" s="77"/>
      <c r="I530" s="76"/>
      <c r="J530" s="77"/>
      <c r="K530" s="134"/>
      <c r="L530" s="134"/>
      <c r="M530" s="134"/>
      <c r="N530" s="134"/>
    </row>
    <row r="531" spans="1:14" s="78" customFormat="1" x14ac:dyDescent="0.25">
      <c r="A531" s="76"/>
      <c r="B531" s="76"/>
      <c r="C531" s="76"/>
      <c r="D531" s="131"/>
      <c r="E531" s="91"/>
      <c r="F531" s="76"/>
      <c r="G531" s="76"/>
      <c r="H531" s="77"/>
      <c r="I531" s="76"/>
      <c r="J531" s="77"/>
      <c r="K531" s="134"/>
      <c r="L531" s="134"/>
      <c r="M531" s="134"/>
      <c r="N531" s="134"/>
    </row>
    <row r="532" spans="1:14" s="78" customFormat="1" x14ac:dyDescent="0.25">
      <c r="A532" s="76"/>
      <c r="B532" s="76"/>
      <c r="C532" s="76"/>
      <c r="D532" s="131"/>
      <c r="E532" s="91"/>
      <c r="F532" s="76"/>
      <c r="G532" s="76"/>
      <c r="H532" s="77"/>
      <c r="I532" s="76"/>
      <c r="J532" s="77"/>
      <c r="K532" s="134"/>
      <c r="L532" s="134"/>
      <c r="M532" s="134"/>
      <c r="N532" s="134"/>
    </row>
    <row r="533" spans="1:14" s="78" customFormat="1" x14ac:dyDescent="0.25">
      <c r="A533" s="76"/>
      <c r="B533" s="76"/>
      <c r="C533" s="76"/>
      <c r="D533" s="131"/>
      <c r="E533" s="91"/>
      <c r="F533" s="76"/>
      <c r="G533" s="76"/>
      <c r="H533" s="77"/>
      <c r="I533" s="76"/>
      <c r="J533" s="77"/>
      <c r="K533" s="134"/>
      <c r="L533" s="134"/>
      <c r="M533" s="134"/>
      <c r="N533" s="134"/>
    </row>
    <row r="534" spans="1:14" s="78" customFormat="1" x14ac:dyDescent="0.25">
      <c r="A534" s="76"/>
      <c r="B534" s="76"/>
      <c r="C534" s="76"/>
      <c r="D534" s="131"/>
      <c r="E534" s="91"/>
      <c r="F534" s="76"/>
      <c r="G534" s="76"/>
      <c r="H534" s="77"/>
      <c r="I534" s="76"/>
      <c r="J534" s="77"/>
      <c r="K534" s="134"/>
      <c r="L534" s="134"/>
      <c r="M534" s="134"/>
      <c r="N534" s="134"/>
    </row>
    <row r="535" spans="1:14" s="78" customFormat="1" x14ac:dyDescent="0.25">
      <c r="A535" s="76"/>
      <c r="B535" s="76"/>
      <c r="C535" s="76"/>
      <c r="D535" s="131"/>
      <c r="E535" s="91"/>
      <c r="F535" s="76"/>
      <c r="G535" s="76"/>
      <c r="H535" s="77"/>
      <c r="I535" s="76"/>
      <c r="J535" s="77"/>
      <c r="K535" s="134"/>
      <c r="L535" s="134"/>
      <c r="M535" s="134"/>
      <c r="N535" s="134"/>
    </row>
    <row r="536" spans="1:14" s="78" customFormat="1" x14ac:dyDescent="0.25">
      <c r="A536" s="76"/>
      <c r="B536" s="76"/>
      <c r="C536" s="76"/>
      <c r="D536" s="131"/>
      <c r="E536" s="91"/>
      <c r="F536" s="76"/>
      <c r="G536" s="76"/>
      <c r="H536" s="77"/>
      <c r="I536" s="76"/>
      <c r="J536" s="77"/>
      <c r="K536" s="134"/>
      <c r="L536" s="134"/>
      <c r="M536" s="134"/>
      <c r="N536" s="134"/>
    </row>
    <row r="537" spans="1:14" s="78" customFormat="1" x14ac:dyDescent="0.25">
      <c r="A537" s="76"/>
      <c r="B537" s="76"/>
      <c r="C537" s="76"/>
      <c r="D537" s="131"/>
      <c r="E537" s="91"/>
      <c r="F537" s="76"/>
      <c r="G537" s="76"/>
      <c r="H537" s="77"/>
      <c r="I537" s="76"/>
      <c r="J537" s="77"/>
      <c r="K537" s="134"/>
      <c r="L537" s="134"/>
      <c r="M537" s="134"/>
      <c r="N537" s="134"/>
    </row>
    <row r="538" spans="1:14" s="78" customFormat="1" x14ac:dyDescent="0.25">
      <c r="A538" s="76"/>
      <c r="B538" s="76"/>
      <c r="C538" s="76"/>
      <c r="D538" s="131"/>
      <c r="E538" s="91"/>
      <c r="F538" s="76"/>
      <c r="G538" s="76"/>
      <c r="H538" s="77"/>
      <c r="I538" s="76"/>
      <c r="J538" s="77"/>
      <c r="K538" s="134"/>
      <c r="L538" s="134"/>
      <c r="M538" s="134"/>
      <c r="N538" s="134"/>
    </row>
    <row r="539" spans="1:14" s="78" customFormat="1" x14ac:dyDescent="0.25">
      <c r="A539" s="76"/>
      <c r="B539" s="76"/>
      <c r="C539" s="76"/>
      <c r="D539" s="131"/>
      <c r="E539" s="91"/>
      <c r="F539" s="76"/>
      <c r="G539" s="76"/>
      <c r="H539" s="77"/>
      <c r="I539" s="76"/>
      <c r="J539" s="77"/>
      <c r="K539" s="134"/>
      <c r="L539" s="134"/>
      <c r="M539" s="134"/>
      <c r="N539" s="134"/>
    </row>
    <row r="540" spans="1:14" s="78" customFormat="1" x14ac:dyDescent="0.25">
      <c r="A540" s="76"/>
      <c r="B540" s="76"/>
      <c r="C540" s="76"/>
      <c r="D540" s="131"/>
      <c r="E540" s="91"/>
      <c r="F540" s="76"/>
      <c r="G540" s="76"/>
      <c r="H540" s="77"/>
      <c r="I540" s="76"/>
      <c r="J540" s="77"/>
      <c r="K540" s="134"/>
      <c r="L540" s="134"/>
      <c r="M540" s="134"/>
      <c r="N540" s="134"/>
    </row>
    <row r="541" spans="1:14" s="78" customFormat="1" x14ac:dyDescent="0.25">
      <c r="A541" s="76"/>
      <c r="B541" s="76"/>
      <c r="C541" s="76"/>
      <c r="D541" s="131"/>
      <c r="E541" s="91"/>
      <c r="F541" s="76"/>
      <c r="G541" s="76"/>
      <c r="H541" s="77"/>
      <c r="I541" s="76"/>
      <c r="J541" s="77"/>
      <c r="K541" s="134"/>
      <c r="L541" s="134"/>
      <c r="M541" s="134"/>
      <c r="N541" s="134"/>
    </row>
    <row r="542" spans="1:14" s="78" customFormat="1" x14ac:dyDescent="0.25">
      <c r="A542" s="76"/>
      <c r="B542" s="76"/>
      <c r="C542" s="76"/>
      <c r="D542" s="131"/>
      <c r="E542" s="91"/>
      <c r="F542" s="76"/>
      <c r="G542" s="76"/>
      <c r="H542" s="77"/>
      <c r="I542" s="76"/>
      <c r="J542" s="77"/>
      <c r="K542" s="134"/>
      <c r="L542" s="134"/>
      <c r="M542" s="134"/>
      <c r="N542" s="134"/>
    </row>
    <row r="543" spans="1:14" s="78" customFormat="1" x14ac:dyDescent="0.25">
      <c r="A543" s="76"/>
      <c r="B543" s="76"/>
      <c r="C543" s="76"/>
      <c r="D543" s="131"/>
      <c r="E543" s="91"/>
      <c r="F543" s="76"/>
      <c r="G543" s="76"/>
      <c r="H543" s="77"/>
      <c r="I543" s="76"/>
      <c r="J543" s="77"/>
      <c r="K543" s="134"/>
      <c r="L543" s="134"/>
      <c r="M543" s="134"/>
      <c r="N543" s="134"/>
    </row>
    <row r="544" spans="1:14" s="78" customFormat="1" x14ac:dyDescent="0.25">
      <c r="A544" s="76"/>
      <c r="B544" s="76"/>
      <c r="C544" s="76"/>
      <c r="D544" s="131"/>
      <c r="E544" s="91"/>
      <c r="F544" s="76"/>
      <c r="G544" s="76"/>
      <c r="H544" s="77"/>
      <c r="I544" s="76"/>
      <c r="J544" s="77"/>
      <c r="K544" s="134"/>
      <c r="L544" s="134"/>
      <c r="M544" s="134"/>
      <c r="N544" s="134"/>
    </row>
    <row r="545" spans="1:14" s="78" customFormat="1" x14ac:dyDescent="0.25">
      <c r="A545" s="76"/>
      <c r="B545" s="76"/>
      <c r="C545" s="76"/>
      <c r="D545" s="131"/>
      <c r="E545" s="91"/>
      <c r="F545" s="76"/>
      <c r="G545" s="76"/>
      <c r="H545" s="77"/>
      <c r="I545" s="76"/>
      <c r="J545" s="77"/>
      <c r="K545" s="134"/>
      <c r="L545" s="134"/>
      <c r="M545" s="134"/>
      <c r="N545" s="134"/>
    </row>
    <row r="546" spans="1:14" s="78" customFormat="1" x14ac:dyDescent="0.25">
      <c r="A546" s="76"/>
      <c r="B546" s="76"/>
      <c r="C546" s="76"/>
      <c r="D546" s="131"/>
      <c r="E546" s="91"/>
      <c r="F546" s="76"/>
      <c r="G546" s="76"/>
      <c r="H546" s="77"/>
      <c r="I546" s="76"/>
      <c r="J546" s="77"/>
      <c r="K546" s="134"/>
      <c r="L546" s="134"/>
      <c r="M546" s="134"/>
      <c r="N546" s="134"/>
    </row>
    <row r="547" spans="1:14" s="78" customFormat="1" x14ac:dyDescent="0.25">
      <c r="A547" s="76"/>
      <c r="B547" s="76"/>
      <c r="C547" s="76"/>
      <c r="D547" s="131"/>
      <c r="E547" s="91"/>
      <c r="F547" s="76"/>
      <c r="G547" s="76"/>
      <c r="H547" s="77"/>
      <c r="I547" s="76"/>
      <c r="J547" s="77"/>
      <c r="K547" s="134"/>
      <c r="L547" s="134"/>
      <c r="M547" s="134"/>
      <c r="N547" s="134"/>
    </row>
    <row r="548" spans="1:14" s="78" customFormat="1" x14ac:dyDescent="0.25">
      <c r="A548" s="76"/>
      <c r="B548" s="76"/>
      <c r="C548" s="76"/>
      <c r="D548" s="131"/>
      <c r="E548" s="91"/>
      <c r="F548" s="76"/>
      <c r="G548" s="76"/>
      <c r="H548" s="77"/>
      <c r="I548" s="76"/>
      <c r="J548" s="77"/>
      <c r="K548" s="134"/>
      <c r="L548" s="134"/>
      <c r="M548" s="134"/>
      <c r="N548" s="134"/>
    </row>
    <row r="549" spans="1:14" s="78" customFormat="1" x14ac:dyDescent="0.25">
      <c r="A549" s="76"/>
      <c r="B549" s="76"/>
      <c r="C549" s="76"/>
      <c r="D549" s="131"/>
      <c r="E549" s="91"/>
      <c r="F549" s="76"/>
      <c r="G549" s="76"/>
      <c r="H549" s="77"/>
      <c r="I549" s="76"/>
      <c r="J549" s="77"/>
      <c r="K549" s="134"/>
      <c r="L549" s="134"/>
      <c r="M549" s="134"/>
      <c r="N549" s="134"/>
    </row>
    <row r="550" spans="1:14" s="78" customFormat="1" x14ac:dyDescent="0.25">
      <c r="A550" s="76"/>
      <c r="B550" s="76"/>
      <c r="C550" s="76"/>
      <c r="D550" s="131"/>
      <c r="E550" s="91"/>
      <c r="F550" s="76"/>
      <c r="G550" s="76"/>
      <c r="H550" s="77"/>
      <c r="I550" s="76"/>
      <c r="J550" s="77"/>
      <c r="K550" s="134"/>
      <c r="L550" s="134"/>
      <c r="M550" s="134"/>
      <c r="N550" s="134"/>
    </row>
    <row r="551" spans="1:14" s="78" customFormat="1" x14ac:dyDescent="0.25">
      <c r="A551" s="76"/>
      <c r="B551" s="76"/>
      <c r="C551" s="76"/>
      <c r="D551" s="131"/>
      <c r="E551" s="91"/>
      <c r="F551" s="76"/>
      <c r="G551" s="76"/>
      <c r="H551" s="77"/>
      <c r="I551" s="76"/>
      <c r="J551" s="77"/>
      <c r="K551" s="134"/>
      <c r="L551" s="134"/>
      <c r="M551" s="134"/>
      <c r="N551" s="134"/>
    </row>
    <row r="552" spans="1:14" s="78" customFormat="1" x14ac:dyDescent="0.25">
      <c r="A552" s="76"/>
      <c r="B552" s="76"/>
      <c r="C552" s="76"/>
      <c r="D552" s="131"/>
      <c r="E552" s="91"/>
      <c r="F552" s="76"/>
      <c r="G552" s="76"/>
      <c r="H552" s="77"/>
      <c r="I552" s="76"/>
      <c r="J552" s="77"/>
      <c r="K552" s="134"/>
      <c r="L552" s="134"/>
      <c r="M552" s="134"/>
      <c r="N552" s="134"/>
    </row>
    <row r="553" spans="1:14" s="78" customFormat="1" x14ac:dyDescent="0.25">
      <c r="A553" s="76"/>
      <c r="B553" s="76"/>
      <c r="C553" s="76"/>
      <c r="D553" s="131"/>
      <c r="E553" s="91"/>
      <c r="F553" s="76"/>
      <c r="G553" s="76"/>
      <c r="H553" s="77"/>
      <c r="I553" s="76"/>
      <c r="J553" s="77"/>
      <c r="K553" s="134"/>
      <c r="L553" s="134"/>
      <c r="M553" s="134"/>
      <c r="N553" s="134"/>
    </row>
    <row r="554" spans="1:14" s="78" customFormat="1" x14ac:dyDescent="0.25">
      <c r="A554" s="76"/>
      <c r="B554" s="76"/>
      <c r="C554" s="76"/>
      <c r="D554" s="131"/>
      <c r="E554" s="91"/>
      <c r="F554" s="76"/>
      <c r="G554" s="76"/>
      <c r="H554" s="77"/>
      <c r="I554" s="76"/>
      <c r="J554" s="77"/>
      <c r="K554" s="134"/>
      <c r="L554" s="134"/>
      <c r="M554" s="134"/>
      <c r="N554" s="134"/>
    </row>
    <row r="555" spans="1:14" s="78" customFormat="1" x14ac:dyDescent="0.25">
      <c r="A555" s="76"/>
      <c r="B555" s="76"/>
      <c r="C555" s="76"/>
      <c r="D555" s="131"/>
      <c r="E555" s="91"/>
      <c r="F555" s="76"/>
      <c r="G555" s="76"/>
      <c r="H555" s="77"/>
      <c r="I555" s="76"/>
      <c r="J555" s="77"/>
      <c r="K555" s="134"/>
      <c r="L555" s="134"/>
      <c r="M555" s="134"/>
      <c r="N555" s="134"/>
    </row>
    <row r="556" spans="1:14" s="78" customFormat="1" x14ac:dyDescent="0.25">
      <c r="A556" s="76"/>
      <c r="B556" s="76"/>
      <c r="C556" s="76"/>
      <c r="D556" s="131"/>
      <c r="E556" s="91"/>
      <c r="F556" s="76"/>
      <c r="G556" s="76"/>
      <c r="H556" s="77"/>
      <c r="I556" s="76"/>
      <c r="J556" s="77"/>
      <c r="K556" s="134"/>
      <c r="L556" s="134"/>
      <c r="M556" s="134"/>
      <c r="N556" s="134"/>
    </row>
    <row r="557" spans="1:14" s="78" customFormat="1" x14ac:dyDescent="0.25">
      <c r="A557" s="76"/>
      <c r="B557" s="76"/>
      <c r="C557" s="76"/>
      <c r="D557" s="131"/>
      <c r="E557" s="91"/>
      <c r="F557" s="76"/>
      <c r="G557" s="76"/>
      <c r="H557" s="77"/>
      <c r="I557" s="76"/>
      <c r="J557" s="77"/>
      <c r="K557" s="134"/>
      <c r="L557" s="134"/>
      <c r="M557" s="134"/>
      <c r="N557" s="134"/>
    </row>
    <row r="558" spans="1:14" s="78" customFormat="1" x14ac:dyDescent="0.25">
      <c r="A558" s="76"/>
      <c r="B558" s="76"/>
      <c r="C558" s="76"/>
      <c r="D558" s="131"/>
      <c r="E558" s="91"/>
      <c r="F558" s="76"/>
      <c r="G558" s="76"/>
      <c r="H558" s="77"/>
      <c r="I558" s="76"/>
      <c r="J558" s="77"/>
      <c r="K558" s="134"/>
      <c r="L558" s="134"/>
      <c r="M558" s="134"/>
      <c r="N558" s="134"/>
    </row>
    <row r="559" spans="1:14" s="78" customFormat="1" x14ac:dyDescent="0.25">
      <c r="A559" s="76"/>
      <c r="B559" s="76"/>
      <c r="C559" s="76"/>
      <c r="D559" s="131"/>
      <c r="E559" s="91"/>
      <c r="F559" s="76"/>
      <c r="G559" s="76"/>
      <c r="H559" s="77"/>
      <c r="I559" s="76"/>
      <c r="J559" s="77"/>
      <c r="K559" s="134"/>
      <c r="L559" s="134"/>
      <c r="M559" s="134"/>
      <c r="N559" s="134"/>
    </row>
    <row r="560" spans="1:14" s="78" customFormat="1" x14ac:dyDescent="0.25">
      <c r="A560" s="76"/>
      <c r="B560" s="76"/>
      <c r="C560" s="76"/>
      <c r="D560" s="131"/>
      <c r="E560" s="91"/>
      <c r="F560" s="76"/>
      <c r="G560" s="76"/>
      <c r="H560" s="77"/>
      <c r="I560" s="76"/>
      <c r="J560" s="77"/>
      <c r="K560" s="134"/>
      <c r="L560" s="134"/>
      <c r="M560" s="134"/>
      <c r="N560" s="134"/>
    </row>
    <row r="561" spans="1:14" s="78" customFormat="1" x14ac:dyDescent="0.25">
      <c r="A561" s="76"/>
      <c r="B561" s="76"/>
      <c r="C561" s="76"/>
      <c r="D561" s="131"/>
      <c r="E561" s="91"/>
      <c r="F561" s="76"/>
      <c r="G561" s="76"/>
      <c r="H561" s="77"/>
      <c r="I561" s="76"/>
      <c r="J561" s="77"/>
      <c r="K561" s="134"/>
      <c r="L561" s="134"/>
      <c r="M561" s="134"/>
      <c r="N561" s="134"/>
    </row>
    <row r="562" spans="1:14" s="78" customFormat="1" x14ac:dyDescent="0.25">
      <c r="A562" s="76"/>
      <c r="B562" s="76"/>
      <c r="C562" s="76"/>
      <c r="D562" s="131"/>
      <c r="E562" s="91"/>
      <c r="F562" s="76"/>
      <c r="G562" s="76"/>
      <c r="H562" s="77"/>
      <c r="I562" s="76"/>
      <c r="J562" s="77"/>
      <c r="K562" s="134"/>
      <c r="L562" s="134"/>
      <c r="M562" s="134"/>
      <c r="N562" s="134"/>
    </row>
    <row r="563" spans="1:14" s="78" customFormat="1" x14ac:dyDescent="0.25">
      <c r="A563" s="76"/>
      <c r="B563" s="76"/>
      <c r="C563" s="76"/>
      <c r="D563" s="131"/>
      <c r="E563" s="91"/>
      <c r="F563" s="76"/>
      <c r="G563" s="76"/>
      <c r="H563" s="77"/>
      <c r="I563" s="76"/>
      <c r="J563" s="77"/>
      <c r="K563" s="134"/>
      <c r="L563" s="134"/>
      <c r="M563" s="134"/>
      <c r="N563" s="134"/>
    </row>
    <row r="564" spans="1:14" s="78" customFormat="1" x14ac:dyDescent="0.25">
      <c r="A564" s="76"/>
      <c r="B564" s="76"/>
      <c r="C564" s="76"/>
      <c r="D564" s="131"/>
      <c r="E564" s="91"/>
      <c r="F564" s="76"/>
      <c r="G564" s="76"/>
      <c r="H564" s="77"/>
      <c r="I564" s="76"/>
      <c r="J564" s="77"/>
      <c r="K564" s="134"/>
      <c r="L564" s="134"/>
      <c r="M564" s="134"/>
      <c r="N564" s="134"/>
    </row>
    <row r="565" spans="1:14" s="78" customFormat="1" x14ac:dyDescent="0.25">
      <c r="A565" s="76"/>
      <c r="B565" s="76"/>
      <c r="C565" s="76"/>
      <c r="D565" s="131"/>
      <c r="E565" s="91"/>
      <c r="F565" s="76"/>
      <c r="G565" s="76"/>
      <c r="H565" s="77"/>
      <c r="I565" s="76"/>
      <c r="J565" s="77"/>
      <c r="K565" s="134"/>
      <c r="L565" s="134"/>
      <c r="M565" s="134"/>
      <c r="N565" s="134"/>
    </row>
    <row r="566" spans="1:14" s="78" customFormat="1" x14ac:dyDescent="0.25">
      <c r="A566" s="76"/>
      <c r="B566" s="76"/>
      <c r="C566" s="76"/>
      <c r="D566" s="131"/>
      <c r="E566" s="91"/>
      <c r="F566" s="76"/>
      <c r="G566" s="76"/>
      <c r="H566" s="77"/>
      <c r="I566" s="76"/>
      <c r="J566" s="77"/>
      <c r="K566" s="134"/>
      <c r="L566" s="134"/>
      <c r="M566" s="134"/>
      <c r="N566" s="134"/>
    </row>
    <row r="567" spans="1:14" s="78" customFormat="1" x14ac:dyDescent="0.25">
      <c r="A567" s="76"/>
      <c r="B567" s="76"/>
      <c r="C567" s="76"/>
      <c r="D567" s="131"/>
      <c r="E567" s="91"/>
      <c r="F567" s="76"/>
      <c r="G567" s="76"/>
      <c r="H567" s="77"/>
      <c r="I567" s="76"/>
      <c r="J567" s="77"/>
      <c r="K567" s="134"/>
      <c r="L567" s="134"/>
      <c r="M567" s="134"/>
      <c r="N567" s="134"/>
    </row>
    <row r="568" spans="1:14" s="78" customFormat="1" x14ac:dyDescent="0.25">
      <c r="A568" s="76"/>
      <c r="B568" s="76"/>
      <c r="C568" s="76"/>
      <c r="D568" s="131"/>
      <c r="E568" s="91"/>
      <c r="F568" s="76"/>
      <c r="G568" s="76"/>
      <c r="H568" s="77"/>
      <c r="I568" s="76"/>
      <c r="J568" s="77"/>
      <c r="K568" s="134"/>
      <c r="L568" s="134"/>
      <c r="M568" s="134"/>
      <c r="N568" s="134"/>
    </row>
    <row r="569" spans="1:14" s="78" customFormat="1" x14ac:dyDescent="0.25">
      <c r="A569" s="76"/>
      <c r="B569" s="76"/>
      <c r="C569" s="76"/>
      <c r="D569" s="131"/>
      <c r="E569" s="91"/>
      <c r="F569" s="76"/>
      <c r="G569" s="76"/>
      <c r="H569" s="77"/>
      <c r="I569" s="76"/>
      <c r="J569" s="77"/>
      <c r="K569" s="134"/>
      <c r="L569" s="134"/>
      <c r="M569" s="134"/>
      <c r="N569" s="134"/>
    </row>
    <row r="570" spans="1:14" s="78" customFormat="1" x14ac:dyDescent="0.25">
      <c r="A570" s="76"/>
      <c r="B570" s="76"/>
      <c r="C570" s="76"/>
      <c r="D570" s="131"/>
      <c r="E570" s="91"/>
      <c r="F570" s="76"/>
      <c r="G570" s="76"/>
      <c r="H570" s="77"/>
      <c r="I570" s="76"/>
      <c r="J570" s="77"/>
      <c r="K570" s="134"/>
      <c r="L570" s="134"/>
      <c r="M570" s="134"/>
      <c r="N570" s="134"/>
    </row>
    <row r="571" spans="1:14" s="78" customFormat="1" x14ac:dyDescent="0.25">
      <c r="A571" s="76"/>
      <c r="B571" s="76"/>
      <c r="C571" s="76"/>
      <c r="D571" s="131"/>
      <c r="E571" s="91"/>
      <c r="F571" s="76"/>
      <c r="G571" s="76"/>
      <c r="H571" s="77"/>
      <c r="I571" s="76"/>
      <c r="J571" s="77"/>
      <c r="K571" s="134"/>
      <c r="L571" s="134"/>
      <c r="M571" s="134"/>
      <c r="N571" s="134"/>
    </row>
    <row r="572" spans="1:14" s="78" customFormat="1" x14ac:dyDescent="0.25">
      <c r="A572" s="76"/>
      <c r="B572" s="76"/>
      <c r="C572" s="76"/>
      <c r="D572" s="131"/>
      <c r="E572" s="91"/>
      <c r="F572" s="76"/>
      <c r="G572" s="76"/>
      <c r="H572" s="77"/>
      <c r="I572" s="76"/>
      <c r="J572" s="77"/>
      <c r="K572" s="134"/>
      <c r="L572" s="134"/>
      <c r="M572" s="134"/>
      <c r="N572" s="134"/>
    </row>
    <row r="573" spans="1:14" s="78" customFormat="1" x14ac:dyDescent="0.25">
      <c r="A573" s="76"/>
      <c r="B573" s="76"/>
      <c r="C573" s="76"/>
      <c r="D573" s="131"/>
      <c r="E573" s="91"/>
      <c r="F573" s="76"/>
      <c r="G573" s="76"/>
      <c r="H573" s="77"/>
      <c r="I573" s="76"/>
      <c r="J573" s="77"/>
      <c r="K573" s="134"/>
      <c r="L573" s="134"/>
      <c r="M573" s="134"/>
      <c r="N573" s="134"/>
    </row>
    <row r="574" spans="1:14" s="78" customFormat="1" x14ac:dyDescent="0.25">
      <c r="A574" s="76"/>
      <c r="B574" s="76"/>
      <c r="C574" s="76"/>
      <c r="D574" s="131"/>
      <c r="E574" s="91"/>
      <c r="F574" s="76"/>
      <c r="G574" s="76"/>
      <c r="H574" s="77"/>
      <c r="I574" s="76"/>
      <c r="J574" s="77"/>
      <c r="K574" s="134"/>
      <c r="L574" s="134"/>
      <c r="M574" s="134"/>
      <c r="N574" s="134"/>
    </row>
    <row r="575" spans="1:14" s="78" customFormat="1" x14ac:dyDescent="0.25">
      <c r="A575" s="76"/>
      <c r="B575" s="76"/>
      <c r="C575" s="76"/>
      <c r="D575" s="131"/>
      <c r="E575" s="91"/>
      <c r="F575" s="76"/>
      <c r="G575" s="76"/>
      <c r="H575" s="77"/>
      <c r="I575" s="76"/>
      <c r="J575" s="77"/>
      <c r="K575" s="134"/>
      <c r="L575" s="134"/>
      <c r="M575" s="134"/>
      <c r="N575" s="134"/>
    </row>
    <row r="576" spans="1:14" s="78" customFormat="1" x14ac:dyDescent="0.25">
      <c r="A576" s="76"/>
      <c r="B576" s="76"/>
      <c r="C576" s="76"/>
      <c r="D576" s="131"/>
      <c r="E576" s="91"/>
      <c r="F576" s="76"/>
      <c r="G576" s="76"/>
      <c r="H576" s="77"/>
      <c r="I576" s="76"/>
      <c r="J576" s="77"/>
      <c r="K576" s="134"/>
      <c r="L576" s="134"/>
      <c r="M576" s="134"/>
      <c r="N576" s="134"/>
    </row>
    <row r="577" spans="1:14" s="78" customFormat="1" x14ac:dyDescent="0.25">
      <c r="A577" s="76"/>
      <c r="B577" s="76"/>
      <c r="C577" s="76"/>
      <c r="D577" s="131"/>
      <c r="E577" s="91"/>
      <c r="F577" s="76"/>
      <c r="G577" s="76"/>
      <c r="H577" s="77"/>
      <c r="I577" s="76"/>
      <c r="J577" s="77"/>
      <c r="K577" s="134"/>
      <c r="L577" s="134"/>
      <c r="M577" s="134"/>
      <c r="N577" s="134"/>
    </row>
    <row r="578" spans="1:14" s="78" customFormat="1" x14ac:dyDescent="0.25">
      <c r="A578" s="76"/>
      <c r="B578" s="76"/>
      <c r="C578" s="76"/>
      <c r="D578" s="131"/>
      <c r="E578" s="91"/>
      <c r="F578" s="76"/>
      <c r="G578" s="76"/>
      <c r="H578" s="77"/>
      <c r="I578" s="76"/>
      <c r="J578" s="77"/>
      <c r="K578" s="134"/>
      <c r="L578" s="134"/>
      <c r="M578" s="134"/>
      <c r="N578" s="134"/>
    </row>
    <row r="579" spans="1:14" s="78" customFormat="1" x14ac:dyDescent="0.25">
      <c r="A579" s="76"/>
      <c r="B579" s="76"/>
      <c r="C579" s="76"/>
      <c r="D579" s="131"/>
      <c r="E579" s="91"/>
      <c r="F579" s="76"/>
      <c r="G579" s="76"/>
      <c r="H579" s="77"/>
      <c r="I579" s="76"/>
      <c r="J579" s="77"/>
      <c r="K579" s="134"/>
      <c r="L579" s="134"/>
      <c r="M579" s="134"/>
      <c r="N579" s="134"/>
    </row>
    <row r="580" spans="1:14" s="78" customFormat="1" x14ac:dyDescent="0.25">
      <c r="A580" s="76"/>
      <c r="B580" s="76"/>
      <c r="C580" s="76"/>
      <c r="D580" s="131"/>
      <c r="E580" s="91"/>
      <c r="F580" s="76"/>
      <c r="G580" s="76"/>
      <c r="H580" s="77"/>
      <c r="I580" s="76"/>
      <c r="J580" s="77"/>
      <c r="K580" s="134"/>
      <c r="L580" s="134"/>
      <c r="M580" s="134"/>
      <c r="N580" s="134"/>
    </row>
    <row r="581" spans="1:14" s="78" customFormat="1" x14ac:dyDescent="0.25">
      <c r="A581" s="76"/>
      <c r="B581" s="76"/>
      <c r="C581" s="76"/>
      <c r="D581" s="131"/>
      <c r="E581" s="91"/>
      <c r="F581" s="76"/>
      <c r="G581" s="76"/>
      <c r="H581" s="77"/>
      <c r="I581" s="76"/>
      <c r="J581" s="77"/>
      <c r="K581" s="134"/>
      <c r="L581" s="134"/>
      <c r="M581" s="134"/>
      <c r="N581" s="134"/>
    </row>
    <row r="582" spans="1:14" s="78" customFormat="1" x14ac:dyDescent="0.25">
      <c r="A582" s="76"/>
      <c r="B582" s="76"/>
      <c r="C582" s="76"/>
      <c r="D582" s="131"/>
      <c r="E582" s="91"/>
      <c r="F582" s="76"/>
      <c r="G582" s="76"/>
      <c r="H582" s="77"/>
      <c r="I582" s="76"/>
      <c r="J582" s="77"/>
      <c r="K582" s="134"/>
      <c r="L582" s="134"/>
      <c r="M582" s="134"/>
      <c r="N582" s="134"/>
    </row>
    <row r="583" spans="1:14" s="78" customFormat="1" x14ac:dyDescent="0.25">
      <c r="A583" s="76"/>
      <c r="B583" s="76"/>
      <c r="C583" s="76"/>
      <c r="D583" s="131"/>
      <c r="E583" s="91"/>
      <c r="F583" s="76"/>
      <c r="G583" s="76"/>
      <c r="H583" s="77"/>
      <c r="I583" s="76"/>
      <c r="J583" s="77"/>
      <c r="K583" s="134"/>
      <c r="L583" s="134"/>
      <c r="M583" s="134"/>
      <c r="N583" s="134"/>
    </row>
    <row r="584" spans="1:14" s="78" customFormat="1" x14ac:dyDescent="0.25">
      <c r="A584" s="76"/>
      <c r="B584" s="76"/>
      <c r="C584" s="76"/>
      <c r="D584" s="131"/>
      <c r="E584" s="91"/>
      <c r="F584" s="76"/>
      <c r="G584" s="76"/>
      <c r="H584" s="77"/>
      <c r="I584" s="76"/>
      <c r="J584" s="77"/>
      <c r="K584" s="134"/>
      <c r="L584" s="134"/>
      <c r="M584" s="134"/>
      <c r="N584" s="134"/>
    </row>
    <row r="585" spans="1:14" s="78" customFormat="1" x14ac:dyDescent="0.25">
      <c r="A585" s="76"/>
      <c r="B585" s="76"/>
      <c r="C585" s="76"/>
      <c r="D585" s="131"/>
      <c r="E585" s="91"/>
      <c r="F585" s="76"/>
      <c r="G585" s="76"/>
      <c r="H585" s="77"/>
      <c r="I585" s="76"/>
      <c r="J585" s="77"/>
      <c r="K585" s="134"/>
      <c r="L585" s="134"/>
      <c r="M585" s="134"/>
      <c r="N585" s="134"/>
    </row>
    <row r="586" spans="1:14" s="78" customFormat="1" x14ac:dyDescent="0.25">
      <c r="A586" s="76"/>
      <c r="B586" s="76"/>
      <c r="C586" s="76"/>
      <c r="D586" s="131"/>
      <c r="E586" s="91"/>
      <c r="F586" s="76"/>
      <c r="G586" s="76"/>
      <c r="H586" s="77"/>
      <c r="I586" s="76"/>
      <c r="J586" s="77"/>
      <c r="K586" s="134"/>
      <c r="L586" s="134"/>
      <c r="M586" s="134"/>
      <c r="N586" s="134"/>
    </row>
    <row r="587" spans="1:14" s="78" customFormat="1" x14ac:dyDescent="0.25">
      <c r="A587" s="76"/>
      <c r="B587" s="76"/>
      <c r="C587" s="76"/>
      <c r="D587" s="131"/>
      <c r="E587" s="91"/>
      <c r="F587" s="76"/>
      <c r="G587" s="76"/>
      <c r="H587" s="77"/>
      <c r="I587" s="76"/>
      <c r="J587" s="77"/>
      <c r="K587" s="134"/>
      <c r="L587" s="134"/>
      <c r="M587" s="134"/>
      <c r="N587" s="134"/>
    </row>
    <row r="588" spans="1:14" s="78" customFormat="1" x14ac:dyDescent="0.25">
      <c r="A588" s="76"/>
      <c r="B588" s="76"/>
      <c r="C588" s="76"/>
      <c r="D588" s="131"/>
      <c r="E588" s="91"/>
      <c r="F588" s="76"/>
      <c r="G588" s="76"/>
      <c r="H588" s="77"/>
      <c r="I588" s="76"/>
      <c r="J588" s="77"/>
      <c r="K588" s="134"/>
      <c r="L588" s="134"/>
      <c r="M588" s="134"/>
      <c r="N588" s="134"/>
    </row>
    <row r="589" spans="1:14" s="78" customFormat="1" x14ac:dyDescent="0.25">
      <c r="A589" s="76"/>
      <c r="B589" s="76"/>
      <c r="C589" s="76"/>
      <c r="D589" s="131"/>
      <c r="E589" s="91"/>
      <c r="F589" s="76"/>
      <c r="G589" s="76"/>
      <c r="H589" s="77"/>
      <c r="I589" s="76"/>
      <c r="J589" s="77"/>
      <c r="K589" s="134"/>
      <c r="L589" s="134"/>
      <c r="M589" s="134"/>
      <c r="N589" s="134"/>
    </row>
    <row r="590" spans="1:14" s="78" customFormat="1" x14ac:dyDescent="0.25">
      <c r="A590" s="76"/>
      <c r="B590" s="76"/>
      <c r="C590" s="76"/>
      <c r="D590" s="131"/>
      <c r="E590" s="91"/>
      <c r="F590" s="76"/>
      <c r="G590" s="76"/>
      <c r="H590" s="77"/>
      <c r="I590" s="76"/>
      <c r="J590" s="77"/>
      <c r="K590" s="134"/>
      <c r="L590" s="134"/>
      <c r="M590" s="134"/>
      <c r="N590" s="134"/>
    </row>
    <row r="591" spans="1:14" s="78" customFormat="1" x14ac:dyDescent="0.25">
      <c r="A591" s="76"/>
      <c r="B591" s="76"/>
      <c r="C591" s="76"/>
      <c r="D591" s="131"/>
      <c r="E591" s="91"/>
      <c r="F591" s="76"/>
      <c r="G591" s="76"/>
      <c r="H591" s="77"/>
      <c r="I591" s="76"/>
      <c r="J591" s="77"/>
      <c r="K591" s="134"/>
      <c r="L591" s="134"/>
      <c r="M591" s="134"/>
      <c r="N591" s="134"/>
    </row>
    <row r="592" spans="1:14" s="78" customFormat="1" x14ac:dyDescent="0.25">
      <c r="A592" s="76"/>
      <c r="B592" s="76"/>
      <c r="C592" s="76"/>
      <c r="D592" s="131"/>
      <c r="E592" s="91"/>
      <c r="F592" s="76"/>
      <c r="G592" s="76"/>
      <c r="H592" s="77"/>
      <c r="I592" s="76"/>
      <c r="J592" s="77"/>
      <c r="K592" s="134"/>
      <c r="L592" s="134"/>
      <c r="M592" s="134"/>
      <c r="N592" s="134"/>
    </row>
    <row r="593" spans="1:14" s="78" customFormat="1" x14ac:dyDescent="0.25">
      <c r="A593" s="76"/>
      <c r="B593" s="76"/>
      <c r="C593" s="76"/>
      <c r="D593" s="131"/>
      <c r="E593" s="91"/>
      <c r="F593" s="76"/>
      <c r="G593" s="76"/>
      <c r="H593" s="77"/>
      <c r="I593" s="76"/>
      <c r="J593" s="77"/>
      <c r="K593" s="134"/>
      <c r="L593" s="134"/>
      <c r="M593" s="134"/>
      <c r="N593" s="134"/>
    </row>
    <row r="594" spans="1:14" s="78" customFormat="1" x14ac:dyDescent="0.25">
      <c r="A594" s="76"/>
      <c r="B594" s="76"/>
      <c r="C594" s="76"/>
      <c r="D594" s="131"/>
      <c r="E594" s="91"/>
      <c r="F594" s="76"/>
      <c r="G594" s="76"/>
      <c r="H594" s="77"/>
      <c r="I594" s="76"/>
      <c r="J594" s="77"/>
      <c r="K594" s="134"/>
      <c r="L594" s="134"/>
      <c r="M594" s="134"/>
      <c r="N594" s="134"/>
    </row>
    <row r="595" spans="1:14" s="78" customFormat="1" x14ac:dyDescent="0.25">
      <c r="A595" s="76"/>
      <c r="B595" s="76"/>
      <c r="C595" s="76"/>
      <c r="D595" s="131"/>
      <c r="E595" s="91"/>
      <c r="F595" s="76"/>
      <c r="G595" s="76"/>
      <c r="H595" s="77"/>
      <c r="I595" s="76"/>
      <c r="J595" s="77"/>
      <c r="K595" s="134"/>
      <c r="L595" s="134"/>
      <c r="M595" s="134"/>
      <c r="N595" s="134"/>
    </row>
    <row r="596" spans="1:14" s="78" customFormat="1" x14ac:dyDescent="0.25">
      <c r="A596" s="76"/>
      <c r="B596" s="76"/>
      <c r="C596" s="76"/>
      <c r="D596" s="131"/>
      <c r="E596" s="91"/>
      <c r="F596" s="76"/>
      <c r="G596" s="76"/>
      <c r="H596" s="77"/>
      <c r="I596" s="76"/>
      <c r="J596" s="77"/>
      <c r="K596" s="134"/>
      <c r="L596" s="134"/>
      <c r="M596" s="134"/>
      <c r="N596" s="134"/>
    </row>
    <row r="597" spans="1:14" s="78" customFormat="1" x14ac:dyDescent="0.25">
      <c r="A597" s="76"/>
      <c r="B597" s="76"/>
      <c r="C597" s="76"/>
      <c r="D597" s="131"/>
      <c r="E597" s="91"/>
      <c r="F597" s="76"/>
      <c r="G597" s="76"/>
      <c r="H597" s="77"/>
      <c r="I597" s="76"/>
      <c r="J597" s="77"/>
      <c r="K597" s="134"/>
      <c r="L597" s="134"/>
      <c r="M597" s="134"/>
      <c r="N597" s="134"/>
    </row>
    <row r="598" spans="1:14" s="78" customFormat="1" x14ac:dyDescent="0.25">
      <c r="A598" s="76"/>
      <c r="B598" s="76"/>
      <c r="C598" s="76"/>
      <c r="D598" s="131"/>
      <c r="E598" s="91"/>
      <c r="F598" s="76"/>
      <c r="G598" s="76"/>
      <c r="H598" s="77"/>
      <c r="I598" s="76"/>
      <c r="J598" s="77"/>
      <c r="K598" s="134"/>
      <c r="L598" s="134"/>
      <c r="M598" s="134"/>
      <c r="N598" s="134"/>
    </row>
    <row r="599" spans="1:14" s="78" customFormat="1" x14ac:dyDescent="0.25">
      <c r="A599" s="76"/>
      <c r="B599" s="76"/>
      <c r="C599" s="76"/>
      <c r="D599" s="131"/>
      <c r="E599" s="91"/>
      <c r="F599" s="76"/>
      <c r="G599" s="76"/>
      <c r="H599" s="77"/>
      <c r="I599" s="76"/>
      <c r="J599" s="77"/>
      <c r="K599" s="134"/>
      <c r="L599" s="134"/>
      <c r="M599" s="134"/>
      <c r="N599" s="134"/>
    </row>
    <row r="600" spans="1:14" s="78" customFormat="1" x14ac:dyDescent="0.25">
      <c r="A600" s="76"/>
      <c r="B600" s="76"/>
      <c r="C600" s="76"/>
      <c r="D600" s="131"/>
      <c r="E600" s="91"/>
      <c r="F600" s="76"/>
      <c r="G600" s="76"/>
      <c r="H600" s="77"/>
      <c r="I600" s="76"/>
      <c r="J600" s="77"/>
      <c r="K600" s="134"/>
      <c r="L600" s="134"/>
      <c r="M600" s="134"/>
      <c r="N600" s="134"/>
    </row>
    <row r="601" spans="1:14" s="78" customFormat="1" x14ac:dyDescent="0.25">
      <c r="A601" s="76"/>
      <c r="B601" s="76"/>
      <c r="C601" s="76"/>
      <c r="D601" s="131"/>
      <c r="E601" s="91"/>
      <c r="F601" s="76"/>
      <c r="G601" s="76"/>
      <c r="H601" s="77"/>
      <c r="I601" s="76"/>
      <c r="J601" s="77"/>
      <c r="K601" s="134"/>
      <c r="L601" s="134"/>
      <c r="M601" s="134"/>
      <c r="N601" s="134"/>
    </row>
    <row r="602" spans="1:14" s="78" customFormat="1" x14ac:dyDescent="0.25">
      <c r="A602" s="76"/>
      <c r="B602" s="76"/>
      <c r="C602" s="76"/>
      <c r="D602" s="131"/>
      <c r="E602" s="91"/>
      <c r="F602" s="76"/>
      <c r="G602" s="76"/>
      <c r="H602" s="77"/>
      <c r="I602" s="76"/>
      <c r="J602" s="77"/>
      <c r="K602" s="134"/>
      <c r="L602" s="134"/>
      <c r="M602" s="134"/>
      <c r="N602" s="134"/>
    </row>
    <row r="603" spans="1:14" s="78" customFormat="1" x14ac:dyDescent="0.25">
      <c r="A603" s="76"/>
      <c r="B603" s="76"/>
      <c r="C603" s="76"/>
      <c r="D603" s="131"/>
      <c r="E603" s="91"/>
      <c r="F603" s="76"/>
      <c r="G603" s="76"/>
      <c r="H603" s="77"/>
      <c r="I603" s="76"/>
      <c r="J603" s="77"/>
      <c r="K603" s="134"/>
      <c r="L603" s="134"/>
      <c r="M603" s="134"/>
      <c r="N603" s="134"/>
    </row>
    <row r="604" spans="1:14" s="78" customFormat="1" x14ac:dyDescent="0.25">
      <c r="A604" s="76"/>
      <c r="B604" s="76"/>
      <c r="C604" s="76"/>
      <c r="D604" s="131"/>
      <c r="E604" s="91"/>
      <c r="F604" s="76"/>
      <c r="G604" s="76"/>
      <c r="H604" s="77"/>
      <c r="I604" s="76"/>
      <c r="J604" s="77"/>
      <c r="K604" s="134"/>
      <c r="L604" s="134"/>
      <c r="M604" s="134"/>
      <c r="N604" s="134"/>
    </row>
    <row r="605" spans="1:14" s="78" customFormat="1" x14ac:dyDescent="0.25">
      <c r="A605" s="76"/>
      <c r="B605" s="76"/>
      <c r="C605" s="76"/>
      <c r="D605" s="131"/>
      <c r="E605" s="91"/>
      <c r="F605" s="76"/>
      <c r="G605" s="76"/>
      <c r="H605" s="77"/>
      <c r="I605" s="76"/>
      <c r="J605" s="77"/>
      <c r="K605" s="134"/>
      <c r="L605" s="134"/>
      <c r="M605" s="134"/>
      <c r="N605" s="134"/>
    </row>
    <row r="606" spans="1:14" s="78" customFormat="1" x14ac:dyDescent="0.25">
      <c r="A606" s="76"/>
      <c r="B606" s="76"/>
      <c r="C606" s="76"/>
      <c r="D606" s="131"/>
      <c r="E606" s="91"/>
      <c r="F606" s="76"/>
      <c r="G606" s="76"/>
      <c r="H606" s="77"/>
      <c r="I606" s="76"/>
      <c r="J606" s="77"/>
      <c r="K606" s="134"/>
      <c r="L606" s="134"/>
      <c r="M606" s="134"/>
      <c r="N606" s="134"/>
    </row>
    <row r="607" spans="1:14" s="78" customFormat="1" x14ac:dyDescent="0.25">
      <c r="A607" s="76"/>
      <c r="B607" s="76"/>
      <c r="C607" s="76"/>
      <c r="D607" s="131"/>
      <c r="E607" s="91"/>
      <c r="F607" s="76"/>
      <c r="G607" s="76"/>
      <c r="H607" s="77"/>
      <c r="I607" s="76"/>
      <c r="J607" s="77"/>
      <c r="K607" s="134"/>
      <c r="L607" s="134"/>
      <c r="M607" s="134"/>
      <c r="N607" s="134"/>
    </row>
    <row r="608" spans="1:14" s="78" customFormat="1" x14ac:dyDescent="0.25">
      <c r="A608" s="76"/>
      <c r="B608" s="76"/>
      <c r="C608" s="76"/>
      <c r="D608" s="131"/>
      <c r="E608" s="91"/>
      <c r="F608" s="76"/>
      <c r="G608" s="76"/>
      <c r="H608" s="77"/>
      <c r="I608" s="76"/>
      <c r="J608" s="77"/>
      <c r="K608" s="134"/>
      <c r="L608" s="134"/>
      <c r="M608" s="134"/>
      <c r="N608" s="134"/>
    </row>
    <row r="609" spans="1:14" s="78" customFormat="1" x14ac:dyDescent="0.25">
      <c r="A609" s="76"/>
      <c r="B609" s="76"/>
      <c r="C609" s="76"/>
      <c r="D609" s="131"/>
      <c r="E609" s="91"/>
      <c r="F609" s="76"/>
      <c r="G609" s="76"/>
      <c r="H609" s="77"/>
      <c r="I609" s="76"/>
      <c r="J609" s="77"/>
      <c r="K609" s="134"/>
      <c r="L609" s="134"/>
      <c r="M609" s="134"/>
      <c r="N609" s="134"/>
    </row>
    <row r="610" spans="1:14" s="78" customFormat="1" x14ac:dyDescent="0.25">
      <c r="A610" s="76"/>
      <c r="B610" s="76"/>
      <c r="C610" s="76"/>
      <c r="D610" s="131"/>
      <c r="E610" s="91"/>
      <c r="F610" s="76"/>
      <c r="G610" s="76"/>
      <c r="H610" s="77"/>
      <c r="I610" s="76"/>
      <c r="J610" s="77"/>
      <c r="K610" s="134"/>
      <c r="L610" s="134"/>
      <c r="M610" s="134"/>
      <c r="N610" s="134"/>
    </row>
    <row r="611" spans="1:14" s="78" customFormat="1" x14ac:dyDescent="0.25">
      <c r="A611" s="76"/>
      <c r="B611" s="76"/>
      <c r="C611" s="76"/>
      <c r="D611" s="131"/>
      <c r="E611" s="91"/>
      <c r="F611" s="76"/>
      <c r="G611" s="76"/>
      <c r="H611" s="77"/>
      <c r="I611" s="76"/>
      <c r="J611" s="77"/>
      <c r="K611" s="134"/>
      <c r="L611" s="134"/>
      <c r="M611" s="134"/>
      <c r="N611" s="134"/>
    </row>
    <row r="612" spans="1:14" s="78" customFormat="1" x14ac:dyDescent="0.25">
      <c r="A612" s="76"/>
      <c r="B612" s="76"/>
      <c r="C612" s="76"/>
      <c r="D612" s="131"/>
      <c r="E612" s="91"/>
      <c r="F612" s="76"/>
      <c r="G612" s="76"/>
      <c r="H612" s="77"/>
      <c r="I612" s="76"/>
      <c r="J612" s="77"/>
      <c r="K612" s="134"/>
      <c r="L612" s="134"/>
      <c r="M612" s="134"/>
      <c r="N612" s="134"/>
    </row>
    <row r="613" spans="1:14" s="78" customFormat="1" x14ac:dyDescent="0.25">
      <c r="A613" s="76"/>
      <c r="B613" s="76"/>
      <c r="C613" s="76"/>
      <c r="D613" s="131"/>
      <c r="E613" s="91"/>
      <c r="F613" s="76"/>
      <c r="G613" s="76"/>
      <c r="H613" s="77"/>
      <c r="I613" s="76"/>
      <c r="J613" s="77"/>
      <c r="K613" s="134"/>
      <c r="L613" s="134"/>
      <c r="M613" s="134"/>
      <c r="N613" s="134"/>
    </row>
    <row r="614" spans="1:14" s="78" customFormat="1" x14ac:dyDescent="0.25">
      <c r="A614" s="76"/>
      <c r="B614" s="76"/>
      <c r="C614" s="76"/>
      <c r="D614" s="131"/>
      <c r="E614" s="91"/>
      <c r="F614" s="76"/>
      <c r="G614" s="76"/>
      <c r="H614" s="77"/>
      <c r="I614" s="76"/>
      <c r="J614" s="77"/>
      <c r="K614" s="134"/>
      <c r="L614" s="134"/>
      <c r="M614" s="134"/>
      <c r="N614" s="134"/>
    </row>
    <row r="615" spans="1:14" s="78" customFormat="1" x14ac:dyDescent="0.25">
      <c r="A615" s="76"/>
      <c r="B615" s="76"/>
      <c r="C615" s="76"/>
      <c r="D615" s="131"/>
      <c r="E615" s="91"/>
      <c r="F615" s="76"/>
      <c r="G615" s="76"/>
      <c r="H615" s="77"/>
      <c r="I615" s="76"/>
      <c r="J615" s="77"/>
      <c r="K615" s="134"/>
      <c r="L615" s="134"/>
      <c r="M615" s="134"/>
      <c r="N615" s="134"/>
    </row>
    <row r="616" spans="1:14" s="78" customFormat="1" x14ac:dyDescent="0.25">
      <c r="A616" s="76"/>
      <c r="B616" s="76"/>
      <c r="C616" s="76"/>
      <c r="D616" s="131"/>
      <c r="E616" s="91"/>
      <c r="F616" s="76"/>
      <c r="G616" s="76"/>
      <c r="H616" s="77"/>
      <c r="I616" s="76"/>
      <c r="J616" s="77"/>
      <c r="K616" s="134"/>
      <c r="L616" s="134"/>
      <c r="M616" s="134"/>
      <c r="N616" s="134"/>
    </row>
    <row r="617" spans="1:14" s="78" customFormat="1" x14ac:dyDescent="0.25">
      <c r="A617" s="76"/>
      <c r="B617" s="76"/>
      <c r="C617" s="76"/>
      <c r="D617" s="131"/>
      <c r="E617" s="91"/>
      <c r="F617" s="76"/>
      <c r="G617" s="76"/>
      <c r="H617" s="77"/>
      <c r="I617" s="76"/>
      <c r="J617" s="77"/>
      <c r="K617" s="134"/>
      <c r="L617" s="134"/>
      <c r="M617" s="134"/>
      <c r="N617" s="134"/>
    </row>
    <row r="618" spans="1:14" s="78" customFormat="1" x14ac:dyDescent="0.25">
      <c r="A618" s="76"/>
      <c r="B618" s="76"/>
      <c r="C618" s="76"/>
      <c r="D618" s="131"/>
      <c r="E618" s="91"/>
      <c r="F618" s="76"/>
      <c r="G618" s="76"/>
      <c r="H618" s="77"/>
      <c r="I618" s="76"/>
      <c r="J618" s="77"/>
      <c r="K618" s="134"/>
      <c r="L618" s="134"/>
      <c r="M618" s="134"/>
      <c r="N618" s="134"/>
    </row>
    <row r="619" spans="1:14" s="78" customFormat="1" x14ac:dyDescent="0.25">
      <c r="A619" s="76"/>
      <c r="B619" s="76"/>
      <c r="C619" s="76"/>
      <c r="D619" s="131"/>
      <c r="E619" s="91"/>
      <c r="F619" s="76"/>
      <c r="G619" s="76"/>
      <c r="H619" s="77"/>
      <c r="I619" s="76"/>
      <c r="J619" s="77"/>
      <c r="K619" s="134"/>
      <c r="L619" s="134"/>
      <c r="M619" s="134"/>
      <c r="N619" s="134"/>
    </row>
    <row r="620" spans="1:14" s="78" customFormat="1" x14ac:dyDescent="0.25">
      <c r="A620" s="76"/>
      <c r="B620" s="76"/>
      <c r="C620" s="76"/>
      <c r="D620" s="131"/>
      <c r="E620" s="91"/>
      <c r="F620" s="76"/>
      <c r="G620" s="76"/>
      <c r="H620" s="77"/>
      <c r="I620" s="76"/>
      <c r="J620" s="77"/>
      <c r="K620" s="134"/>
      <c r="L620" s="134"/>
      <c r="M620" s="134"/>
      <c r="N620" s="134"/>
    </row>
    <row r="621" spans="1:14" s="78" customFormat="1" x14ac:dyDescent="0.25">
      <c r="A621" s="76"/>
      <c r="B621" s="76"/>
      <c r="C621" s="76"/>
      <c r="D621" s="131"/>
      <c r="E621" s="91"/>
      <c r="F621" s="76"/>
      <c r="G621" s="76"/>
      <c r="H621" s="77"/>
      <c r="I621" s="76"/>
      <c r="J621" s="77"/>
      <c r="K621" s="134"/>
      <c r="L621" s="134"/>
      <c r="M621" s="134"/>
      <c r="N621" s="134"/>
    </row>
    <row r="622" spans="1:14" s="78" customFormat="1" x14ac:dyDescent="0.25">
      <c r="A622" s="76"/>
      <c r="B622" s="76"/>
      <c r="C622" s="76"/>
      <c r="D622" s="131"/>
      <c r="E622" s="91"/>
      <c r="F622" s="76"/>
      <c r="G622" s="76"/>
      <c r="H622" s="77"/>
      <c r="I622" s="76"/>
      <c r="J622" s="77"/>
      <c r="K622" s="134"/>
      <c r="L622" s="134"/>
      <c r="M622" s="134"/>
      <c r="N622" s="134"/>
    </row>
    <row r="623" spans="1:14" s="78" customFormat="1" x14ac:dyDescent="0.25">
      <c r="A623" s="76"/>
      <c r="B623" s="76"/>
      <c r="C623" s="76"/>
      <c r="D623" s="131"/>
      <c r="E623" s="91"/>
      <c r="F623" s="76"/>
      <c r="G623" s="76"/>
      <c r="H623" s="77"/>
      <c r="I623" s="76"/>
      <c r="J623" s="77"/>
      <c r="K623" s="134"/>
      <c r="L623" s="134"/>
      <c r="M623" s="134"/>
      <c r="N623" s="134"/>
    </row>
    <row r="624" spans="1:14" s="78" customFormat="1" x14ac:dyDescent="0.25">
      <c r="A624" s="76"/>
      <c r="B624" s="76"/>
      <c r="C624" s="76"/>
      <c r="D624" s="131"/>
      <c r="E624" s="91"/>
      <c r="F624" s="76"/>
      <c r="G624" s="76"/>
      <c r="H624" s="77"/>
      <c r="I624" s="76"/>
      <c r="J624" s="77"/>
      <c r="K624" s="134"/>
      <c r="L624" s="134"/>
      <c r="M624" s="134"/>
      <c r="N624" s="134"/>
    </row>
    <row r="625" spans="1:14" s="78" customFormat="1" x14ac:dyDescent="0.25">
      <c r="A625" s="76"/>
      <c r="B625" s="76"/>
      <c r="C625" s="76"/>
      <c r="D625" s="131"/>
      <c r="E625" s="91"/>
      <c r="F625" s="76"/>
      <c r="G625" s="76"/>
      <c r="H625" s="77"/>
      <c r="I625" s="76"/>
      <c r="J625" s="77"/>
      <c r="K625" s="134"/>
      <c r="L625" s="134"/>
      <c r="M625" s="134"/>
      <c r="N625" s="134"/>
    </row>
    <row r="626" spans="1:14" s="78" customFormat="1" x14ac:dyDescent="0.25">
      <c r="A626" s="76"/>
      <c r="B626" s="76"/>
      <c r="C626" s="76"/>
      <c r="D626" s="131"/>
      <c r="E626" s="91"/>
      <c r="F626" s="76"/>
      <c r="G626" s="76"/>
      <c r="H626" s="77"/>
      <c r="I626" s="76"/>
      <c r="J626" s="77"/>
      <c r="K626" s="134"/>
      <c r="L626" s="134"/>
      <c r="M626" s="134"/>
      <c r="N626" s="134"/>
    </row>
    <row r="627" spans="1:14" s="78" customFormat="1" x14ac:dyDescent="0.25">
      <c r="A627" s="76"/>
      <c r="B627" s="76"/>
      <c r="C627" s="76"/>
      <c r="D627" s="131"/>
      <c r="E627" s="91"/>
      <c r="F627" s="76"/>
      <c r="G627" s="76"/>
      <c r="H627" s="77"/>
      <c r="I627" s="76"/>
      <c r="J627" s="77"/>
      <c r="K627" s="134"/>
      <c r="L627" s="134"/>
      <c r="M627" s="134"/>
      <c r="N627" s="134"/>
    </row>
    <row r="628" spans="1:14" s="78" customFormat="1" x14ac:dyDescent="0.25">
      <c r="A628" s="76"/>
      <c r="B628" s="76"/>
      <c r="C628" s="76"/>
      <c r="D628" s="131"/>
      <c r="E628" s="91"/>
      <c r="F628" s="76"/>
      <c r="G628" s="76"/>
      <c r="H628" s="77"/>
      <c r="I628" s="76"/>
      <c r="J628" s="77"/>
      <c r="K628" s="134"/>
      <c r="L628" s="134"/>
      <c r="M628" s="134"/>
      <c r="N628" s="134"/>
    </row>
    <row r="629" spans="1:14" s="78" customFormat="1" x14ac:dyDescent="0.25">
      <c r="A629" s="76"/>
      <c r="B629" s="76"/>
      <c r="C629" s="76"/>
      <c r="D629" s="131"/>
      <c r="E629" s="91"/>
      <c r="F629" s="76"/>
      <c r="G629" s="76"/>
      <c r="H629" s="77"/>
      <c r="I629" s="76"/>
      <c r="J629" s="77"/>
      <c r="K629" s="134"/>
      <c r="L629" s="134"/>
      <c r="M629" s="134"/>
      <c r="N629" s="134"/>
    </row>
    <row r="630" spans="1:14" s="78" customFormat="1" x14ac:dyDescent="0.25">
      <c r="A630" s="76"/>
      <c r="B630" s="76"/>
      <c r="C630" s="76"/>
      <c r="D630" s="131"/>
      <c r="E630" s="91"/>
      <c r="F630" s="76"/>
      <c r="G630" s="76"/>
      <c r="H630" s="77"/>
      <c r="I630" s="76"/>
      <c r="J630" s="77"/>
      <c r="K630" s="134"/>
      <c r="L630" s="134"/>
      <c r="M630" s="134"/>
      <c r="N630" s="134"/>
    </row>
    <row r="631" spans="1:14" s="78" customFormat="1" x14ac:dyDescent="0.25">
      <c r="A631" s="76"/>
      <c r="B631" s="76"/>
      <c r="C631" s="76"/>
      <c r="D631" s="131"/>
      <c r="E631" s="91"/>
      <c r="F631" s="76"/>
      <c r="G631" s="76"/>
      <c r="H631" s="77"/>
      <c r="I631" s="76"/>
      <c r="J631" s="77"/>
      <c r="K631" s="134"/>
      <c r="L631" s="134"/>
      <c r="M631" s="134"/>
      <c r="N631" s="134"/>
    </row>
    <row r="632" spans="1:14" s="78" customFormat="1" x14ac:dyDescent="0.25">
      <c r="A632" s="76"/>
      <c r="B632" s="76"/>
      <c r="C632" s="76"/>
      <c r="D632" s="131"/>
      <c r="E632" s="91"/>
      <c r="F632" s="76"/>
      <c r="G632" s="76"/>
      <c r="H632" s="77"/>
      <c r="I632" s="76"/>
      <c r="J632" s="77"/>
      <c r="K632" s="134"/>
      <c r="L632" s="134"/>
      <c r="M632" s="134"/>
      <c r="N632" s="134"/>
    </row>
    <row r="633" spans="1:14" s="78" customFormat="1" x14ac:dyDescent="0.25">
      <c r="A633" s="76"/>
      <c r="B633" s="76"/>
      <c r="C633" s="76"/>
      <c r="D633" s="131"/>
      <c r="E633" s="91"/>
      <c r="F633" s="76"/>
      <c r="G633" s="76"/>
      <c r="H633" s="77"/>
      <c r="I633" s="76"/>
      <c r="J633" s="77"/>
      <c r="K633" s="134"/>
      <c r="L633" s="134"/>
      <c r="M633" s="134"/>
      <c r="N633" s="134"/>
    </row>
    <row r="634" spans="1:14" s="78" customFormat="1" x14ac:dyDescent="0.25">
      <c r="A634" s="76"/>
      <c r="B634" s="76"/>
      <c r="C634" s="76"/>
      <c r="D634" s="131"/>
      <c r="E634" s="91"/>
      <c r="F634" s="76"/>
      <c r="G634" s="76"/>
      <c r="H634" s="77"/>
      <c r="I634" s="76"/>
      <c r="J634" s="77"/>
      <c r="K634" s="134"/>
      <c r="L634" s="134"/>
      <c r="M634" s="134"/>
      <c r="N634" s="134"/>
    </row>
    <row r="635" spans="1:14" s="78" customFormat="1" x14ac:dyDescent="0.25">
      <c r="A635" s="76"/>
      <c r="B635" s="76"/>
      <c r="C635" s="76"/>
      <c r="D635" s="131"/>
      <c r="E635" s="91"/>
      <c r="F635" s="76"/>
      <c r="G635" s="76"/>
      <c r="H635" s="77"/>
      <c r="I635" s="76"/>
      <c r="J635" s="77"/>
      <c r="K635" s="134"/>
      <c r="L635" s="134"/>
      <c r="M635" s="134"/>
      <c r="N635" s="134"/>
    </row>
    <row r="636" spans="1:14" s="78" customFormat="1" x14ac:dyDescent="0.25">
      <c r="A636" s="76"/>
      <c r="B636" s="76"/>
      <c r="C636" s="76"/>
      <c r="D636" s="131"/>
      <c r="E636" s="91"/>
      <c r="F636" s="76"/>
      <c r="G636" s="76"/>
      <c r="H636" s="77"/>
      <c r="I636" s="76"/>
      <c r="J636" s="77"/>
      <c r="K636" s="134"/>
      <c r="L636" s="134"/>
      <c r="M636" s="134"/>
      <c r="N636" s="134"/>
    </row>
    <row r="637" spans="1:14" s="78" customFormat="1" x14ac:dyDescent="0.25">
      <c r="A637" s="76"/>
      <c r="B637" s="76"/>
      <c r="C637" s="76"/>
      <c r="D637" s="131"/>
      <c r="E637" s="91"/>
      <c r="F637" s="76"/>
      <c r="G637" s="76"/>
      <c r="H637" s="77"/>
      <c r="I637" s="76"/>
      <c r="J637" s="77"/>
      <c r="K637" s="134"/>
      <c r="L637" s="134"/>
      <c r="M637" s="134"/>
      <c r="N637" s="134"/>
    </row>
    <row r="638" spans="1:14" s="78" customFormat="1" x14ac:dyDescent="0.25">
      <c r="A638" s="76"/>
      <c r="B638" s="76"/>
      <c r="C638" s="76"/>
      <c r="D638" s="131"/>
      <c r="E638" s="91"/>
      <c r="F638" s="76"/>
      <c r="G638" s="76"/>
      <c r="H638" s="77"/>
      <c r="I638" s="76"/>
      <c r="J638" s="77"/>
      <c r="K638" s="134"/>
      <c r="L638" s="134"/>
      <c r="M638" s="134"/>
      <c r="N638" s="134"/>
    </row>
    <row r="639" spans="1:14" s="78" customFormat="1" x14ac:dyDescent="0.25">
      <c r="A639" s="76"/>
      <c r="B639" s="76"/>
      <c r="C639" s="76"/>
      <c r="D639" s="131"/>
      <c r="E639" s="91"/>
      <c r="F639" s="76"/>
      <c r="G639" s="76"/>
      <c r="H639" s="77"/>
      <c r="I639" s="76"/>
      <c r="J639" s="77"/>
      <c r="K639" s="134"/>
      <c r="L639" s="134"/>
      <c r="M639" s="134"/>
      <c r="N639" s="134"/>
    </row>
    <row r="640" spans="1:14" s="78" customFormat="1" x14ac:dyDescent="0.25">
      <c r="A640" s="76"/>
      <c r="B640" s="76"/>
      <c r="C640" s="76"/>
      <c r="D640" s="131"/>
      <c r="E640" s="91"/>
      <c r="F640" s="76"/>
      <c r="G640" s="76"/>
      <c r="H640" s="77"/>
      <c r="I640" s="76"/>
      <c r="J640" s="77"/>
      <c r="K640" s="134"/>
      <c r="L640" s="134"/>
      <c r="M640" s="134"/>
      <c r="N640" s="134"/>
    </row>
    <row r="641" spans="1:14" s="78" customFormat="1" x14ac:dyDescent="0.25">
      <c r="A641" s="76"/>
      <c r="B641" s="76"/>
      <c r="C641" s="76"/>
      <c r="D641" s="131"/>
      <c r="E641" s="91"/>
      <c r="F641" s="76"/>
      <c r="G641" s="76"/>
      <c r="H641" s="77"/>
      <c r="I641" s="76"/>
      <c r="J641" s="77"/>
      <c r="K641" s="134"/>
      <c r="L641" s="134"/>
      <c r="M641" s="134"/>
      <c r="N641" s="134"/>
    </row>
    <row r="642" spans="1:14" s="78" customFormat="1" x14ac:dyDescent="0.25">
      <c r="A642" s="76"/>
      <c r="B642" s="76"/>
      <c r="C642" s="76"/>
      <c r="D642" s="131"/>
      <c r="E642" s="91"/>
      <c r="F642" s="76"/>
      <c r="G642" s="76"/>
      <c r="H642" s="77"/>
      <c r="I642" s="76"/>
      <c r="J642" s="77"/>
      <c r="K642" s="134"/>
      <c r="L642" s="134"/>
      <c r="M642" s="134"/>
      <c r="N642" s="134"/>
    </row>
    <row r="643" spans="1:14" s="78" customFormat="1" x14ac:dyDescent="0.25">
      <c r="A643" s="76"/>
      <c r="B643" s="76"/>
      <c r="C643" s="76"/>
      <c r="D643" s="131"/>
      <c r="E643" s="91"/>
      <c r="F643" s="76"/>
      <c r="G643" s="76"/>
      <c r="H643" s="77"/>
      <c r="I643" s="76"/>
      <c r="J643" s="77"/>
      <c r="K643" s="134"/>
      <c r="L643" s="134"/>
      <c r="M643" s="134"/>
      <c r="N643" s="134"/>
    </row>
    <row r="644" spans="1:14" s="78" customFormat="1" x14ac:dyDescent="0.25">
      <c r="A644" s="76"/>
      <c r="B644" s="76"/>
      <c r="C644" s="76"/>
      <c r="D644" s="131"/>
      <c r="E644" s="91"/>
      <c r="F644" s="76"/>
      <c r="G644" s="76"/>
      <c r="H644" s="77"/>
      <c r="I644" s="76"/>
      <c r="J644" s="77"/>
      <c r="K644" s="134"/>
      <c r="L644" s="134"/>
      <c r="M644" s="134"/>
      <c r="N644" s="134"/>
    </row>
    <row r="645" spans="1:14" s="78" customFormat="1" x14ac:dyDescent="0.25">
      <c r="A645" s="76"/>
      <c r="B645" s="76"/>
      <c r="C645" s="76"/>
      <c r="D645" s="131"/>
      <c r="E645" s="91"/>
      <c r="F645" s="76"/>
      <c r="G645" s="76"/>
      <c r="H645" s="77"/>
      <c r="I645" s="76"/>
      <c r="J645" s="77"/>
      <c r="K645" s="134"/>
      <c r="L645" s="134"/>
      <c r="M645" s="134"/>
      <c r="N645" s="134"/>
    </row>
    <row r="646" spans="1:14" s="78" customFormat="1" x14ac:dyDescent="0.25">
      <c r="A646" s="76"/>
      <c r="B646" s="76"/>
      <c r="C646" s="76"/>
      <c r="D646" s="131"/>
      <c r="E646" s="91"/>
      <c r="F646" s="76"/>
      <c r="G646" s="76"/>
      <c r="H646" s="77"/>
      <c r="I646" s="76"/>
      <c r="J646" s="77"/>
      <c r="K646" s="134"/>
      <c r="L646" s="134"/>
      <c r="M646" s="134"/>
      <c r="N646" s="134"/>
    </row>
    <row r="647" spans="1:14" s="78" customFormat="1" x14ac:dyDescent="0.25">
      <c r="A647" s="76"/>
      <c r="B647" s="76"/>
      <c r="C647" s="76"/>
      <c r="D647" s="131"/>
      <c r="E647" s="91"/>
      <c r="F647" s="76"/>
      <c r="G647" s="76"/>
      <c r="H647" s="77"/>
      <c r="I647" s="76"/>
      <c r="J647" s="77"/>
      <c r="K647" s="134"/>
      <c r="L647" s="134"/>
      <c r="M647" s="134"/>
      <c r="N647" s="134"/>
    </row>
    <row r="648" spans="1:14" s="78" customFormat="1" x14ac:dyDescent="0.25">
      <c r="A648" s="76"/>
      <c r="B648" s="76"/>
      <c r="C648" s="76"/>
      <c r="D648" s="131"/>
      <c r="E648" s="91"/>
      <c r="F648" s="76"/>
      <c r="G648" s="76"/>
      <c r="H648" s="77"/>
      <c r="I648" s="76"/>
      <c r="J648" s="77"/>
      <c r="K648" s="134"/>
      <c r="L648" s="134"/>
      <c r="M648" s="134"/>
      <c r="N648" s="134"/>
    </row>
    <row r="649" spans="1:14" s="78" customFormat="1" x14ac:dyDescent="0.25">
      <c r="A649" s="76"/>
      <c r="B649" s="76"/>
      <c r="C649" s="76"/>
      <c r="D649" s="131"/>
      <c r="E649" s="91"/>
      <c r="F649" s="76"/>
      <c r="G649" s="76"/>
      <c r="H649" s="77"/>
      <c r="I649" s="76"/>
      <c r="J649" s="77"/>
      <c r="K649" s="134"/>
      <c r="L649" s="134"/>
      <c r="M649" s="134"/>
      <c r="N649" s="134"/>
    </row>
    <row r="650" spans="1:14" s="78" customFormat="1" x14ac:dyDescent="0.25">
      <c r="A650" s="76"/>
      <c r="B650" s="76"/>
      <c r="C650" s="76"/>
      <c r="D650" s="131"/>
      <c r="E650" s="91"/>
      <c r="F650" s="76"/>
      <c r="G650" s="76"/>
      <c r="H650" s="77"/>
      <c r="I650" s="76"/>
      <c r="J650" s="77"/>
      <c r="K650" s="134"/>
      <c r="L650" s="134"/>
      <c r="M650" s="134"/>
      <c r="N650" s="134"/>
    </row>
    <row r="651" spans="1:14" s="78" customFormat="1" x14ac:dyDescent="0.25">
      <c r="A651" s="76"/>
      <c r="B651" s="76"/>
      <c r="C651" s="76"/>
      <c r="D651" s="131"/>
      <c r="E651" s="91"/>
      <c r="F651" s="76"/>
      <c r="G651" s="76"/>
      <c r="H651" s="77"/>
      <c r="I651" s="76"/>
      <c r="J651" s="77"/>
      <c r="K651" s="134"/>
      <c r="L651" s="134"/>
      <c r="M651" s="134"/>
      <c r="N651" s="134"/>
    </row>
    <row r="652" spans="1:14" s="78" customFormat="1" x14ac:dyDescent="0.25">
      <c r="A652" s="76"/>
      <c r="B652" s="76"/>
      <c r="C652" s="76"/>
      <c r="D652" s="131"/>
      <c r="E652" s="91"/>
      <c r="F652" s="76"/>
      <c r="G652" s="76"/>
      <c r="H652" s="77"/>
      <c r="I652" s="76"/>
      <c r="J652" s="77"/>
      <c r="K652" s="134"/>
      <c r="L652" s="134"/>
      <c r="M652" s="134"/>
      <c r="N652" s="134"/>
    </row>
    <row r="653" spans="1:14" s="78" customFormat="1" x14ac:dyDescent="0.25">
      <c r="A653" s="76"/>
      <c r="B653" s="76"/>
      <c r="C653" s="76"/>
      <c r="D653" s="131"/>
      <c r="E653" s="91"/>
      <c r="F653" s="76"/>
      <c r="G653" s="76"/>
      <c r="H653" s="77"/>
      <c r="I653" s="76"/>
      <c r="J653" s="77"/>
      <c r="K653" s="134"/>
      <c r="L653" s="134"/>
      <c r="M653" s="134"/>
      <c r="N653" s="134"/>
    </row>
    <row r="654" spans="1:14" s="78" customFormat="1" x14ac:dyDescent="0.25">
      <c r="A654" s="76"/>
      <c r="B654" s="76"/>
      <c r="C654" s="76"/>
      <c r="D654" s="131"/>
      <c r="E654" s="91"/>
      <c r="F654" s="76"/>
      <c r="G654" s="76"/>
      <c r="H654" s="77"/>
      <c r="I654" s="76"/>
      <c r="J654" s="77"/>
      <c r="K654" s="134"/>
      <c r="L654" s="134"/>
      <c r="M654" s="134"/>
      <c r="N654" s="134"/>
    </row>
    <row r="655" spans="1:14" s="78" customFormat="1" x14ac:dyDescent="0.25">
      <c r="A655" s="76"/>
      <c r="B655" s="76"/>
      <c r="C655" s="76"/>
      <c r="D655" s="131"/>
      <c r="E655" s="91"/>
      <c r="F655" s="76"/>
      <c r="G655" s="76"/>
      <c r="H655" s="77"/>
      <c r="I655" s="76"/>
      <c r="J655" s="77"/>
      <c r="K655" s="134"/>
      <c r="L655" s="134"/>
      <c r="M655" s="134"/>
      <c r="N655" s="134"/>
    </row>
    <row r="656" spans="1:14" s="78" customFormat="1" x14ac:dyDescent="0.25">
      <c r="A656" s="76"/>
      <c r="B656" s="76"/>
      <c r="C656" s="76"/>
      <c r="D656" s="131"/>
      <c r="E656" s="91"/>
      <c r="F656" s="76"/>
      <c r="G656" s="76"/>
      <c r="H656" s="77"/>
      <c r="I656" s="76"/>
      <c r="J656" s="77"/>
      <c r="K656" s="134"/>
      <c r="L656" s="134"/>
      <c r="M656" s="134"/>
      <c r="N656" s="134"/>
    </row>
    <row r="657" spans="1:14" s="78" customFormat="1" x14ac:dyDescent="0.25">
      <c r="A657" s="76"/>
      <c r="B657" s="76"/>
      <c r="C657" s="76"/>
      <c r="D657" s="131"/>
      <c r="E657" s="91"/>
      <c r="F657" s="76"/>
      <c r="G657" s="76"/>
      <c r="H657" s="77"/>
      <c r="I657" s="76"/>
      <c r="J657" s="77"/>
      <c r="K657" s="134"/>
      <c r="L657" s="134"/>
      <c r="M657" s="134"/>
      <c r="N657" s="134"/>
    </row>
    <row r="658" spans="1:14" s="78" customFormat="1" x14ac:dyDescent="0.25">
      <c r="A658" s="76"/>
      <c r="B658" s="76"/>
      <c r="C658" s="76"/>
      <c r="D658" s="131"/>
      <c r="E658" s="91"/>
      <c r="F658" s="76"/>
      <c r="G658" s="76"/>
      <c r="H658" s="77"/>
      <c r="I658" s="76"/>
      <c r="J658" s="77"/>
      <c r="K658" s="134"/>
      <c r="L658" s="134"/>
      <c r="M658" s="134"/>
      <c r="N658" s="134"/>
    </row>
    <row r="659" spans="1:14" s="78" customFormat="1" x14ac:dyDescent="0.25">
      <c r="A659" s="76"/>
      <c r="B659" s="76"/>
      <c r="C659" s="76"/>
      <c r="D659" s="131"/>
      <c r="E659" s="91"/>
      <c r="F659" s="76"/>
      <c r="G659" s="76"/>
      <c r="H659" s="77"/>
      <c r="I659" s="76"/>
      <c r="J659" s="77"/>
      <c r="K659" s="134"/>
      <c r="L659" s="134"/>
      <c r="M659" s="134"/>
      <c r="N659" s="134"/>
    </row>
    <row r="660" spans="1:14" s="78" customFormat="1" x14ac:dyDescent="0.25">
      <c r="A660" s="76"/>
      <c r="B660" s="76"/>
      <c r="C660" s="76"/>
      <c r="D660" s="131"/>
      <c r="E660" s="91"/>
      <c r="F660" s="76"/>
      <c r="G660" s="76"/>
      <c r="H660" s="77"/>
      <c r="I660" s="76"/>
      <c r="J660" s="77"/>
      <c r="K660" s="134"/>
      <c r="L660" s="134"/>
      <c r="M660" s="134"/>
      <c r="N660" s="134"/>
    </row>
    <row r="661" spans="1:14" s="78" customFormat="1" x14ac:dyDescent="0.25">
      <c r="A661" s="76"/>
      <c r="B661" s="76"/>
      <c r="C661" s="76"/>
      <c r="D661" s="131"/>
      <c r="E661" s="91"/>
      <c r="F661" s="76"/>
      <c r="G661" s="76"/>
      <c r="H661" s="77"/>
      <c r="I661" s="76"/>
      <c r="J661" s="77"/>
      <c r="K661" s="134"/>
      <c r="L661" s="134"/>
      <c r="M661" s="134"/>
      <c r="N661" s="134"/>
    </row>
    <row r="662" spans="1:14" s="78" customFormat="1" x14ac:dyDescent="0.25">
      <c r="A662" s="76"/>
      <c r="B662" s="76"/>
      <c r="C662" s="76"/>
      <c r="D662" s="131"/>
      <c r="E662" s="91"/>
      <c r="F662" s="76"/>
      <c r="G662" s="76"/>
      <c r="H662" s="77"/>
      <c r="I662" s="76"/>
      <c r="J662" s="77"/>
      <c r="K662" s="134"/>
      <c r="L662" s="134"/>
      <c r="M662" s="134"/>
      <c r="N662" s="134"/>
    </row>
    <row r="663" spans="1:14" s="78" customFormat="1" x14ac:dyDescent="0.25">
      <c r="A663" s="76"/>
      <c r="B663" s="76"/>
      <c r="C663" s="76"/>
      <c r="D663" s="131"/>
      <c r="E663" s="91"/>
      <c r="F663" s="76"/>
      <c r="G663" s="76"/>
      <c r="H663" s="77"/>
      <c r="I663" s="76"/>
      <c r="J663" s="77"/>
      <c r="K663" s="134"/>
      <c r="L663" s="134"/>
      <c r="M663" s="134"/>
      <c r="N663" s="134"/>
    </row>
    <row r="664" spans="1:14" s="78" customFormat="1" x14ac:dyDescent="0.25">
      <c r="A664" s="76"/>
      <c r="B664" s="76"/>
      <c r="C664" s="76"/>
      <c r="D664" s="131"/>
      <c r="E664" s="91"/>
      <c r="F664" s="76"/>
      <c r="G664" s="76"/>
      <c r="H664" s="77"/>
      <c r="I664" s="76"/>
      <c r="J664" s="77"/>
      <c r="K664" s="134"/>
      <c r="L664" s="134"/>
      <c r="M664" s="134"/>
      <c r="N664" s="134"/>
    </row>
    <row r="665" spans="1:14" s="78" customFormat="1" x14ac:dyDescent="0.25">
      <c r="A665" s="76"/>
      <c r="B665" s="76"/>
      <c r="C665" s="76"/>
      <c r="D665" s="131"/>
      <c r="E665" s="91"/>
      <c r="F665" s="76"/>
      <c r="G665" s="76"/>
      <c r="H665" s="77"/>
      <c r="I665" s="76"/>
      <c r="J665" s="77"/>
      <c r="K665" s="134"/>
      <c r="L665" s="134"/>
      <c r="M665" s="134"/>
      <c r="N665" s="134"/>
    </row>
    <row r="666" spans="1:14" s="78" customFormat="1" x14ac:dyDescent="0.25">
      <c r="A666" s="76"/>
      <c r="B666" s="76"/>
      <c r="C666" s="76"/>
      <c r="D666" s="131"/>
      <c r="E666" s="91"/>
      <c r="F666" s="76"/>
      <c r="G666" s="76"/>
      <c r="H666" s="77"/>
      <c r="I666" s="76"/>
      <c r="J666" s="77"/>
      <c r="K666" s="134"/>
      <c r="L666" s="134"/>
      <c r="M666" s="134"/>
      <c r="N666" s="134"/>
    </row>
    <row r="667" spans="1:14" s="78" customFormat="1" x14ac:dyDescent="0.25">
      <c r="A667" s="76"/>
      <c r="B667" s="76"/>
      <c r="C667" s="76"/>
      <c r="D667" s="131"/>
      <c r="E667" s="91"/>
      <c r="F667" s="76"/>
      <c r="G667" s="76"/>
      <c r="H667" s="77"/>
      <c r="I667" s="76"/>
      <c r="J667" s="77"/>
      <c r="K667" s="134"/>
      <c r="L667" s="134"/>
      <c r="M667" s="134"/>
      <c r="N667" s="134"/>
    </row>
    <row r="668" spans="1:14" s="78" customFormat="1" x14ac:dyDescent="0.25">
      <c r="A668" s="76"/>
      <c r="B668" s="76"/>
      <c r="C668" s="76"/>
      <c r="D668" s="131"/>
      <c r="E668" s="91"/>
      <c r="F668" s="76"/>
      <c r="G668" s="76"/>
      <c r="H668" s="77"/>
      <c r="I668" s="76"/>
      <c r="J668" s="77"/>
      <c r="K668" s="134"/>
      <c r="L668" s="134"/>
      <c r="M668" s="134"/>
      <c r="N668" s="134"/>
    </row>
    <row r="669" spans="1:14" s="78" customFormat="1" x14ac:dyDescent="0.25">
      <c r="A669" s="76"/>
      <c r="B669" s="76"/>
      <c r="C669" s="76"/>
      <c r="D669" s="131"/>
      <c r="E669" s="91"/>
      <c r="F669" s="76"/>
      <c r="G669" s="76"/>
      <c r="H669" s="77"/>
      <c r="I669" s="76"/>
      <c r="J669" s="77"/>
      <c r="K669" s="134"/>
      <c r="L669" s="134"/>
      <c r="M669" s="134"/>
      <c r="N669" s="134"/>
    </row>
    <row r="670" spans="1:14" s="78" customFormat="1" x14ac:dyDescent="0.25">
      <c r="A670" s="76"/>
      <c r="B670" s="76"/>
      <c r="C670" s="76"/>
      <c r="D670" s="131"/>
      <c r="E670" s="91"/>
      <c r="F670" s="76"/>
      <c r="G670" s="76"/>
      <c r="H670" s="77"/>
      <c r="I670" s="76"/>
      <c r="J670" s="77"/>
      <c r="K670" s="134"/>
      <c r="L670" s="134"/>
      <c r="M670" s="134"/>
      <c r="N670" s="134"/>
    </row>
    <row r="671" spans="1:14" s="78" customFormat="1" x14ac:dyDescent="0.25">
      <c r="A671" s="76"/>
      <c r="B671" s="76"/>
      <c r="C671" s="76"/>
      <c r="D671" s="131"/>
      <c r="E671" s="91"/>
      <c r="F671" s="76"/>
      <c r="G671" s="76"/>
      <c r="H671" s="77"/>
      <c r="I671" s="76"/>
      <c r="J671" s="77"/>
      <c r="K671" s="134"/>
      <c r="L671" s="134"/>
      <c r="M671" s="134"/>
      <c r="N671" s="134"/>
    </row>
    <row r="672" spans="1:14" s="78" customFormat="1" x14ac:dyDescent="0.25">
      <c r="A672" s="76"/>
      <c r="B672" s="76"/>
      <c r="C672" s="76"/>
      <c r="D672" s="131"/>
      <c r="E672" s="91"/>
      <c r="F672" s="76"/>
      <c r="G672" s="76"/>
      <c r="H672" s="77"/>
      <c r="I672" s="76"/>
      <c r="J672" s="77"/>
      <c r="K672" s="134"/>
      <c r="L672" s="134"/>
      <c r="M672" s="134"/>
      <c r="N672" s="134"/>
    </row>
    <row r="673" spans="1:14" s="78" customFormat="1" x14ac:dyDescent="0.25">
      <c r="A673" s="76"/>
      <c r="B673" s="76"/>
      <c r="C673" s="76"/>
      <c r="D673" s="131"/>
      <c r="E673" s="91"/>
      <c r="F673" s="76"/>
      <c r="G673" s="76"/>
      <c r="H673" s="77"/>
      <c r="I673" s="76"/>
      <c r="J673" s="77"/>
      <c r="K673" s="134"/>
      <c r="L673" s="134"/>
      <c r="M673" s="134"/>
      <c r="N673" s="134"/>
    </row>
    <row r="674" spans="1:14" s="78" customFormat="1" x14ac:dyDescent="0.25">
      <c r="A674" s="76"/>
      <c r="B674" s="76"/>
      <c r="C674" s="76"/>
      <c r="D674" s="131"/>
      <c r="E674" s="91"/>
      <c r="F674" s="76"/>
      <c r="G674" s="76"/>
      <c r="H674" s="77"/>
      <c r="I674" s="76"/>
      <c r="J674" s="77"/>
      <c r="K674" s="134"/>
      <c r="L674" s="134"/>
      <c r="M674" s="134"/>
      <c r="N674" s="134"/>
    </row>
    <row r="675" spans="1:14" s="78" customFormat="1" x14ac:dyDescent="0.25">
      <c r="A675" s="76"/>
      <c r="B675" s="76"/>
      <c r="C675" s="76"/>
      <c r="D675" s="131"/>
      <c r="E675" s="91"/>
      <c r="F675" s="76"/>
      <c r="G675" s="76"/>
      <c r="H675" s="77"/>
      <c r="I675" s="76"/>
      <c r="J675" s="77"/>
      <c r="K675" s="134"/>
      <c r="L675" s="134"/>
      <c r="M675" s="134"/>
      <c r="N675" s="134"/>
    </row>
    <row r="676" spans="1:14" s="78" customFormat="1" x14ac:dyDescent="0.25">
      <c r="A676" s="76"/>
      <c r="B676" s="76"/>
      <c r="C676" s="76"/>
      <c r="D676" s="131"/>
      <c r="E676" s="91"/>
      <c r="F676" s="76"/>
      <c r="G676" s="76"/>
      <c r="H676" s="77"/>
      <c r="I676" s="76"/>
      <c r="J676" s="77"/>
      <c r="K676" s="134"/>
      <c r="L676" s="134"/>
      <c r="M676" s="134"/>
      <c r="N676" s="134"/>
    </row>
    <row r="677" spans="1:14" s="78" customFormat="1" x14ac:dyDescent="0.25">
      <c r="A677" s="76"/>
      <c r="B677" s="76"/>
      <c r="C677" s="76"/>
      <c r="D677" s="131"/>
      <c r="E677" s="91"/>
      <c r="F677" s="76"/>
      <c r="G677" s="76"/>
      <c r="H677" s="77"/>
      <c r="I677" s="76"/>
      <c r="J677" s="77"/>
      <c r="K677" s="134"/>
      <c r="L677" s="134"/>
      <c r="M677" s="134"/>
      <c r="N677" s="134"/>
    </row>
    <row r="678" spans="1:14" s="78" customFormat="1" x14ac:dyDescent="0.25">
      <c r="A678" s="76"/>
      <c r="B678" s="76"/>
      <c r="C678" s="76"/>
      <c r="D678" s="131"/>
      <c r="E678" s="91"/>
      <c r="F678" s="76"/>
      <c r="G678" s="76"/>
      <c r="H678" s="77"/>
      <c r="I678" s="76"/>
      <c r="J678" s="77"/>
      <c r="K678" s="134"/>
      <c r="L678" s="134"/>
      <c r="M678" s="134"/>
      <c r="N678" s="134"/>
    </row>
    <row r="679" spans="1:14" s="78" customFormat="1" x14ac:dyDescent="0.25">
      <c r="A679" s="76"/>
      <c r="B679" s="76"/>
      <c r="C679" s="76"/>
      <c r="D679" s="131"/>
      <c r="E679" s="91"/>
      <c r="F679" s="76"/>
      <c r="G679" s="76"/>
      <c r="H679" s="77"/>
      <c r="I679" s="76"/>
      <c r="J679" s="77"/>
      <c r="K679" s="134"/>
      <c r="L679" s="134"/>
      <c r="M679" s="134"/>
      <c r="N679" s="134"/>
    </row>
    <row r="680" spans="1:14" s="78" customFormat="1" x14ac:dyDescent="0.25">
      <c r="A680" s="76"/>
      <c r="B680" s="76"/>
      <c r="C680" s="76"/>
      <c r="D680" s="131"/>
      <c r="E680" s="91"/>
      <c r="F680" s="76"/>
      <c r="G680" s="76"/>
      <c r="H680" s="77"/>
      <c r="I680" s="76"/>
      <c r="J680" s="77"/>
      <c r="K680" s="134"/>
      <c r="L680" s="134"/>
      <c r="M680" s="134"/>
      <c r="N680" s="134"/>
    </row>
    <row r="681" spans="1:14" s="78" customFormat="1" x14ac:dyDescent="0.25">
      <c r="A681" s="76"/>
      <c r="B681" s="76"/>
      <c r="C681" s="76"/>
      <c r="D681" s="131"/>
      <c r="E681" s="91"/>
      <c r="F681" s="76"/>
      <c r="G681" s="76"/>
      <c r="H681" s="77"/>
      <c r="I681" s="76"/>
      <c r="J681" s="77"/>
      <c r="K681" s="134"/>
      <c r="L681" s="134"/>
      <c r="M681" s="134"/>
      <c r="N681" s="134"/>
    </row>
    <row r="682" spans="1:14" s="78" customFormat="1" x14ac:dyDescent="0.25">
      <c r="A682" s="76"/>
      <c r="B682" s="76"/>
      <c r="C682" s="76"/>
      <c r="D682" s="131"/>
      <c r="E682" s="91"/>
      <c r="F682" s="76"/>
      <c r="G682" s="76"/>
      <c r="H682" s="77"/>
      <c r="I682" s="76"/>
      <c r="J682" s="77"/>
      <c r="K682" s="134"/>
      <c r="L682" s="134"/>
      <c r="M682" s="134"/>
      <c r="N682" s="134"/>
    </row>
    <row r="683" spans="1:14" s="78" customFormat="1" x14ac:dyDescent="0.25">
      <c r="A683" s="76"/>
      <c r="B683" s="76"/>
      <c r="C683" s="76"/>
      <c r="D683" s="131"/>
      <c r="E683" s="91"/>
      <c r="F683" s="76"/>
      <c r="G683" s="76"/>
      <c r="H683" s="77"/>
      <c r="I683" s="76"/>
      <c r="J683" s="77"/>
      <c r="K683" s="134"/>
      <c r="L683" s="134"/>
      <c r="M683" s="134"/>
      <c r="N683" s="134"/>
    </row>
    <row r="684" spans="1:14" s="78" customFormat="1" x14ac:dyDescent="0.25">
      <c r="A684" s="76"/>
      <c r="B684" s="76"/>
      <c r="C684" s="76"/>
      <c r="D684" s="131"/>
      <c r="E684" s="91"/>
      <c r="F684" s="76"/>
      <c r="G684" s="76"/>
      <c r="H684" s="77"/>
      <c r="I684" s="76"/>
      <c r="J684" s="77"/>
      <c r="K684" s="134"/>
      <c r="L684" s="134"/>
      <c r="M684" s="134"/>
      <c r="N684" s="134"/>
    </row>
    <row r="685" spans="1:14" s="78" customFormat="1" x14ac:dyDescent="0.25">
      <c r="A685" s="76"/>
      <c r="B685" s="76"/>
      <c r="C685" s="76"/>
      <c r="D685" s="131"/>
      <c r="E685" s="91"/>
      <c r="F685" s="76"/>
      <c r="G685" s="76"/>
      <c r="H685" s="77"/>
      <c r="I685" s="76"/>
      <c r="J685" s="77"/>
      <c r="K685" s="134"/>
      <c r="L685" s="134"/>
      <c r="M685" s="134"/>
      <c r="N685" s="134"/>
    </row>
    <row r="686" spans="1:14" s="78" customFormat="1" x14ac:dyDescent="0.25">
      <c r="A686" s="76"/>
      <c r="B686" s="76"/>
      <c r="C686" s="76"/>
      <c r="D686" s="131"/>
      <c r="E686" s="91"/>
      <c r="F686" s="76"/>
      <c r="G686" s="76"/>
      <c r="H686" s="77"/>
      <c r="I686" s="76"/>
      <c r="J686" s="77"/>
      <c r="K686" s="134"/>
      <c r="L686" s="134"/>
      <c r="M686" s="134"/>
      <c r="N686" s="134"/>
    </row>
    <row r="687" spans="1:14" s="78" customFormat="1" x14ac:dyDescent="0.25">
      <c r="A687" s="76"/>
      <c r="B687" s="76"/>
      <c r="C687" s="76"/>
      <c r="D687" s="131"/>
      <c r="E687" s="91"/>
      <c r="F687" s="76"/>
      <c r="G687" s="76"/>
      <c r="H687" s="77"/>
      <c r="I687" s="76"/>
      <c r="J687" s="77"/>
      <c r="K687" s="134"/>
      <c r="L687" s="134"/>
      <c r="M687" s="134"/>
      <c r="N687" s="134"/>
    </row>
    <row r="688" spans="1:14" s="78" customFormat="1" x14ac:dyDescent="0.25">
      <c r="A688" s="76"/>
      <c r="B688" s="76"/>
      <c r="C688" s="76"/>
      <c r="D688" s="131"/>
      <c r="E688" s="91"/>
      <c r="F688" s="76"/>
      <c r="G688" s="76"/>
      <c r="H688" s="77"/>
      <c r="I688" s="76"/>
      <c r="J688" s="77"/>
      <c r="K688" s="134"/>
      <c r="L688" s="134"/>
      <c r="M688" s="134"/>
      <c r="N688" s="134"/>
    </row>
    <row r="689" spans="1:14" s="78" customFormat="1" x14ac:dyDescent="0.25">
      <c r="A689" s="76"/>
      <c r="B689" s="76"/>
      <c r="C689" s="76"/>
      <c r="D689" s="131"/>
      <c r="E689" s="91"/>
      <c r="F689" s="76"/>
      <c r="G689" s="76"/>
      <c r="H689" s="77"/>
      <c r="I689" s="76"/>
      <c r="J689" s="77"/>
      <c r="K689" s="134"/>
      <c r="L689" s="134"/>
      <c r="M689" s="134"/>
      <c r="N689" s="134"/>
    </row>
    <row r="690" spans="1:14" s="78" customFormat="1" x14ac:dyDescent="0.25">
      <c r="A690" s="76"/>
      <c r="B690" s="76"/>
      <c r="C690" s="76"/>
      <c r="D690" s="131"/>
      <c r="E690" s="91"/>
      <c r="F690" s="76"/>
      <c r="G690" s="76"/>
      <c r="H690" s="77"/>
      <c r="I690" s="76"/>
      <c r="J690" s="77"/>
      <c r="K690" s="134"/>
      <c r="L690" s="134"/>
      <c r="M690" s="134"/>
      <c r="N690" s="134"/>
    </row>
    <row r="691" spans="1:14" s="78" customFormat="1" x14ac:dyDescent="0.25">
      <c r="A691" s="76"/>
      <c r="B691" s="76"/>
      <c r="C691" s="76"/>
      <c r="D691" s="131"/>
      <c r="E691" s="91"/>
      <c r="F691" s="76"/>
      <c r="G691" s="76"/>
      <c r="H691" s="77"/>
      <c r="I691" s="76"/>
      <c r="J691" s="77"/>
      <c r="K691" s="134"/>
      <c r="L691" s="134"/>
      <c r="M691" s="134"/>
      <c r="N691" s="134"/>
    </row>
    <row r="692" spans="1:14" s="78" customFormat="1" x14ac:dyDescent="0.25">
      <c r="A692" s="76"/>
      <c r="B692" s="76"/>
      <c r="C692" s="76"/>
      <c r="D692" s="131"/>
      <c r="E692" s="91"/>
      <c r="F692" s="76"/>
      <c r="G692" s="76"/>
      <c r="H692" s="77"/>
      <c r="I692" s="76"/>
      <c r="J692" s="77"/>
      <c r="K692" s="134"/>
      <c r="L692" s="134"/>
      <c r="M692" s="134"/>
      <c r="N692" s="134"/>
    </row>
    <row r="693" spans="1:14" s="78" customFormat="1" x14ac:dyDescent="0.25">
      <c r="A693" s="76"/>
      <c r="B693" s="76"/>
      <c r="C693" s="76"/>
      <c r="D693" s="131"/>
      <c r="E693" s="91"/>
      <c r="F693" s="76"/>
      <c r="G693" s="76"/>
      <c r="H693" s="77"/>
      <c r="I693" s="76"/>
      <c r="J693" s="77"/>
      <c r="K693" s="134"/>
      <c r="L693" s="134"/>
      <c r="M693" s="134"/>
      <c r="N693" s="134"/>
    </row>
    <row r="694" spans="1:14" s="78" customFormat="1" x14ac:dyDescent="0.25">
      <c r="A694" s="76"/>
      <c r="B694" s="76"/>
      <c r="C694" s="76"/>
      <c r="D694" s="131"/>
      <c r="E694" s="91"/>
      <c r="F694" s="76"/>
      <c r="G694" s="76"/>
      <c r="H694" s="77"/>
      <c r="I694" s="76"/>
      <c r="J694" s="77"/>
      <c r="K694" s="134"/>
      <c r="L694" s="134"/>
      <c r="M694" s="134"/>
      <c r="N694" s="134"/>
    </row>
    <row r="695" spans="1:14" s="78" customFormat="1" x14ac:dyDescent="0.25">
      <c r="A695" s="76"/>
      <c r="B695" s="76"/>
      <c r="C695" s="76"/>
      <c r="D695" s="131"/>
      <c r="E695" s="91"/>
      <c r="F695" s="76"/>
      <c r="G695" s="76"/>
      <c r="H695" s="77"/>
      <c r="I695" s="76"/>
      <c r="J695" s="77"/>
      <c r="K695" s="134"/>
      <c r="L695" s="134"/>
      <c r="M695" s="134"/>
      <c r="N695" s="134"/>
    </row>
    <row r="696" spans="1:14" s="78" customFormat="1" x14ac:dyDescent="0.25">
      <c r="A696" s="76"/>
      <c r="B696" s="76"/>
      <c r="C696" s="76"/>
      <c r="D696" s="131"/>
      <c r="E696" s="91"/>
      <c r="F696" s="76"/>
      <c r="G696" s="76"/>
      <c r="H696" s="77"/>
      <c r="I696" s="76"/>
      <c r="J696" s="77"/>
      <c r="K696" s="134"/>
      <c r="L696" s="134"/>
      <c r="M696" s="134"/>
      <c r="N696" s="134"/>
    </row>
    <row r="697" spans="1:14" s="78" customFormat="1" x14ac:dyDescent="0.25">
      <c r="A697" s="76"/>
      <c r="B697" s="76"/>
      <c r="C697" s="76"/>
      <c r="D697" s="131"/>
      <c r="E697" s="91"/>
      <c r="F697" s="76"/>
      <c r="G697" s="76"/>
      <c r="H697" s="77"/>
      <c r="I697" s="76"/>
      <c r="J697" s="77"/>
      <c r="K697" s="134"/>
      <c r="L697" s="134"/>
      <c r="M697" s="134"/>
      <c r="N697" s="134"/>
    </row>
    <row r="698" spans="1:14" s="78" customFormat="1" x14ac:dyDescent="0.25">
      <c r="A698" s="76"/>
      <c r="B698" s="76"/>
      <c r="C698" s="76"/>
      <c r="D698" s="131"/>
      <c r="E698" s="91"/>
      <c r="F698" s="76"/>
      <c r="G698" s="76"/>
      <c r="H698" s="77"/>
      <c r="I698" s="76"/>
      <c r="J698" s="77"/>
      <c r="K698" s="134"/>
      <c r="L698" s="134"/>
      <c r="M698" s="134"/>
      <c r="N698" s="134"/>
    </row>
    <row r="699" spans="1:14" s="78" customFormat="1" x14ac:dyDescent="0.25">
      <c r="A699" s="76"/>
      <c r="B699" s="76"/>
      <c r="C699" s="76"/>
      <c r="D699" s="131"/>
      <c r="E699" s="91"/>
      <c r="F699" s="76"/>
      <c r="G699" s="76"/>
      <c r="H699" s="77"/>
      <c r="I699" s="76"/>
      <c r="J699" s="77"/>
      <c r="K699" s="134"/>
      <c r="L699" s="134"/>
      <c r="M699" s="134"/>
      <c r="N699" s="134"/>
    </row>
    <row r="700" spans="1:14" s="78" customFormat="1" x14ac:dyDescent="0.25">
      <c r="A700" s="76"/>
      <c r="B700" s="76"/>
      <c r="C700" s="76"/>
      <c r="D700" s="131"/>
      <c r="E700" s="91"/>
      <c r="F700" s="76"/>
      <c r="G700" s="76"/>
      <c r="H700" s="77"/>
      <c r="I700" s="76"/>
      <c r="J700" s="77"/>
      <c r="K700" s="134"/>
      <c r="L700" s="134"/>
      <c r="M700" s="134"/>
      <c r="N700" s="134"/>
    </row>
    <row r="701" spans="1:14" s="78" customFormat="1" x14ac:dyDescent="0.25">
      <c r="A701" s="76"/>
      <c r="B701" s="76"/>
      <c r="C701" s="76"/>
      <c r="D701" s="131"/>
      <c r="E701" s="91"/>
      <c r="F701" s="76"/>
      <c r="G701" s="76"/>
      <c r="H701" s="77"/>
      <c r="I701" s="76"/>
      <c r="J701" s="77"/>
      <c r="K701" s="134"/>
      <c r="L701" s="134"/>
      <c r="M701" s="134"/>
      <c r="N701" s="134"/>
    </row>
    <row r="702" spans="1:14" s="78" customFormat="1" x14ac:dyDescent="0.25">
      <c r="A702" s="76"/>
      <c r="B702" s="76"/>
      <c r="C702" s="76"/>
      <c r="D702" s="131"/>
      <c r="E702" s="91"/>
      <c r="F702" s="76"/>
      <c r="G702" s="76"/>
      <c r="H702" s="77"/>
      <c r="I702" s="76"/>
      <c r="J702" s="77"/>
      <c r="K702" s="134"/>
      <c r="L702" s="134"/>
      <c r="M702" s="134"/>
      <c r="N702" s="134"/>
    </row>
    <row r="703" spans="1:14" s="78" customFormat="1" x14ac:dyDescent="0.25">
      <c r="A703" s="76"/>
      <c r="B703" s="76"/>
      <c r="C703" s="76"/>
      <c r="D703" s="131"/>
      <c r="E703" s="91"/>
      <c r="F703" s="76"/>
      <c r="G703" s="76"/>
      <c r="H703" s="77"/>
      <c r="I703" s="76"/>
      <c r="J703" s="77"/>
      <c r="K703" s="134"/>
      <c r="L703" s="134"/>
      <c r="M703" s="134"/>
      <c r="N703" s="134"/>
    </row>
    <row r="704" spans="1:14" s="78" customFormat="1" x14ac:dyDescent="0.25">
      <c r="A704" s="76"/>
      <c r="B704" s="76"/>
      <c r="C704" s="76"/>
      <c r="D704" s="131"/>
      <c r="E704" s="91"/>
      <c r="F704" s="76"/>
      <c r="G704" s="76"/>
      <c r="H704" s="77"/>
      <c r="I704" s="76"/>
      <c r="J704" s="77"/>
      <c r="K704" s="134"/>
      <c r="L704" s="134"/>
      <c r="M704" s="134"/>
      <c r="N704" s="134"/>
    </row>
    <row r="705" spans="1:14" s="78" customFormat="1" x14ac:dyDescent="0.25">
      <c r="A705" s="76"/>
      <c r="B705" s="76"/>
      <c r="C705" s="76"/>
      <c r="D705" s="131"/>
      <c r="E705" s="91"/>
      <c r="F705" s="76"/>
      <c r="G705" s="76"/>
      <c r="H705" s="77"/>
      <c r="I705" s="76"/>
      <c r="J705" s="77"/>
      <c r="K705" s="134"/>
      <c r="L705" s="134"/>
      <c r="M705" s="134"/>
      <c r="N705" s="134"/>
    </row>
    <row r="706" spans="1:14" s="78" customFormat="1" x14ac:dyDescent="0.25">
      <c r="A706" s="76"/>
      <c r="B706" s="76"/>
      <c r="C706" s="76"/>
      <c r="D706" s="131"/>
      <c r="E706" s="91"/>
      <c r="F706" s="76"/>
      <c r="G706" s="76"/>
      <c r="H706" s="77"/>
      <c r="I706" s="76"/>
      <c r="J706" s="77"/>
      <c r="K706" s="134"/>
      <c r="L706" s="134"/>
      <c r="M706" s="134"/>
      <c r="N706" s="134"/>
    </row>
    <row r="707" spans="1:14" s="78" customFormat="1" x14ac:dyDescent="0.25">
      <c r="A707" s="76"/>
      <c r="B707" s="76"/>
      <c r="C707" s="76"/>
      <c r="D707" s="131"/>
      <c r="E707" s="91"/>
      <c r="F707" s="76"/>
      <c r="G707" s="76"/>
      <c r="H707" s="77"/>
      <c r="I707" s="76"/>
      <c r="J707" s="77"/>
      <c r="K707" s="134"/>
      <c r="L707" s="134"/>
      <c r="M707" s="134"/>
      <c r="N707" s="134"/>
    </row>
    <row r="708" spans="1:14" s="78" customFormat="1" x14ac:dyDescent="0.25">
      <c r="A708" s="76"/>
      <c r="B708" s="76"/>
      <c r="C708" s="76"/>
      <c r="D708" s="131"/>
      <c r="E708" s="91"/>
      <c r="F708" s="76"/>
      <c r="G708" s="76"/>
      <c r="H708" s="77"/>
      <c r="I708" s="76"/>
      <c r="J708" s="77"/>
      <c r="K708" s="134"/>
      <c r="L708" s="134"/>
      <c r="M708" s="134"/>
      <c r="N708" s="134"/>
    </row>
    <row r="709" spans="1:14" s="78" customFormat="1" x14ac:dyDescent="0.25">
      <c r="A709" s="76"/>
      <c r="B709" s="76"/>
      <c r="C709" s="76"/>
      <c r="D709" s="131"/>
      <c r="E709" s="91"/>
      <c r="F709" s="76"/>
      <c r="G709" s="76"/>
      <c r="H709" s="77"/>
      <c r="I709" s="76"/>
      <c r="J709" s="77"/>
      <c r="K709" s="134"/>
      <c r="L709" s="134"/>
      <c r="M709" s="134"/>
      <c r="N709" s="134"/>
    </row>
    <row r="710" spans="1:14" s="78" customFormat="1" x14ac:dyDescent="0.25">
      <c r="A710" s="76"/>
      <c r="B710" s="76"/>
      <c r="C710" s="76"/>
      <c r="D710" s="131"/>
      <c r="E710" s="91"/>
      <c r="F710" s="76"/>
      <c r="G710" s="76"/>
      <c r="H710" s="77"/>
      <c r="I710" s="76"/>
      <c r="J710" s="77"/>
      <c r="K710" s="134"/>
      <c r="L710" s="134"/>
      <c r="M710" s="134"/>
      <c r="N710" s="134"/>
    </row>
    <row r="711" spans="1:14" s="78" customFormat="1" x14ac:dyDescent="0.25">
      <c r="A711" s="76"/>
      <c r="B711" s="76"/>
      <c r="C711" s="76"/>
      <c r="D711" s="131"/>
      <c r="E711" s="91"/>
      <c r="F711" s="76"/>
      <c r="G711" s="76"/>
      <c r="H711" s="77"/>
      <c r="I711" s="76"/>
      <c r="J711" s="77"/>
      <c r="K711" s="134"/>
      <c r="L711" s="134"/>
      <c r="M711" s="134"/>
      <c r="N711" s="134"/>
    </row>
    <row r="712" spans="1:14" s="78" customFormat="1" x14ac:dyDescent="0.25">
      <c r="A712" s="76"/>
      <c r="B712" s="76"/>
      <c r="C712" s="76"/>
      <c r="D712" s="131"/>
      <c r="E712" s="91"/>
      <c r="F712" s="76"/>
      <c r="G712" s="76"/>
      <c r="H712" s="77"/>
      <c r="I712" s="76"/>
      <c r="J712" s="77"/>
      <c r="K712" s="134"/>
      <c r="L712" s="134"/>
      <c r="M712" s="134"/>
      <c r="N712" s="134"/>
    </row>
    <row r="713" spans="1:14" s="78" customFormat="1" x14ac:dyDescent="0.25">
      <c r="A713" s="76"/>
      <c r="B713" s="76"/>
      <c r="C713" s="76"/>
      <c r="D713" s="131"/>
      <c r="E713" s="91"/>
      <c r="F713" s="76"/>
      <c r="G713" s="76"/>
      <c r="H713" s="77"/>
      <c r="I713" s="76"/>
      <c r="J713" s="77"/>
      <c r="K713" s="134"/>
      <c r="L713" s="134"/>
      <c r="M713" s="134"/>
      <c r="N713" s="134"/>
    </row>
    <row r="714" spans="1:14" s="78" customFormat="1" x14ac:dyDescent="0.25">
      <c r="A714" s="76"/>
      <c r="B714" s="76"/>
      <c r="C714" s="76"/>
      <c r="D714" s="131"/>
      <c r="E714" s="91"/>
      <c r="F714" s="76"/>
      <c r="G714" s="76"/>
      <c r="H714" s="77"/>
      <c r="I714" s="76"/>
      <c r="J714" s="77"/>
      <c r="K714" s="134"/>
      <c r="L714" s="134"/>
      <c r="M714" s="134"/>
      <c r="N714" s="134"/>
    </row>
    <row r="715" spans="1:14" s="78" customFormat="1" x14ac:dyDescent="0.25">
      <c r="A715" s="76"/>
      <c r="B715" s="76"/>
      <c r="C715" s="76"/>
      <c r="D715" s="131"/>
      <c r="E715" s="91"/>
      <c r="F715" s="76"/>
      <c r="G715" s="76"/>
      <c r="H715" s="77"/>
      <c r="I715" s="76"/>
      <c r="J715" s="77"/>
      <c r="K715" s="134"/>
      <c r="L715" s="134"/>
      <c r="M715" s="134"/>
      <c r="N715" s="134"/>
    </row>
    <row r="716" spans="1:14" s="78" customFormat="1" x14ac:dyDescent="0.25">
      <c r="A716" s="76"/>
      <c r="B716" s="76"/>
      <c r="C716" s="76"/>
      <c r="D716" s="131"/>
      <c r="E716" s="91"/>
      <c r="F716" s="76"/>
      <c r="G716" s="76"/>
      <c r="H716" s="77"/>
      <c r="I716" s="76"/>
      <c r="J716" s="77"/>
      <c r="K716" s="134"/>
      <c r="L716" s="134"/>
      <c r="M716" s="134"/>
      <c r="N716" s="134"/>
    </row>
    <row r="717" spans="1:14" s="78" customFormat="1" x14ac:dyDescent="0.25">
      <c r="A717" s="76"/>
      <c r="B717" s="76"/>
      <c r="C717" s="76"/>
      <c r="D717" s="131"/>
      <c r="E717" s="91"/>
      <c r="F717" s="76"/>
      <c r="G717" s="76"/>
      <c r="H717" s="77"/>
      <c r="I717" s="76"/>
      <c r="J717" s="77"/>
      <c r="K717" s="134"/>
      <c r="L717" s="134"/>
      <c r="M717" s="134"/>
      <c r="N717" s="134"/>
    </row>
    <row r="718" spans="1:14" s="78" customFormat="1" x14ac:dyDescent="0.25">
      <c r="A718" s="76"/>
      <c r="B718" s="76"/>
      <c r="C718" s="76"/>
      <c r="D718" s="131"/>
      <c r="E718" s="91"/>
      <c r="F718" s="76"/>
      <c r="G718" s="76"/>
      <c r="H718" s="77"/>
      <c r="I718" s="76"/>
      <c r="J718" s="77"/>
      <c r="K718" s="134"/>
      <c r="L718" s="134"/>
      <c r="M718" s="134"/>
      <c r="N718" s="134"/>
    </row>
    <row r="719" spans="1:14" s="78" customFormat="1" x14ac:dyDescent="0.25">
      <c r="A719" s="76"/>
      <c r="B719" s="76"/>
      <c r="C719" s="76"/>
      <c r="D719" s="131"/>
      <c r="E719" s="91"/>
      <c r="F719" s="76"/>
      <c r="G719" s="76"/>
      <c r="H719" s="77"/>
      <c r="I719" s="76"/>
      <c r="J719" s="77"/>
      <c r="K719" s="134"/>
      <c r="L719" s="134"/>
      <c r="M719" s="134"/>
      <c r="N719" s="134"/>
    </row>
    <row r="720" spans="1:14" s="78" customFormat="1" x14ac:dyDescent="0.25">
      <c r="A720" s="76"/>
      <c r="B720" s="76"/>
      <c r="C720" s="76"/>
      <c r="D720" s="131"/>
      <c r="E720" s="91"/>
      <c r="F720" s="76"/>
      <c r="G720" s="76"/>
      <c r="H720" s="77"/>
      <c r="I720" s="76"/>
      <c r="J720" s="77"/>
      <c r="K720" s="134"/>
      <c r="L720" s="134"/>
      <c r="M720" s="134"/>
      <c r="N720" s="134"/>
    </row>
    <row r="721" spans="1:14" s="78" customFormat="1" x14ac:dyDescent="0.25">
      <c r="A721" s="76"/>
      <c r="B721" s="76"/>
      <c r="C721" s="76"/>
      <c r="D721" s="131"/>
      <c r="E721" s="91"/>
      <c r="F721" s="76"/>
      <c r="G721" s="76"/>
      <c r="H721" s="77"/>
      <c r="I721" s="76"/>
      <c r="J721" s="77"/>
      <c r="K721" s="134"/>
      <c r="L721" s="134"/>
      <c r="M721" s="134"/>
      <c r="N721" s="134"/>
    </row>
    <row r="722" spans="1:14" s="78" customFormat="1" x14ac:dyDescent="0.25">
      <c r="A722" s="76"/>
      <c r="B722" s="76"/>
      <c r="C722" s="76"/>
      <c r="D722" s="131"/>
      <c r="E722" s="91"/>
      <c r="F722" s="76"/>
      <c r="G722" s="76"/>
      <c r="H722" s="77"/>
      <c r="I722" s="76"/>
      <c r="J722" s="77"/>
      <c r="K722" s="134"/>
      <c r="L722" s="134"/>
      <c r="M722" s="134"/>
      <c r="N722" s="134"/>
    </row>
    <row r="723" spans="1:14" s="78" customFormat="1" x14ac:dyDescent="0.25">
      <c r="A723" s="76"/>
      <c r="B723" s="76"/>
      <c r="C723" s="76"/>
      <c r="D723" s="131"/>
      <c r="E723" s="91"/>
      <c r="F723" s="76"/>
      <c r="G723" s="76"/>
      <c r="H723" s="77"/>
      <c r="I723" s="76"/>
      <c r="J723" s="77"/>
      <c r="K723" s="134"/>
      <c r="L723" s="134"/>
      <c r="M723" s="134"/>
      <c r="N723" s="134"/>
    </row>
    <row r="724" spans="1:14" s="78" customFormat="1" x14ac:dyDescent="0.25">
      <c r="A724" s="76"/>
      <c r="B724" s="76"/>
      <c r="C724" s="76"/>
      <c r="D724" s="131"/>
      <c r="E724" s="91"/>
      <c r="F724" s="76"/>
      <c r="G724" s="76"/>
      <c r="H724" s="77"/>
      <c r="I724" s="76"/>
      <c r="J724" s="77"/>
      <c r="K724" s="134"/>
      <c r="L724" s="134"/>
      <c r="M724" s="134"/>
      <c r="N724" s="134"/>
    </row>
    <row r="725" spans="1:14" s="78" customFormat="1" x14ac:dyDescent="0.25">
      <c r="A725" s="76"/>
      <c r="B725" s="76"/>
      <c r="C725" s="76"/>
      <c r="D725" s="131"/>
      <c r="E725" s="91"/>
      <c r="F725" s="76"/>
      <c r="G725" s="76"/>
      <c r="H725" s="77"/>
      <c r="I725" s="76"/>
      <c r="J725" s="77"/>
      <c r="K725" s="134"/>
      <c r="L725" s="134"/>
      <c r="M725" s="134"/>
      <c r="N725" s="134"/>
    </row>
    <row r="726" spans="1:14" s="78" customFormat="1" x14ac:dyDescent="0.25">
      <c r="A726" s="76"/>
      <c r="B726" s="76"/>
      <c r="C726" s="76"/>
      <c r="D726" s="131"/>
      <c r="E726" s="91"/>
      <c r="F726" s="76"/>
      <c r="G726" s="76"/>
      <c r="H726" s="77"/>
      <c r="I726" s="76"/>
      <c r="J726" s="77"/>
      <c r="K726" s="134"/>
      <c r="L726" s="134"/>
      <c r="M726" s="134"/>
      <c r="N726" s="134"/>
    </row>
    <row r="727" spans="1:14" s="78" customFormat="1" x14ac:dyDescent="0.25">
      <c r="A727" s="76"/>
      <c r="B727" s="76"/>
      <c r="C727" s="76"/>
      <c r="D727" s="131"/>
      <c r="E727" s="91"/>
      <c r="F727" s="76"/>
      <c r="G727" s="76"/>
      <c r="H727" s="77"/>
      <c r="I727" s="76"/>
      <c r="J727" s="77"/>
      <c r="K727" s="134"/>
      <c r="L727" s="134"/>
      <c r="M727" s="134"/>
      <c r="N727" s="134"/>
    </row>
    <row r="728" spans="1:14" s="78" customFormat="1" x14ac:dyDescent="0.25">
      <c r="A728" s="76"/>
      <c r="B728" s="76"/>
      <c r="C728" s="76"/>
      <c r="D728" s="131"/>
      <c r="E728" s="91"/>
      <c r="F728" s="76"/>
      <c r="G728" s="76"/>
      <c r="H728" s="77"/>
      <c r="I728" s="76"/>
      <c r="J728" s="77"/>
      <c r="K728" s="134"/>
      <c r="L728" s="134"/>
      <c r="M728" s="134"/>
      <c r="N728" s="134"/>
    </row>
    <row r="729" spans="1:14" s="78" customFormat="1" x14ac:dyDescent="0.25">
      <c r="A729" s="76"/>
      <c r="B729" s="76"/>
      <c r="C729" s="76"/>
      <c r="D729" s="131"/>
      <c r="E729" s="91"/>
      <c r="F729" s="76"/>
      <c r="G729" s="76"/>
      <c r="H729" s="77"/>
      <c r="I729" s="76"/>
      <c r="J729" s="77"/>
      <c r="K729" s="134"/>
      <c r="L729" s="134"/>
      <c r="M729" s="134"/>
      <c r="N729" s="134"/>
    </row>
    <row r="730" spans="1:14" s="78" customFormat="1" x14ac:dyDescent="0.25">
      <c r="A730" s="76"/>
      <c r="B730" s="76"/>
      <c r="C730" s="76"/>
      <c r="D730" s="131"/>
      <c r="E730" s="91"/>
      <c r="F730" s="76"/>
      <c r="G730" s="76"/>
      <c r="H730" s="77"/>
      <c r="I730" s="76"/>
      <c r="J730" s="77"/>
      <c r="K730" s="134"/>
      <c r="L730" s="134"/>
      <c r="M730" s="134"/>
      <c r="N730" s="134"/>
    </row>
    <row r="731" spans="1:14" s="78" customFormat="1" x14ac:dyDescent="0.25">
      <c r="A731" s="76"/>
      <c r="B731" s="76"/>
      <c r="C731" s="76"/>
      <c r="D731" s="131"/>
      <c r="E731" s="91"/>
      <c r="F731" s="76"/>
      <c r="G731" s="76"/>
      <c r="H731" s="77"/>
      <c r="I731" s="76"/>
      <c r="J731" s="77"/>
      <c r="K731" s="134"/>
      <c r="L731" s="134"/>
      <c r="M731" s="134"/>
      <c r="N731" s="134"/>
    </row>
    <row r="732" spans="1:14" s="78" customFormat="1" x14ac:dyDescent="0.25">
      <c r="A732" s="76"/>
      <c r="B732" s="76"/>
      <c r="C732" s="76"/>
      <c r="D732" s="131"/>
      <c r="E732" s="91"/>
      <c r="F732" s="76"/>
      <c r="G732" s="76"/>
      <c r="H732" s="77"/>
      <c r="I732" s="76"/>
      <c r="J732" s="77"/>
      <c r="K732" s="134"/>
      <c r="L732" s="134"/>
      <c r="M732" s="134"/>
      <c r="N732" s="134"/>
    </row>
    <row r="733" spans="1:14" s="78" customFormat="1" x14ac:dyDescent="0.25">
      <c r="A733" s="76"/>
      <c r="B733" s="76"/>
      <c r="C733" s="76"/>
      <c r="D733" s="131"/>
      <c r="E733" s="91"/>
      <c r="F733" s="76"/>
      <c r="G733" s="76"/>
      <c r="H733" s="77"/>
      <c r="I733" s="76"/>
      <c r="J733" s="77"/>
      <c r="K733" s="134"/>
      <c r="L733" s="134"/>
      <c r="M733" s="134"/>
      <c r="N733" s="134"/>
    </row>
    <row r="734" spans="1:14" s="78" customFormat="1" x14ac:dyDescent="0.25">
      <c r="A734" s="76"/>
      <c r="B734" s="76"/>
      <c r="C734" s="76"/>
      <c r="D734" s="131"/>
      <c r="E734" s="91"/>
      <c r="F734" s="76"/>
      <c r="G734" s="76"/>
      <c r="H734" s="77"/>
      <c r="I734" s="76"/>
      <c r="J734" s="77"/>
      <c r="K734" s="134"/>
      <c r="L734" s="134"/>
      <c r="M734" s="134"/>
      <c r="N734" s="134"/>
    </row>
    <row r="735" spans="1:14" s="78" customFormat="1" x14ac:dyDescent="0.25">
      <c r="A735" s="76"/>
      <c r="B735" s="76"/>
      <c r="C735" s="76"/>
      <c r="D735" s="131"/>
      <c r="E735" s="91"/>
      <c r="F735" s="76"/>
      <c r="G735" s="76"/>
      <c r="H735" s="77"/>
      <c r="I735" s="76"/>
      <c r="J735" s="77"/>
      <c r="K735" s="134"/>
      <c r="L735" s="134"/>
      <c r="M735" s="134"/>
      <c r="N735" s="134"/>
    </row>
    <row r="736" spans="1:14" s="78" customFormat="1" x14ac:dyDescent="0.25">
      <c r="A736" s="76"/>
      <c r="B736" s="76"/>
      <c r="C736" s="76"/>
      <c r="D736" s="131"/>
      <c r="E736" s="91"/>
      <c r="F736" s="76"/>
      <c r="G736" s="76"/>
      <c r="H736" s="77"/>
      <c r="I736" s="76"/>
      <c r="J736" s="77"/>
      <c r="K736" s="134"/>
      <c r="L736" s="134"/>
      <c r="M736" s="134"/>
      <c r="N736" s="134"/>
    </row>
    <row r="737" spans="1:14" s="78" customFormat="1" x14ac:dyDescent="0.25">
      <c r="A737" s="76"/>
      <c r="B737" s="76"/>
      <c r="C737" s="76"/>
      <c r="D737" s="131"/>
      <c r="E737" s="91"/>
      <c r="F737" s="76"/>
      <c r="G737" s="76"/>
      <c r="H737" s="77"/>
      <c r="I737" s="76"/>
      <c r="J737" s="77"/>
      <c r="K737" s="134"/>
      <c r="L737" s="134"/>
      <c r="M737" s="134"/>
      <c r="N737" s="134"/>
    </row>
    <row r="738" spans="1:14" s="78" customFormat="1" x14ac:dyDescent="0.25">
      <c r="A738" s="76"/>
      <c r="B738" s="76"/>
      <c r="C738" s="76"/>
      <c r="D738" s="131"/>
      <c r="E738" s="91"/>
      <c r="F738" s="76"/>
      <c r="G738" s="76"/>
      <c r="H738" s="77"/>
      <c r="I738" s="76"/>
      <c r="J738" s="77"/>
      <c r="K738" s="134"/>
      <c r="L738" s="134"/>
      <c r="M738" s="134"/>
      <c r="N738" s="134"/>
    </row>
    <row r="739" spans="1:14" s="78" customFormat="1" x14ac:dyDescent="0.25">
      <c r="A739" s="76"/>
      <c r="B739" s="76"/>
      <c r="C739" s="76"/>
      <c r="D739" s="131"/>
      <c r="E739" s="91"/>
      <c r="F739" s="76"/>
      <c r="G739" s="76"/>
      <c r="H739" s="77"/>
      <c r="I739" s="76"/>
      <c r="J739" s="77"/>
      <c r="K739" s="134"/>
      <c r="L739" s="134"/>
      <c r="M739" s="134"/>
      <c r="N739" s="134"/>
    </row>
    <row r="740" spans="1:14" s="78" customFormat="1" x14ac:dyDescent="0.25">
      <c r="A740" s="76"/>
      <c r="B740" s="76"/>
      <c r="C740" s="76"/>
      <c r="D740" s="131"/>
      <c r="E740" s="91"/>
      <c r="F740" s="76"/>
      <c r="G740" s="76"/>
      <c r="H740" s="77"/>
      <c r="I740" s="76"/>
      <c r="J740" s="77"/>
      <c r="K740" s="134"/>
      <c r="L740" s="134"/>
      <c r="M740" s="134"/>
      <c r="N740" s="134"/>
    </row>
    <row r="741" spans="1:14" s="78" customFormat="1" x14ac:dyDescent="0.25">
      <c r="A741" s="76"/>
      <c r="B741" s="76"/>
      <c r="C741" s="76"/>
      <c r="D741" s="131"/>
      <c r="E741" s="91"/>
      <c r="F741" s="76"/>
      <c r="G741" s="76"/>
      <c r="H741" s="77"/>
      <c r="I741" s="76"/>
      <c r="J741" s="77"/>
      <c r="K741" s="134"/>
      <c r="L741" s="134"/>
      <c r="M741" s="134"/>
      <c r="N741" s="134"/>
    </row>
    <row r="742" spans="1:14" s="78" customFormat="1" x14ac:dyDescent="0.25">
      <c r="A742" s="76"/>
      <c r="B742" s="76"/>
      <c r="C742" s="76"/>
      <c r="D742" s="131"/>
      <c r="E742" s="91"/>
      <c r="F742" s="76"/>
      <c r="G742" s="76"/>
      <c r="H742" s="77"/>
      <c r="I742" s="76"/>
      <c r="J742" s="77"/>
      <c r="K742" s="134"/>
      <c r="L742" s="134"/>
      <c r="M742" s="134"/>
      <c r="N742" s="134"/>
    </row>
    <row r="743" spans="1:14" s="78" customFormat="1" x14ac:dyDescent="0.25">
      <c r="A743" s="76"/>
      <c r="B743" s="76"/>
      <c r="C743" s="76"/>
      <c r="D743" s="131"/>
      <c r="E743" s="91"/>
      <c r="F743" s="76"/>
      <c r="G743" s="76"/>
      <c r="H743" s="77"/>
      <c r="I743" s="76"/>
      <c r="J743" s="77"/>
      <c r="K743" s="134"/>
      <c r="L743" s="134"/>
      <c r="M743" s="134"/>
      <c r="N743" s="134"/>
    </row>
    <row r="744" spans="1:14" s="78" customFormat="1" x14ac:dyDescent="0.25">
      <c r="A744" s="76"/>
      <c r="B744" s="76"/>
      <c r="C744" s="76"/>
      <c r="D744" s="131"/>
      <c r="E744" s="91"/>
      <c r="F744" s="76"/>
      <c r="G744" s="76"/>
      <c r="H744" s="77"/>
      <c r="I744" s="76"/>
      <c r="J744" s="77"/>
      <c r="K744" s="134"/>
      <c r="L744" s="134"/>
      <c r="M744" s="134"/>
      <c r="N744" s="134"/>
    </row>
    <row r="745" spans="1:14" s="78" customFormat="1" x14ac:dyDescent="0.25">
      <c r="A745" s="76"/>
      <c r="B745" s="76"/>
      <c r="C745" s="76"/>
      <c r="D745" s="131"/>
      <c r="E745" s="91"/>
      <c r="F745" s="76"/>
      <c r="G745" s="76"/>
      <c r="H745" s="77"/>
      <c r="I745" s="76"/>
      <c r="J745" s="77"/>
      <c r="K745" s="134"/>
      <c r="L745" s="134"/>
      <c r="M745" s="134"/>
      <c r="N745" s="134"/>
    </row>
    <row r="746" spans="1:14" s="78" customFormat="1" x14ac:dyDescent="0.25">
      <c r="A746" s="76"/>
      <c r="B746" s="76"/>
      <c r="C746" s="76"/>
      <c r="D746" s="131"/>
      <c r="E746" s="91"/>
      <c r="F746" s="76"/>
      <c r="G746" s="76"/>
      <c r="H746" s="77"/>
      <c r="I746" s="76"/>
      <c r="J746" s="77"/>
      <c r="K746" s="134"/>
      <c r="L746" s="134"/>
      <c r="M746" s="134"/>
      <c r="N746" s="134"/>
    </row>
    <row r="747" spans="1:14" s="78" customFormat="1" x14ac:dyDescent="0.25">
      <c r="A747" s="76"/>
      <c r="B747" s="76"/>
      <c r="C747" s="76"/>
      <c r="D747" s="131"/>
      <c r="E747" s="91"/>
      <c r="F747" s="76"/>
      <c r="G747" s="76"/>
      <c r="H747" s="77"/>
      <c r="I747" s="76"/>
      <c r="J747" s="77"/>
      <c r="K747" s="134"/>
      <c r="L747" s="134"/>
      <c r="M747" s="134"/>
      <c r="N747" s="134"/>
    </row>
    <row r="748" spans="1:14" s="78" customFormat="1" x14ac:dyDescent="0.25">
      <c r="A748" s="76"/>
      <c r="B748" s="76"/>
      <c r="C748" s="76"/>
      <c r="D748" s="131"/>
      <c r="E748" s="91"/>
      <c r="F748" s="76"/>
      <c r="G748" s="76"/>
      <c r="H748" s="77"/>
      <c r="I748" s="76"/>
      <c r="J748" s="77"/>
      <c r="K748" s="134"/>
      <c r="L748" s="134"/>
      <c r="M748" s="134"/>
      <c r="N748" s="134"/>
    </row>
    <row r="749" spans="1:14" s="78" customFormat="1" x14ac:dyDescent="0.25">
      <c r="A749" s="76"/>
      <c r="B749" s="76"/>
      <c r="C749" s="76"/>
      <c r="D749" s="131"/>
      <c r="E749" s="91"/>
      <c r="F749" s="76"/>
      <c r="G749" s="76"/>
      <c r="H749" s="77"/>
      <c r="I749" s="76"/>
      <c r="J749" s="77"/>
      <c r="K749" s="134"/>
      <c r="L749" s="134"/>
      <c r="M749" s="134"/>
      <c r="N749" s="134"/>
    </row>
    <row r="750" spans="1:14" s="78" customFormat="1" x14ac:dyDescent="0.25">
      <c r="A750" s="76"/>
      <c r="B750" s="76"/>
      <c r="C750" s="76"/>
      <c r="D750" s="131"/>
      <c r="E750" s="91"/>
      <c r="F750" s="76"/>
      <c r="G750" s="76"/>
      <c r="H750" s="77"/>
      <c r="I750" s="76"/>
      <c r="J750" s="77"/>
      <c r="K750" s="134"/>
      <c r="L750" s="134"/>
      <c r="M750" s="134"/>
      <c r="N750" s="134"/>
    </row>
    <row r="751" spans="1:14" s="78" customFormat="1" x14ac:dyDescent="0.25">
      <c r="A751" s="76"/>
      <c r="B751" s="76"/>
      <c r="C751" s="76"/>
      <c r="D751" s="131"/>
      <c r="E751" s="91"/>
      <c r="F751" s="76"/>
      <c r="G751" s="76"/>
      <c r="H751" s="77"/>
      <c r="I751" s="76"/>
      <c r="J751" s="77"/>
      <c r="K751" s="134"/>
      <c r="L751" s="134"/>
      <c r="M751" s="134"/>
      <c r="N751" s="134"/>
    </row>
    <row r="752" spans="1:14" s="78" customFormat="1" x14ac:dyDescent="0.25">
      <c r="A752" s="76"/>
      <c r="B752" s="76"/>
      <c r="C752" s="76"/>
      <c r="D752" s="131"/>
      <c r="E752" s="91"/>
      <c r="F752" s="76"/>
      <c r="G752" s="76"/>
      <c r="H752" s="77"/>
      <c r="I752" s="76"/>
      <c r="J752" s="77"/>
      <c r="K752" s="134"/>
      <c r="L752" s="134"/>
      <c r="M752" s="134"/>
      <c r="N752" s="134"/>
    </row>
    <row r="753" spans="1:14" s="78" customFormat="1" x14ac:dyDescent="0.25">
      <c r="A753" s="76"/>
      <c r="B753" s="76"/>
      <c r="C753" s="76"/>
      <c r="D753" s="131"/>
      <c r="E753" s="91"/>
      <c r="F753" s="76"/>
      <c r="G753" s="76"/>
      <c r="H753" s="77"/>
      <c r="I753" s="76"/>
      <c r="J753" s="77"/>
      <c r="K753" s="134"/>
      <c r="L753" s="134"/>
      <c r="M753" s="134"/>
      <c r="N753" s="134"/>
    </row>
    <row r="754" spans="1:14" s="78" customFormat="1" x14ac:dyDescent="0.25">
      <c r="A754" s="76"/>
      <c r="B754" s="76"/>
      <c r="C754" s="76"/>
      <c r="D754" s="131"/>
      <c r="E754" s="91"/>
      <c r="F754" s="76"/>
      <c r="G754" s="76"/>
      <c r="H754" s="77"/>
      <c r="I754" s="76"/>
      <c r="J754" s="77"/>
      <c r="K754" s="134"/>
      <c r="L754" s="134"/>
      <c r="M754" s="134"/>
      <c r="N754" s="134"/>
    </row>
    <row r="755" spans="1:14" s="78" customFormat="1" x14ac:dyDescent="0.25">
      <c r="A755" s="76"/>
      <c r="B755" s="76"/>
      <c r="C755" s="76"/>
      <c r="D755" s="131"/>
      <c r="E755" s="91"/>
      <c r="F755" s="76"/>
      <c r="G755" s="76"/>
      <c r="H755" s="77"/>
      <c r="I755" s="76"/>
      <c r="J755" s="77"/>
      <c r="K755" s="134"/>
      <c r="L755" s="134"/>
      <c r="M755" s="134"/>
      <c r="N755" s="134"/>
    </row>
    <row r="756" spans="1:14" s="78" customFormat="1" x14ac:dyDescent="0.25">
      <c r="A756" s="76"/>
      <c r="B756" s="76"/>
      <c r="C756" s="76"/>
      <c r="D756" s="131"/>
      <c r="E756" s="91"/>
      <c r="F756" s="76"/>
      <c r="G756" s="76"/>
      <c r="H756" s="77"/>
      <c r="I756" s="76"/>
      <c r="J756" s="77"/>
      <c r="K756" s="134"/>
      <c r="L756" s="134"/>
      <c r="M756" s="134"/>
      <c r="N756" s="134"/>
    </row>
    <row r="757" spans="1:14" s="78" customFormat="1" x14ac:dyDescent="0.25">
      <c r="A757" s="76"/>
      <c r="B757" s="76"/>
      <c r="C757" s="76"/>
      <c r="D757" s="131"/>
      <c r="E757" s="91"/>
      <c r="F757" s="76"/>
      <c r="G757" s="76"/>
      <c r="H757" s="77"/>
      <c r="I757" s="76"/>
      <c r="J757" s="77"/>
      <c r="K757" s="134"/>
      <c r="L757" s="134"/>
      <c r="M757" s="134"/>
      <c r="N757" s="134"/>
    </row>
    <row r="758" spans="1:14" s="78" customFormat="1" x14ac:dyDescent="0.25">
      <c r="A758" s="76"/>
      <c r="B758" s="76"/>
      <c r="C758" s="76"/>
      <c r="D758" s="131"/>
      <c r="E758" s="91"/>
      <c r="F758" s="76"/>
      <c r="G758" s="76"/>
      <c r="H758" s="77"/>
      <c r="I758" s="76"/>
      <c r="J758" s="77"/>
      <c r="K758" s="134"/>
      <c r="L758" s="134"/>
      <c r="M758" s="134"/>
      <c r="N758" s="134"/>
    </row>
    <row r="759" spans="1:14" s="78" customFormat="1" x14ac:dyDescent="0.25">
      <c r="A759" s="76"/>
      <c r="B759" s="76"/>
      <c r="C759" s="76"/>
      <c r="D759" s="131"/>
      <c r="E759" s="91"/>
      <c r="F759" s="76"/>
      <c r="G759" s="76"/>
      <c r="H759" s="77"/>
      <c r="I759" s="76"/>
      <c r="J759" s="77"/>
      <c r="K759" s="134"/>
      <c r="L759" s="134"/>
      <c r="M759" s="134"/>
      <c r="N759" s="134"/>
    </row>
    <row r="760" spans="1:14" s="78" customFormat="1" x14ac:dyDescent="0.25">
      <c r="A760" s="76"/>
      <c r="B760" s="76"/>
      <c r="C760" s="76"/>
      <c r="D760" s="131"/>
      <c r="E760" s="91"/>
      <c r="F760" s="76"/>
      <c r="G760" s="76"/>
      <c r="H760" s="77"/>
      <c r="I760" s="76"/>
      <c r="J760" s="77"/>
      <c r="K760" s="134"/>
      <c r="L760" s="134"/>
      <c r="M760" s="134"/>
      <c r="N760" s="134"/>
    </row>
    <row r="761" spans="1:14" s="78" customFormat="1" x14ac:dyDescent="0.25">
      <c r="A761" s="76"/>
      <c r="B761" s="76"/>
      <c r="C761" s="76"/>
      <c r="D761" s="131"/>
      <c r="E761" s="91"/>
      <c r="F761" s="76"/>
      <c r="G761" s="76"/>
      <c r="H761" s="77"/>
      <c r="I761" s="76"/>
      <c r="J761" s="77"/>
      <c r="K761" s="134"/>
      <c r="L761" s="134"/>
      <c r="M761" s="134"/>
      <c r="N761" s="134"/>
    </row>
    <row r="762" spans="1:14" s="78" customFormat="1" x14ac:dyDescent="0.25">
      <c r="A762" s="76"/>
      <c r="B762" s="76"/>
      <c r="C762" s="76"/>
      <c r="D762" s="131"/>
      <c r="E762" s="91"/>
      <c r="F762" s="76"/>
      <c r="G762" s="76"/>
      <c r="H762" s="77"/>
      <c r="I762" s="76"/>
      <c r="J762" s="77"/>
      <c r="K762" s="134"/>
      <c r="L762" s="134"/>
      <c r="M762" s="134"/>
      <c r="N762" s="134"/>
    </row>
    <row r="763" spans="1:14" s="78" customFormat="1" x14ac:dyDescent="0.25">
      <c r="A763" s="76"/>
      <c r="B763" s="76"/>
      <c r="C763" s="76"/>
      <c r="D763" s="131"/>
      <c r="E763" s="91"/>
      <c r="F763" s="76"/>
      <c r="G763" s="76"/>
      <c r="H763" s="77"/>
      <c r="I763" s="76"/>
      <c r="J763" s="77"/>
      <c r="K763" s="134"/>
      <c r="L763" s="134"/>
      <c r="M763" s="134"/>
      <c r="N763" s="134"/>
    </row>
    <row r="764" spans="1:14" s="78" customFormat="1" x14ac:dyDescent="0.25">
      <c r="A764" s="76"/>
      <c r="B764" s="76"/>
      <c r="C764" s="76"/>
      <c r="D764" s="131"/>
      <c r="E764" s="91"/>
      <c r="F764" s="76"/>
      <c r="G764" s="76"/>
      <c r="H764" s="77"/>
      <c r="I764" s="76"/>
      <c r="J764" s="77"/>
      <c r="K764" s="134"/>
      <c r="L764" s="134"/>
      <c r="M764" s="134"/>
      <c r="N764" s="134"/>
    </row>
    <row r="765" spans="1:14" s="78" customFormat="1" x14ac:dyDescent="0.25">
      <c r="A765" s="76"/>
      <c r="B765" s="76"/>
      <c r="C765" s="76"/>
      <c r="D765" s="131"/>
      <c r="E765" s="91"/>
      <c r="F765" s="76"/>
      <c r="G765" s="76"/>
      <c r="H765" s="77"/>
      <c r="I765" s="76"/>
      <c r="J765" s="77"/>
      <c r="K765" s="134"/>
      <c r="L765" s="134"/>
      <c r="M765" s="134"/>
      <c r="N765" s="134"/>
    </row>
    <row r="766" spans="1:14" s="78" customFormat="1" x14ac:dyDescent="0.25">
      <c r="A766" s="76"/>
      <c r="B766" s="76"/>
      <c r="C766" s="76"/>
      <c r="D766" s="131"/>
      <c r="E766" s="91"/>
      <c r="F766" s="76"/>
      <c r="G766" s="76"/>
      <c r="H766" s="77"/>
      <c r="I766" s="76"/>
      <c r="J766" s="77"/>
      <c r="K766" s="134"/>
      <c r="L766" s="134"/>
      <c r="M766" s="134"/>
      <c r="N766" s="134"/>
    </row>
    <row r="767" spans="1:14" s="78" customFormat="1" x14ac:dyDescent="0.25">
      <c r="A767" s="76"/>
      <c r="B767" s="76"/>
      <c r="C767" s="76"/>
      <c r="D767" s="131"/>
      <c r="E767" s="91"/>
      <c r="F767" s="76"/>
      <c r="G767" s="76"/>
      <c r="H767" s="77"/>
      <c r="I767" s="76"/>
      <c r="J767" s="77"/>
      <c r="K767" s="134"/>
      <c r="L767" s="134"/>
      <c r="M767" s="134"/>
      <c r="N767" s="134"/>
    </row>
    <row r="768" spans="1:14" s="78" customFormat="1" x14ac:dyDescent="0.25">
      <c r="A768" s="76"/>
      <c r="B768" s="76"/>
      <c r="C768" s="76"/>
      <c r="D768" s="131"/>
      <c r="E768" s="91"/>
      <c r="F768" s="76"/>
      <c r="G768" s="76"/>
      <c r="H768" s="77"/>
      <c r="I768" s="76"/>
      <c r="J768" s="77"/>
      <c r="K768" s="134"/>
      <c r="L768" s="134"/>
      <c r="M768" s="134"/>
      <c r="N768" s="134"/>
    </row>
    <row r="769" spans="1:14" s="78" customFormat="1" x14ac:dyDescent="0.25">
      <c r="A769" s="76"/>
      <c r="B769" s="76"/>
      <c r="C769" s="76"/>
      <c r="D769" s="131"/>
      <c r="E769" s="91"/>
      <c r="F769" s="76"/>
      <c r="G769" s="76"/>
      <c r="H769" s="77"/>
      <c r="I769" s="76"/>
      <c r="J769" s="77"/>
      <c r="K769" s="134"/>
      <c r="L769" s="134"/>
      <c r="M769" s="134"/>
      <c r="N769" s="134"/>
    </row>
    <row r="770" spans="1:14" s="78" customFormat="1" x14ac:dyDescent="0.25">
      <c r="A770" s="76"/>
      <c r="B770" s="76"/>
      <c r="C770" s="76"/>
      <c r="D770" s="131"/>
      <c r="E770" s="91"/>
      <c r="F770" s="76"/>
      <c r="G770" s="76"/>
      <c r="H770" s="77"/>
      <c r="I770" s="76"/>
      <c r="J770" s="77"/>
      <c r="K770" s="134"/>
      <c r="L770" s="134"/>
      <c r="M770" s="134"/>
      <c r="N770" s="134"/>
    </row>
    <row r="771" spans="1:14" s="78" customFormat="1" x14ac:dyDescent="0.25">
      <c r="A771" s="76"/>
      <c r="B771" s="76"/>
      <c r="C771" s="76"/>
      <c r="D771" s="131"/>
      <c r="E771" s="91"/>
      <c r="F771" s="76"/>
      <c r="G771" s="76"/>
      <c r="H771" s="77"/>
      <c r="I771" s="76"/>
      <c r="J771" s="77"/>
      <c r="K771" s="134"/>
      <c r="L771" s="134"/>
      <c r="M771" s="134"/>
      <c r="N771" s="134"/>
    </row>
    <row r="772" spans="1:14" s="78" customFormat="1" x14ac:dyDescent="0.25">
      <c r="A772" s="76"/>
      <c r="B772" s="76"/>
      <c r="C772" s="76"/>
      <c r="D772" s="131"/>
      <c r="E772" s="91"/>
      <c r="F772" s="76"/>
      <c r="G772" s="76"/>
      <c r="H772" s="77"/>
      <c r="I772" s="76"/>
      <c r="J772" s="77"/>
      <c r="K772" s="134"/>
      <c r="L772" s="134"/>
      <c r="M772" s="134"/>
      <c r="N772" s="134"/>
    </row>
    <row r="773" spans="1:14" s="78" customFormat="1" x14ac:dyDescent="0.25">
      <c r="A773" s="76"/>
      <c r="B773" s="76"/>
      <c r="C773" s="76"/>
      <c r="D773" s="131"/>
      <c r="E773" s="91"/>
      <c r="F773" s="76"/>
      <c r="G773" s="76"/>
      <c r="H773" s="77"/>
      <c r="I773" s="76"/>
      <c r="J773" s="77"/>
      <c r="K773" s="134"/>
      <c r="L773" s="134"/>
      <c r="M773" s="134"/>
      <c r="N773" s="134"/>
    </row>
    <row r="774" spans="1:14" s="78" customFormat="1" x14ac:dyDescent="0.25">
      <c r="A774" s="76"/>
      <c r="B774" s="76"/>
      <c r="C774" s="76"/>
      <c r="D774" s="131"/>
      <c r="E774" s="91"/>
      <c r="F774" s="76"/>
      <c r="G774" s="76"/>
      <c r="H774" s="77"/>
      <c r="I774" s="76"/>
      <c r="J774" s="77"/>
      <c r="K774" s="134"/>
      <c r="L774" s="134"/>
      <c r="M774" s="134"/>
      <c r="N774" s="134"/>
    </row>
    <row r="775" spans="1:14" s="78" customFormat="1" x14ac:dyDescent="0.25">
      <c r="A775" s="76"/>
      <c r="B775" s="76"/>
      <c r="C775" s="76"/>
      <c r="D775" s="131"/>
      <c r="E775" s="91"/>
      <c r="F775" s="76"/>
      <c r="G775" s="76"/>
      <c r="H775" s="77"/>
      <c r="I775" s="76"/>
      <c r="J775" s="77"/>
      <c r="K775" s="134"/>
      <c r="L775" s="134"/>
      <c r="M775" s="134"/>
      <c r="N775" s="134"/>
    </row>
    <row r="776" spans="1:14" s="78" customFormat="1" x14ac:dyDescent="0.25">
      <c r="A776" s="76"/>
      <c r="B776" s="76"/>
      <c r="C776" s="76"/>
      <c r="D776" s="131"/>
      <c r="E776" s="91"/>
      <c r="F776" s="76"/>
      <c r="G776" s="76"/>
      <c r="H776" s="77"/>
      <c r="I776" s="76"/>
      <c r="J776" s="77"/>
      <c r="K776" s="134"/>
      <c r="L776" s="134"/>
      <c r="M776" s="134"/>
      <c r="N776" s="134"/>
    </row>
    <row r="777" spans="1:14" s="78" customFormat="1" x14ac:dyDescent="0.25">
      <c r="A777" s="76"/>
      <c r="B777" s="76"/>
      <c r="C777" s="76"/>
      <c r="D777" s="131"/>
      <c r="E777" s="91"/>
      <c r="F777" s="76"/>
      <c r="G777" s="76"/>
      <c r="H777" s="77"/>
      <c r="I777" s="76"/>
      <c r="J777" s="77"/>
      <c r="K777" s="134"/>
      <c r="L777" s="134"/>
      <c r="M777" s="134"/>
      <c r="N777" s="134"/>
    </row>
    <row r="778" spans="1:14" s="78" customFormat="1" x14ac:dyDescent="0.25">
      <c r="A778" s="76"/>
      <c r="B778" s="76"/>
      <c r="C778" s="76"/>
      <c r="D778" s="131"/>
      <c r="E778" s="91"/>
      <c r="F778" s="76"/>
      <c r="G778" s="76"/>
      <c r="H778" s="77"/>
      <c r="I778" s="76"/>
      <c r="J778" s="77"/>
      <c r="K778" s="134"/>
      <c r="L778" s="134"/>
      <c r="M778" s="134"/>
      <c r="N778" s="134"/>
    </row>
    <row r="779" spans="1:14" s="78" customFormat="1" x14ac:dyDescent="0.25">
      <c r="A779" s="76"/>
      <c r="B779" s="76"/>
      <c r="C779" s="76"/>
      <c r="D779" s="131"/>
      <c r="E779" s="91"/>
      <c r="F779" s="76"/>
      <c r="G779" s="76"/>
      <c r="H779" s="77"/>
      <c r="I779" s="76"/>
      <c r="J779" s="77"/>
      <c r="K779" s="134"/>
      <c r="L779" s="134"/>
      <c r="M779" s="134"/>
      <c r="N779" s="134"/>
    </row>
    <row r="780" spans="1:14" s="78" customFormat="1" x14ac:dyDescent="0.25">
      <c r="A780" s="76"/>
      <c r="B780" s="76"/>
      <c r="C780" s="76"/>
      <c r="D780" s="131"/>
      <c r="E780" s="91"/>
      <c r="F780" s="76"/>
      <c r="G780" s="76"/>
      <c r="H780" s="77"/>
      <c r="I780" s="76"/>
      <c r="J780" s="77"/>
      <c r="K780" s="134"/>
      <c r="L780" s="134"/>
      <c r="M780" s="134"/>
      <c r="N780" s="134"/>
    </row>
    <row r="781" spans="1:14" s="78" customFormat="1" x14ac:dyDescent="0.25">
      <c r="A781" s="76"/>
      <c r="B781" s="76"/>
      <c r="C781" s="76"/>
      <c r="D781" s="131"/>
      <c r="E781" s="91"/>
      <c r="F781" s="76"/>
      <c r="G781" s="76"/>
      <c r="H781" s="77"/>
      <c r="I781" s="76"/>
      <c r="J781" s="77"/>
      <c r="K781" s="134"/>
      <c r="L781" s="134"/>
      <c r="M781" s="134"/>
      <c r="N781" s="134"/>
    </row>
    <row r="782" spans="1:14" s="78" customFormat="1" x14ac:dyDescent="0.25">
      <c r="A782" s="76"/>
      <c r="B782" s="76"/>
      <c r="C782" s="76"/>
      <c r="D782" s="131"/>
      <c r="E782" s="91"/>
      <c r="F782" s="76"/>
      <c r="G782" s="76"/>
      <c r="H782" s="77"/>
      <c r="I782" s="76"/>
      <c r="J782" s="77"/>
      <c r="K782" s="134"/>
      <c r="L782" s="134"/>
      <c r="M782" s="134"/>
      <c r="N782" s="134"/>
    </row>
    <row r="783" spans="1:14" s="78" customFormat="1" x14ac:dyDescent="0.25">
      <c r="A783" s="76"/>
      <c r="B783" s="76"/>
      <c r="C783" s="76"/>
      <c r="D783" s="131"/>
      <c r="E783" s="91"/>
      <c r="F783" s="76"/>
      <c r="G783" s="76"/>
      <c r="H783" s="77"/>
      <c r="I783" s="76"/>
      <c r="J783" s="77"/>
      <c r="K783" s="134"/>
      <c r="L783" s="134"/>
      <c r="M783" s="134"/>
      <c r="N783" s="134"/>
    </row>
    <row r="784" spans="1:14" s="78" customFormat="1" x14ac:dyDescent="0.25">
      <c r="A784" s="76"/>
      <c r="B784" s="76"/>
      <c r="C784" s="76"/>
      <c r="D784" s="131"/>
      <c r="E784" s="91"/>
      <c r="F784" s="76"/>
      <c r="G784" s="76"/>
      <c r="H784" s="77"/>
      <c r="I784" s="76"/>
      <c r="J784" s="77"/>
      <c r="K784" s="134"/>
      <c r="L784" s="134"/>
      <c r="M784" s="134"/>
      <c r="N784" s="134"/>
    </row>
    <row r="785" spans="1:14" s="78" customFormat="1" x14ac:dyDescent="0.25">
      <c r="A785" s="76"/>
      <c r="B785" s="76"/>
      <c r="C785" s="76"/>
      <c r="D785" s="131"/>
      <c r="E785" s="91"/>
      <c r="F785" s="76"/>
      <c r="G785" s="76"/>
      <c r="H785" s="77"/>
      <c r="I785" s="76"/>
      <c r="J785" s="77"/>
      <c r="K785" s="134"/>
      <c r="L785" s="134"/>
      <c r="M785" s="134"/>
      <c r="N785" s="134"/>
    </row>
    <row r="786" spans="1:14" s="78" customFormat="1" x14ac:dyDescent="0.25">
      <c r="A786" s="76"/>
      <c r="B786" s="76"/>
      <c r="C786" s="76"/>
      <c r="D786" s="131"/>
      <c r="E786" s="91"/>
      <c r="F786" s="76"/>
      <c r="G786" s="76"/>
      <c r="H786" s="77"/>
      <c r="I786" s="76"/>
      <c r="J786" s="77"/>
      <c r="K786" s="134"/>
      <c r="L786" s="134"/>
      <c r="M786" s="134"/>
      <c r="N786" s="134"/>
    </row>
    <row r="787" spans="1:14" s="78" customFormat="1" x14ac:dyDescent="0.25">
      <c r="A787" s="76"/>
      <c r="B787" s="76"/>
      <c r="C787" s="76"/>
      <c r="D787" s="131"/>
      <c r="E787" s="91"/>
      <c r="F787" s="76"/>
      <c r="G787" s="76"/>
      <c r="H787" s="77"/>
      <c r="I787" s="76"/>
      <c r="J787" s="77"/>
      <c r="K787" s="134"/>
      <c r="L787" s="134"/>
      <c r="M787" s="134"/>
      <c r="N787" s="134"/>
    </row>
    <row r="788" spans="1:14" s="78" customFormat="1" x14ac:dyDescent="0.25">
      <c r="A788" s="76"/>
      <c r="B788" s="76"/>
      <c r="C788" s="76"/>
      <c r="D788" s="131"/>
      <c r="E788" s="91"/>
      <c r="F788" s="76"/>
      <c r="G788" s="76"/>
      <c r="H788" s="77"/>
      <c r="I788" s="76"/>
      <c r="J788" s="77"/>
      <c r="K788" s="134"/>
      <c r="L788" s="134"/>
      <c r="M788" s="134"/>
      <c r="N788" s="134"/>
    </row>
    <row r="789" spans="1:14" s="78" customFormat="1" x14ac:dyDescent="0.25">
      <c r="A789" s="76"/>
      <c r="B789" s="76"/>
      <c r="C789" s="76"/>
      <c r="D789" s="131"/>
      <c r="E789" s="91"/>
      <c r="F789" s="76"/>
      <c r="G789" s="76"/>
      <c r="H789" s="77"/>
      <c r="I789" s="76"/>
      <c r="J789" s="77"/>
      <c r="K789" s="134"/>
      <c r="L789" s="134"/>
      <c r="M789" s="134"/>
      <c r="N789" s="134"/>
    </row>
    <row r="790" spans="1:14" s="78" customFormat="1" x14ac:dyDescent="0.25">
      <c r="A790" s="76"/>
      <c r="B790" s="76"/>
      <c r="C790" s="76"/>
      <c r="D790" s="131"/>
      <c r="E790" s="91"/>
      <c r="F790" s="76"/>
      <c r="G790" s="76"/>
      <c r="H790" s="77"/>
      <c r="I790" s="76"/>
      <c r="J790" s="77"/>
      <c r="K790" s="134"/>
      <c r="L790" s="134"/>
      <c r="M790" s="134"/>
      <c r="N790" s="134"/>
    </row>
    <row r="791" spans="1:14" s="78" customFormat="1" x14ac:dyDescent="0.25">
      <c r="A791" s="76"/>
      <c r="B791" s="76"/>
      <c r="C791" s="76"/>
      <c r="D791" s="131"/>
      <c r="E791" s="91"/>
      <c r="F791" s="76"/>
      <c r="G791" s="76"/>
      <c r="H791" s="77"/>
      <c r="I791" s="76"/>
      <c r="J791" s="77"/>
      <c r="K791" s="134"/>
      <c r="L791" s="134"/>
      <c r="M791" s="134"/>
      <c r="N791" s="134"/>
    </row>
    <row r="792" spans="1:14" s="78" customFormat="1" x14ac:dyDescent="0.25">
      <c r="A792" s="76"/>
      <c r="B792" s="76"/>
      <c r="C792" s="76"/>
      <c r="D792" s="131"/>
      <c r="E792" s="91"/>
      <c r="F792" s="76"/>
      <c r="G792" s="76"/>
      <c r="H792" s="77"/>
      <c r="I792" s="76"/>
      <c r="J792" s="77"/>
      <c r="K792" s="134"/>
      <c r="L792" s="134"/>
      <c r="M792" s="134"/>
      <c r="N792" s="134"/>
    </row>
    <row r="793" spans="1:14" s="78" customFormat="1" x14ac:dyDescent="0.25">
      <c r="A793" s="76"/>
      <c r="B793" s="76"/>
      <c r="C793" s="76"/>
      <c r="D793" s="131"/>
      <c r="E793" s="91"/>
      <c r="F793" s="76"/>
      <c r="G793" s="76"/>
      <c r="H793" s="77"/>
      <c r="I793" s="76"/>
      <c r="J793" s="77"/>
      <c r="K793" s="134"/>
      <c r="L793" s="134"/>
      <c r="M793" s="134"/>
      <c r="N793" s="134"/>
    </row>
    <row r="794" spans="1:14" s="78" customFormat="1" x14ac:dyDescent="0.25">
      <c r="A794" s="76"/>
      <c r="B794" s="76"/>
      <c r="C794" s="76"/>
      <c r="D794" s="131"/>
      <c r="E794" s="91"/>
      <c r="F794" s="76"/>
      <c r="G794" s="76"/>
      <c r="H794" s="77"/>
      <c r="I794" s="76"/>
      <c r="J794" s="77"/>
      <c r="K794" s="134"/>
      <c r="L794" s="134"/>
      <c r="M794" s="134"/>
      <c r="N794" s="134"/>
    </row>
    <row r="795" spans="1:14" s="78" customFormat="1" x14ac:dyDescent="0.25">
      <c r="A795" s="76"/>
      <c r="B795" s="76"/>
      <c r="C795" s="76"/>
      <c r="D795" s="131"/>
      <c r="E795" s="91"/>
      <c r="F795" s="76"/>
      <c r="G795" s="76"/>
      <c r="H795" s="77"/>
      <c r="I795" s="76"/>
      <c r="J795" s="77"/>
      <c r="K795" s="134"/>
      <c r="L795" s="134"/>
      <c r="M795" s="134"/>
      <c r="N795" s="134"/>
    </row>
    <row r="796" spans="1:14" s="78" customFormat="1" x14ac:dyDescent="0.25">
      <c r="A796" s="76"/>
      <c r="B796" s="76"/>
      <c r="C796" s="76"/>
      <c r="D796" s="131"/>
      <c r="E796" s="91"/>
      <c r="F796" s="76"/>
      <c r="G796" s="76"/>
      <c r="H796" s="77"/>
      <c r="I796" s="76"/>
      <c r="J796" s="77"/>
      <c r="K796" s="134"/>
      <c r="L796" s="134"/>
      <c r="M796" s="134"/>
      <c r="N796" s="134"/>
    </row>
    <row r="797" spans="1:14" s="78" customFormat="1" x14ac:dyDescent="0.25">
      <c r="A797" s="76"/>
      <c r="B797" s="76"/>
      <c r="C797" s="76"/>
      <c r="D797" s="131"/>
      <c r="E797" s="91"/>
      <c r="F797" s="76"/>
      <c r="G797" s="76"/>
      <c r="H797" s="77"/>
      <c r="I797" s="76"/>
      <c r="J797" s="77"/>
      <c r="K797" s="134"/>
      <c r="L797" s="134"/>
      <c r="M797" s="134"/>
      <c r="N797" s="134"/>
    </row>
    <row r="798" spans="1:14" s="78" customFormat="1" x14ac:dyDescent="0.25">
      <c r="A798" s="76"/>
      <c r="B798" s="76"/>
      <c r="C798" s="76"/>
      <c r="D798" s="131"/>
      <c r="E798" s="91"/>
      <c r="F798" s="76"/>
      <c r="G798" s="76"/>
      <c r="H798" s="77"/>
      <c r="I798" s="76"/>
      <c r="J798" s="77"/>
      <c r="K798" s="134"/>
      <c r="L798" s="134"/>
      <c r="M798" s="134"/>
      <c r="N798" s="134"/>
    </row>
    <row r="799" spans="1:14" s="78" customFormat="1" x14ac:dyDescent="0.25">
      <c r="A799" s="76"/>
      <c r="B799" s="76"/>
      <c r="C799" s="76"/>
      <c r="D799" s="131"/>
      <c r="E799" s="91"/>
      <c r="F799" s="76"/>
      <c r="G799" s="76"/>
      <c r="H799" s="77"/>
      <c r="I799" s="76"/>
      <c r="J799" s="77"/>
      <c r="K799" s="134"/>
      <c r="L799" s="134"/>
      <c r="M799" s="134"/>
      <c r="N799" s="134"/>
    </row>
    <row r="800" spans="1:14" s="78" customFormat="1" x14ac:dyDescent="0.25">
      <c r="A800" s="76"/>
      <c r="B800" s="76"/>
      <c r="C800" s="76"/>
      <c r="D800" s="131"/>
      <c r="E800" s="91"/>
      <c r="F800" s="76"/>
      <c r="G800" s="76"/>
      <c r="H800" s="77"/>
      <c r="I800" s="76"/>
      <c r="J800" s="77"/>
      <c r="K800" s="134"/>
      <c r="L800" s="134"/>
      <c r="M800" s="134"/>
      <c r="N800" s="134"/>
    </row>
    <row r="801" spans="1:14" s="78" customFormat="1" x14ac:dyDescent="0.25">
      <c r="A801" s="76"/>
      <c r="B801" s="76"/>
      <c r="C801" s="76"/>
      <c r="D801" s="131"/>
      <c r="E801" s="91"/>
      <c r="F801" s="76"/>
      <c r="G801" s="76"/>
      <c r="H801" s="77"/>
      <c r="I801" s="76"/>
      <c r="J801" s="77"/>
      <c r="K801" s="134"/>
      <c r="L801" s="134"/>
      <c r="M801" s="134"/>
      <c r="N801" s="134"/>
    </row>
    <row r="802" spans="1:14" s="78" customFormat="1" x14ac:dyDescent="0.25">
      <c r="A802" s="76"/>
      <c r="B802" s="76"/>
      <c r="C802" s="76"/>
      <c r="D802" s="131"/>
      <c r="E802" s="91"/>
      <c r="F802" s="76"/>
      <c r="G802" s="76"/>
      <c r="H802" s="77"/>
      <c r="I802" s="76"/>
      <c r="J802" s="77"/>
      <c r="K802" s="134"/>
      <c r="L802" s="134"/>
      <c r="M802" s="134"/>
      <c r="N802" s="134"/>
    </row>
    <row r="803" spans="1:14" s="78" customFormat="1" x14ac:dyDescent="0.25">
      <c r="A803" s="76"/>
      <c r="B803" s="76"/>
      <c r="C803" s="76"/>
      <c r="D803" s="131"/>
      <c r="E803" s="91"/>
      <c r="F803" s="76"/>
      <c r="G803" s="76"/>
      <c r="H803" s="77"/>
      <c r="I803" s="76"/>
      <c r="J803" s="77"/>
      <c r="K803" s="134"/>
      <c r="L803" s="134"/>
      <c r="M803" s="134"/>
      <c r="N803" s="134"/>
    </row>
    <row r="804" spans="1:14" s="78" customFormat="1" x14ac:dyDescent="0.25">
      <c r="A804" s="76"/>
      <c r="B804" s="76"/>
      <c r="C804" s="76"/>
      <c r="D804" s="131"/>
      <c r="E804" s="91"/>
      <c r="F804" s="76"/>
      <c r="G804" s="76"/>
      <c r="H804" s="77"/>
      <c r="I804" s="76"/>
      <c r="J804" s="77"/>
      <c r="K804" s="134"/>
      <c r="L804" s="134"/>
      <c r="M804" s="134"/>
      <c r="N804" s="134"/>
    </row>
    <row r="805" spans="1:14" s="78" customFormat="1" x14ac:dyDescent="0.25">
      <c r="A805" s="76"/>
      <c r="B805" s="76"/>
      <c r="C805" s="76"/>
      <c r="D805" s="131"/>
      <c r="E805" s="91"/>
      <c r="F805" s="76"/>
      <c r="G805" s="76"/>
      <c r="H805" s="77"/>
      <c r="I805" s="76"/>
      <c r="J805" s="77"/>
      <c r="K805" s="134"/>
      <c r="L805" s="134"/>
      <c r="M805" s="134"/>
      <c r="N805" s="134"/>
    </row>
    <row r="806" spans="1:14" s="78" customFormat="1" x14ac:dyDescent="0.25">
      <c r="A806" s="76"/>
      <c r="B806" s="76"/>
      <c r="C806" s="76"/>
      <c r="D806" s="131"/>
      <c r="E806" s="91"/>
      <c r="F806" s="76"/>
      <c r="G806" s="76"/>
      <c r="H806" s="77"/>
      <c r="I806" s="76"/>
      <c r="J806" s="77"/>
      <c r="K806" s="134"/>
      <c r="L806" s="134"/>
      <c r="M806" s="134"/>
      <c r="N806" s="134"/>
    </row>
    <row r="807" spans="1:14" s="78" customFormat="1" x14ac:dyDescent="0.25">
      <c r="A807" s="76"/>
      <c r="B807" s="76"/>
      <c r="C807" s="76"/>
      <c r="D807" s="131"/>
      <c r="E807" s="91"/>
      <c r="F807" s="76"/>
      <c r="G807" s="76"/>
      <c r="H807" s="77"/>
      <c r="I807" s="76"/>
      <c r="J807" s="77"/>
      <c r="K807" s="134"/>
      <c r="L807" s="134"/>
      <c r="M807" s="134"/>
      <c r="N807" s="134"/>
    </row>
    <row r="808" spans="1:14" s="78" customFormat="1" x14ac:dyDescent="0.25">
      <c r="A808" s="76"/>
      <c r="B808" s="76"/>
      <c r="C808" s="76"/>
      <c r="D808" s="131"/>
      <c r="E808" s="91"/>
      <c r="F808" s="76"/>
      <c r="G808" s="76"/>
      <c r="H808" s="77"/>
      <c r="I808" s="76"/>
      <c r="J808" s="77"/>
      <c r="K808" s="134"/>
      <c r="L808" s="134"/>
      <c r="M808" s="134"/>
      <c r="N808" s="134"/>
    </row>
    <row r="809" spans="1:14" s="78" customFormat="1" x14ac:dyDescent="0.25">
      <c r="A809" s="76"/>
      <c r="B809" s="76"/>
      <c r="C809" s="76"/>
      <c r="D809" s="131"/>
      <c r="E809" s="91"/>
      <c r="F809" s="76"/>
      <c r="G809" s="76"/>
      <c r="H809" s="77"/>
      <c r="I809" s="76"/>
      <c r="J809" s="77"/>
      <c r="K809" s="134"/>
      <c r="L809" s="134"/>
      <c r="M809" s="134"/>
      <c r="N809" s="134"/>
    </row>
    <row r="810" spans="1:14" s="78" customFormat="1" x14ac:dyDescent="0.25">
      <c r="A810" s="76"/>
      <c r="B810" s="76"/>
      <c r="C810" s="76"/>
      <c r="D810" s="131"/>
      <c r="E810" s="91"/>
      <c r="F810" s="76"/>
      <c r="G810" s="76"/>
      <c r="H810" s="77"/>
      <c r="I810" s="76"/>
      <c r="J810" s="77"/>
      <c r="K810" s="134"/>
      <c r="L810" s="134"/>
      <c r="M810" s="134"/>
      <c r="N810" s="134"/>
    </row>
    <row r="811" spans="1:14" s="78" customFormat="1" x14ac:dyDescent="0.25">
      <c r="A811" s="76"/>
      <c r="B811" s="76"/>
      <c r="C811" s="76"/>
      <c r="D811" s="131"/>
      <c r="E811" s="91"/>
      <c r="F811" s="76"/>
      <c r="G811" s="76"/>
      <c r="H811" s="77"/>
      <c r="I811" s="76"/>
      <c r="J811" s="77"/>
      <c r="K811" s="134"/>
      <c r="L811" s="134"/>
      <c r="M811" s="134"/>
      <c r="N811" s="134"/>
    </row>
    <row r="812" spans="1:14" s="78" customFormat="1" x14ac:dyDescent="0.25">
      <c r="A812" s="76"/>
      <c r="B812" s="76"/>
      <c r="C812" s="76"/>
      <c r="D812" s="131"/>
      <c r="E812" s="91"/>
      <c r="F812" s="76"/>
      <c r="G812" s="76"/>
      <c r="H812" s="77"/>
      <c r="I812" s="76"/>
      <c r="J812" s="77"/>
      <c r="K812" s="134"/>
      <c r="L812" s="134"/>
      <c r="M812" s="134"/>
      <c r="N812" s="134"/>
    </row>
    <row r="813" spans="1:14" s="78" customFormat="1" x14ac:dyDescent="0.25">
      <c r="A813" s="76"/>
      <c r="B813" s="76"/>
      <c r="C813" s="76"/>
      <c r="D813" s="131"/>
      <c r="E813" s="91"/>
      <c r="F813" s="76"/>
      <c r="G813" s="76"/>
      <c r="H813" s="77"/>
      <c r="I813" s="76"/>
      <c r="J813" s="77"/>
      <c r="K813" s="134"/>
      <c r="L813" s="134"/>
      <c r="M813" s="134"/>
      <c r="N813" s="134"/>
    </row>
    <row r="814" spans="1:14" s="78" customFormat="1" x14ac:dyDescent="0.25">
      <c r="A814" s="76"/>
      <c r="B814" s="76"/>
      <c r="C814" s="76"/>
      <c r="D814" s="131"/>
      <c r="E814" s="91"/>
      <c r="F814" s="76"/>
      <c r="G814" s="76"/>
      <c r="H814" s="77"/>
      <c r="I814" s="76"/>
      <c r="J814" s="77"/>
      <c r="K814" s="134"/>
      <c r="L814" s="134"/>
      <c r="M814" s="134"/>
      <c r="N814" s="134"/>
    </row>
    <row r="815" spans="1:14" s="78" customFormat="1" x14ac:dyDescent="0.25">
      <c r="A815" s="76"/>
      <c r="B815" s="76"/>
      <c r="C815" s="76"/>
      <c r="D815" s="131"/>
      <c r="E815" s="91"/>
      <c r="F815" s="76"/>
      <c r="G815" s="76"/>
      <c r="H815" s="77"/>
      <c r="I815" s="76"/>
      <c r="J815" s="77"/>
      <c r="K815" s="134"/>
      <c r="L815" s="134"/>
      <c r="M815" s="134"/>
      <c r="N815" s="134"/>
    </row>
    <row r="816" spans="1:14" s="78" customFormat="1" x14ac:dyDescent="0.25">
      <c r="A816" s="76"/>
      <c r="B816" s="76"/>
      <c r="C816" s="76"/>
      <c r="D816" s="131"/>
      <c r="E816" s="91"/>
      <c r="F816" s="76"/>
      <c r="G816" s="76"/>
      <c r="H816" s="77"/>
      <c r="I816" s="76"/>
      <c r="J816" s="77"/>
      <c r="K816" s="134"/>
      <c r="L816" s="134"/>
      <c r="M816" s="134"/>
      <c r="N816" s="134"/>
    </row>
    <row r="817" spans="1:14" s="78" customFormat="1" x14ac:dyDescent="0.25">
      <c r="A817" s="76"/>
      <c r="B817" s="76"/>
      <c r="C817" s="76"/>
      <c r="D817" s="131"/>
      <c r="E817" s="91"/>
      <c r="F817" s="76"/>
      <c r="G817" s="76"/>
      <c r="H817" s="77"/>
      <c r="I817" s="76"/>
      <c r="J817" s="77"/>
      <c r="K817" s="134"/>
      <c r="L817" s="134"/>
      <c r="M817" s="134"/>
      <c r="N817" s="134"/>
    </row>
    <row r="818" spans="1:14" s="78" customFormat="1" x14ac:dyDescent="0.25">
      <c r="A818" s="76"/>
      <c r="B818" s="76"/>
      <c r="C818" s="76"/>
      <c r="D818" s="131"/>
      <c r="E818" s="91"/>
      <c r="F818" s="76"/>
      <c r="G818" s="76"/>
      <c r="H818" s="77"/>
      <c r="I818" s="76"/>
      <c r="J818" s="77"/>
      <c r="K818" s="134"/>
      <c r="L818" s="134"/>
      <c r="M818" s="134"/>
      <c r="N818" s="134"/>
    </row>
    <row r="819" spans="1:14" s="78" customFormat="1" x14ac:dyDescent="0.25">
      <c r="A819" s="76"/>
      <c r="B819" s="76"/>
      <c r="C819" s="76"/>
      <c r="D819" s="131"/>
      <c r="E819" s="91"/>
      <c r="F819" s="76"/>
      <c r="G819" s="76"/>
      <c r="H819" s="77"/>
      <c r="I819" s="76"/>
      <c r="J819" s="77"/>
      <c r="K819" s="134"/>
      <c r="L819" s="134"/>
      <c r="M819" s="134"/>
      <c r="N819" s="134"/>
    </row>
    <row r="820" spans="1:14" s="78" customFormat="1" x14ac:dyDescent="0.25">
      <c r="A820" s="76"/>
      <c r="B820" s="76"/>
      <c r="C820" s="76"/>
      <c r="D820" s="131"/>
      <c r="E820" s="91"/>
      <c r="F820" s="76"/>
      <c r="G820" s="76"/>
      <c r="H820" s="77"/>
      <c r="I820" s="76"/>
      <c r="J820" s="77"/>
      <c r="K820" s="134"/>
      <c r="L820" s="134"/>
      <c r="M820" s="134"/>
      <c r="N820" s="134"/>
    </row>
    <row r="821" spans="1:14" s="78" customFormat="1" x14ac:dyDescent="0.25">
      <c r="A821" s="76"/>
      <c r="B821" s="76"/>
      <c r="C821" s="76"/>
      <c r="D821" s="131"/>
      <c r="E821" s="91"/>
      <c r="F821" s="76"/>
      <c r="G821" s="76"/>
      <c r="H821" s="77"/>
      <c r="I821" s="76"/>
      <c r="J821" s="77"/>
      <c r="K821" s="134"/>
      <c r="L821" s="134"/>
      <c r="M821" s="134"/>
      <c r="N821" s="134"/>
    </row>
    <row r="822" spans="1:14" s="78" customFormat="1" x14ac:dyDescent="0.25">
      <c r="A822" s="76"/>
      <c r="B822" s="76"/>
      <c r="C822" s="76"/>
      <c r="D822" s="131"/>
      <c r="E822" s="91"/>
      <c r="F822" s="76"/>
      <c r="G822" s="76"/>
      <c r="H822" s="77"/>
      <c r="I822" s="76"/>
      <c r="J822" s="77"/>
      <c r="K822" s="134"/>
      <c r="L822" s="134"/>
      <c r="M822" s="134"/>
      <c r="N822" s="134"/>
    </row>
    <row r="823" spans="1:14" s="78" customFormat="1" x14ac:dyDescent="0.25">
      <c r="A823" s="76"/>
      <c r="B823" s="76"/>
      <c r="C823" s="76"/>
      <c r="D823" s="131"/>
      <c r="E823" s="91"/>
      <c r="F823" s="76"/>
      <c r="G823" s="76"/>
      <c r="H823" s="77"/>
      <c r="I823" s="76"/>
      <c r="J823" s="77"/>
      <c r="K823" s="134"/>
      <c r="L823" s="134"/>
      <c r="M823" s="134"/>
      <c r="N823" s="134"/>
    </row>
    <row r="824" spans="1:14" s="78" customFormat="1" x14ac:dyDescent="0.25">
      <c r="A824" s="76"/>
      <c r="B824" s="76"/>
      <c r="C824" s="76"/>
      <c r="D824" s="131"/>
      <c r="E824" s="91"/>
      <c r="F824" s="76"/>
      <c r="G824" s="76"/>
      <c r="H824" s="77"/>
      <c r="I824" s="76"/>
      <c r="J824" s="77"/>
      <c r="K824" s="134"/>
      <c r="L824" s="134"/>
      <c r="M824" s="134"/>
      <c r="N824" s="134"/>
    </row>
    <row r="825" spans="1:14" s="78" customFormat="1" x14ac:dyDescent="0.25">
      <c r="A825" s="76"/>
      <c r="B825" s="76"/>
      <c r="C825" s="76"/>
      <c r="D825" s="131"/>
      <c r="E825" s="91"/>
      <c r="F825" s="76"/>
      <c r="G825" s="76"/>
      <c r="H825" s="77"/>
      <c r="I825" s="76"/>
      <c r="J825" s="77"/>
      <c r="K825" s="134"/>
      <c r="L825" s="134"/>
      <c r="M825" s="134"/>
      <c r="N825" s="134"/>
    </row>
    <row r="826" spans="1:14" s="78" customFormat="1" x14ac:dyDescent="0.25">
      <c r="A826" s="76"/>
      <c r="B826" s="76"/>
      <c r="C826" s="76"/>
      <c r="D826" s="131"/>
      <c r="E826" s="91"/>
      <c r="F826" s="76"/>
      <c r="G826" s="76"/>
      <c r="H826" s="77"/>
      <c r="I826" s="76"/>
      <c r="J826" s="77"/>
      <c r="K826" s="134"/>
      <c r="L826" s="134"/>
      <c r="M826" s="134"/>
      <c r="N826" s="134"/>
    </row>
    <row r="827" spans="1:14" s="78" customFormat="1" x14ac:dyDescent="0.25">
      <c r="A827" s="76"/>
      <c r="B827" s="76"/>
      <c r="C827" s="76"/>
      <c r="D827" s="131"/>
      <c r="E827" s="91"/>
      <c r="F827" s="76"/>
      <c r="G827" s="76"/>
      <c r="H827" s="77"/>
      <c r="I827" s="76"/>
      <c r="J827" s="77"/>
      <c r="K827" s="134"/>
      <c r="L827" s="134"/>
      <c r="M827" s="134"/>
      <c r="N827" s="134"/>
    </row>
    <row r="828" spans="1:14" s="78" customFormat="1" x14ac:dyDescent="0.25">
      <c r="A828" s="76"/>
      <c r="B828" s="76"/>
      <c r="C828" s="76"/>
      <c r="D828" s="131"/>
      <c r="E828" s="91"/>
      <c r="F828" s="76"/>
      <c r="G828" s="76"/>
      <c r="H828" s="77"/>
      <c r="I828" s="76"/>
      <c r="J828" s="77"/>
      <c r="K828" s="134"/>
      <c r="L828" s="134"/>
      <c r="M828" s="134"/>
      <c r="N828" s="134"/>
    </row>
    <row r="829" spans="1:14" s="78" customFormat="1" x14ac:dyDescent="0.25">
      <c r="A829" s="76"/>
      <c r="B829" s="76"/>
      <c r="C829" s="76"/>
      <c r="D829" s="131"/>
      <c r="E829" s="91"/>
      <c r="F829" s="76"/>
      <c r="G829" s="76"/>
      <c r="H829" s="77"/>
      <c r="I829" s="76"/>
      <c r="J829" s="77"/>
      <c r="K829" s="134"/>
      <c r="L829" s="134"/>
      <c r="M829" s="134"/>
      <c r="N829" s="134"/>
    </row>
    <row r="830" spans="1:14" s="78" customFormat="1" x14ac:dyDescent="0.25">
      <c r="A830" s="76"/>
      <c r="B830" s="76"/>
      <c r="C830" s="76"/>
      <c r="D830" s="131"/>
      <c r="E830" s="91"/>
      <c r="F830" s="76"/>
      <c r="G830" s="76"/>
      <c r="H830" s="77"/>
      <c r="I830" s="76"/>
      <c r="J830" s="77"/>
      <c r="K830" s="134"/>
      <c r="L830" s="134"/>
      <c r="M830" s="134"/>
      <c r="N830" s="134"/>
    </row>
    <row r="831" spans="1:14" s="78" customFormat="1" x14ac:dyDescent="0.25">
      <c r="A831" s="76"/>
      <c r="B831" s="76"/>
      <c r="C831" s="76"/>
      <c r="D831" s="131"/>
      <c r="E831" s="91"/>
      <c r="F831" s="76"/>
      <c r="G831" s="76"/>
      <c r="H831" s="77"/>
      <c r="I831" s="76"/>
      <c r="J831" s="77"/>
      <c r="K831" s="134"/>
      <c r="L831" s="134"/>
      <c r="M831" s="134"/>
      <c r="N831" s="134"/>
    </row>
    <row r="832" spans="1:14" s="78" customFormat="1" x14ac:dyDescent="0.25">
      <c r="A832" s="76"/>
      <c r="B832" s="76"/>
      <c r="C832" s="76"/>
      <c r="D832" s="131"/>
      <c r="E832" s="91"/>
      <c r="F832" s="76"/>
      <c r="G832" s="76"/>
      <c r="H832" s="77"/>
      <c r="I832" s="76"/>
      <c r="J832" s="77"/>
      <c r="K832" s="134"/>
      <c r="L832" s="134"/>
      <c r="M832" s="134"/>
      <c r="N832" s="134"/>
    </row>
    <row r="833" spans="1:14" s="78" customFormat="1" x14ac:dyDescent="0.25">
      <c r="A833" s="76"/>
      <c r="B833" s="76"/>
      <c r="C833" s="76"/>
      <c r="D833" s="131"/>
      <c r="E833" s="91"/>
      <c r="F833" s="76"/>
      <c r="G833" s="76"/>
      <c r="H833" s="77"/>
      <c r="I833" s="76"/>
      <c r="J833" s="77"/>
      <c r="K833" s="134"/>
      <c r="L833" s="134"/>
      <c r="M833" s="134"/>
      <c r="N833" s="134"/>
    </row>
    <row r="834" spans="1:14" s="78" customFormat="1" x14ac:dyDescent="0.25">
      <c r="A834" s="76"/>
      <c r="B834" s="76"/>
      <c r="C834" s="76"/>
      <c r="D834" s="131"/>
      <c r="E834" s="91"/>
      <c r="F834" s="76"/>
      <c r="G834" s="76"/>
      <c r="H834" s="77"/>
      <c r="I834" s="76"/>
      <c r="J834" s="77"/>
      <c r="K834" s="134"/>
      <c r="L834" s="134"/>
      <c r="M834" s="134"/>
      <c r="N834" s="134"/>
    </row>
    <row r="835" spans="1:14" s="78" customFormat="1" x14ac:dyDescent="0.25">
      <c r="A835" s="76"/>
      <c r="B835" s="76"/>
      <c r="C835" s="76"/>
      <c r="D835" s="131"/>
      <c r="E835" s="91"/>
      <c r="F835" s="76"/>
      <c r="G835" s="76"/>
      <c r="H835" s="77"/>
      <c r="I835" s="76"/>
      <c r="J835" s="77"/>
      <c r="K835" s="134"/>
      <c r="L835" s="134"/>
      <c r="M835" s="134"/>
      <c r="N835" s="134"/>
    </row>
    <row r="836" spans="1:14" s="78" customFormat="1" x14ac:dyDescent="0.25">
      <c r="A836" s="76"/>
      <c r="B836" s="76"/>
      <c r="C836" s="76"/>
      <c r="D836" s="131"/>
      <c r="E836" s="91"/>
      <c r="F836" s="76"/>
      <c r="G836" s="76"/>
      <c r="H836" s="77"/>
      <c r="I836" s="76"/>
      <c r="J836" s="77"/>
      <c r="K836" s="134"/>
      <c r="L836" s="134"/>
      <c r="M836" s="134"/>
      <c r="N836" s="134"/>
    </row>
    <row r="837" spans="1:14" s="78" customFormat="1" x14ac:dyDescent="0.25">
      <c r="A837" s="76"/>
      <c r="B837" s="76"/>
      <c r="C837" s="76"/>
      <c r="D837" s="131"/>
      <c r="E837" s="91"/>
      <c r="F837" s="76"/>
      <c r="G837" s="76"/>
      <c r="H837" s="77"/>
      <c r="I837" s="76"/>
      <c r="J837" s="77"/>
      <c r="K837" s="134"/>
      <c r="L837" s="134"/>
      <c r="M837" s="134"/>
      <c r="N837" s="134"/>
    </row>
    <row r="838" spans="1:14" s="78" customFormat="1" x14ac:dyDescent="0.25">
      <c r="A838" s="76"/>
      <c r="B838" s="76"/>
      <c r="C838" s="76"/>
      <c r="D838" s="131"/>
      <c r="E838" s="91"/>
      <c r="F838" s="76"/>
      <c r="G838" s="76"/>
      <c r="H838" s="77"/>
      <c r="I838" s="76"/>
      <c r="J838" s="77"/>
      <c r="K838" s="134"/>
      <c r="L838" s="134"/>
      <c r="M838" s="134"/>
      <c r="N838" s="134"/>
    </row>
    <row r="839" spans="1:14" s="78" customFormat="1" x14ac:dyDescent="0.25">
      <c r="A839" s="76"/>
      <c r="B839" s="76"/>
      <c r="C839" s="76"/>
      <c r="D839" s="131"/>
      <c r="E839" s="91"/>
      <c r="F839" s="76"/>
      <c r="G839" s="76"/>
      <c r="H839" s="77"/>
      <c r="I839" s="76"/>
      <c r="J839" s="77"/>
      <c r="K839" s="134"/>
      <c r="L839" s="134"/>
      <c r="M839" s="134"/>
      <c r="N839" s="134"/>
    </row>
    <row r="840" spans="1:14" s="78" customFormat="1" x14ac:dyDescent="0.25">
      <c r="A840" s="76"/>
      <c r="B840" s="76"/>
      <c r="C840" s="76"/>
      <c r="D840" s="131"/>
      <c r="E840" s="91"/>
      <c r="F840" s="76"/>
      <c r="G840" s="76"/>
      <c r="H840" s="77"/>
      <c r="I840" s="76"/>
      <c r="J840" s="77"/>
      <c r="K840" s="134"/>
      <c r="L840" s="134"/>
      <c r="M840" s="134"/>
      <c r="N840" s="134"/>
    </row>
    <row r="841" spans="1:14" s="78" customFormat="1" x14ac:dyDescent="0.25">
      <c r="A841" s="76"/>
      <c r="B841" s="76"/>
      <c r="C841" s="76"/>
      <c r="D841" s="131"/>
      <c r="E841" s="91"/>
      <c r="F841" s="76"/>
      <c r="G841" s="76"/>
      <c r="H841" s="77"/>
      <c r="I841" s="76"/>
      <c r="J841" s="77"/>
      <c r="K841" s="134"/>
      <c r="L841" s="134"/>
      <c r="M841" s="134"/>
      <c r="N841" s="134"/>
    </row>
    <row r="842" spans="1:14" s="78" customFormat="1" x14ac:dyDescent="0.25">
      <c r="A842" s="76"/>
      <c r="B842" s="76"/>
      <c r="C842" s="76"/>
      <c r="D842" s="131"/>
      <c r="E842" s="91"/>
      <c r="F842" s="76"/>
      <c r="G842" s="76"/>
      <c r="H842" s="77"/>
      <c r="I842" s="76"/>
      <c r="J842" s="77"/>
      <c r="K842" s="134"/>
      <c r="L842" s="134"/>
      <c r="M842" s="134"/>
      <c r="N842" s="134"/>
    </row>
    <row r="843" spans="1:14" s="78" customFormat="1" x14ac:dyDescent="0.25">
      <c r="A843" s="76"/>
      <c r="B843" s="76"/>
      <c r="C843" s="76"/>
      <c r="D843" s="131"/>
      <c r="E843" s="91"/>
      <c r="F843" s="76"/>
      <c r="G843" s="76"/>
      <c r="H843" s="77"/>
      <c r="I843" s="76"/>
      <c r="J843" s="77"/>
      <c r="K843" s="134"/>
      <c r="L843" s="134"/>
      <c r="M843" s="134"/>
      <c r="N843" s="134"/>
    </row>
    <row r="844" spans="1:14" s="78" customFormat="1" x14ac:dyDescent="0.25">
      <c r="A844" s="76"/>
      <c r="B844" s="76"/>
      <c r="C844" s="76"/>
      <c r="D844" s="131"/>
      <c r="E844" s="91"/>
      <c r="F844" s="76"/>
      <c r="G844" s="76"/>
      <c r="H844" s="77"/>
      <c r="I844" s="76"/>
      <c r="J844" s="77"/>
      <c r="K844" s="134"/>
      <c r="L844" s="134"/>
      <c r="M844" s="134"/>
      <c r="N844" s="134"/>
    </row>
    <row r="845" spans="1:14" s="78" customFormat="1" x14ac:dyDescent="0.25">
      <c r="A845" s="76"/>
      <c r="B845" s="76"/>
      <c r="C845" s="76"/>
      <c r="D845" s="131"/>
      <c r="E845" s="91"/>
      <c r="F845" s="76"/>
      <c r="G845" s="76"/>
      <c r="H845" s="77"/>
      <c r="I845" s="76"/>
      <c r="J845" s="77"/>
      <c r="K845" s="134"/>
      <c r="L845" s="134"/>
      <c r="M845" s="134"/>
      <c r="N845" s="134"/>
    </row>
    <row r="846" spans="1:14" s="78" customFormat="1" x14ac:dyDescent="0.25">
      <c r="A846" s="76"/>
      <c r="B846" s="76"/>
      <c r="C846" s="76"/>
      <c r="D846" s="131"/>
      <c r="E846" s="91"/>
      <c r="F846" s="76"/>
      <c r="G846" s="76"/>
      <c r="H846" s="77"/>
      <c r="I846" s="76"/>
      <c r="J846" s="77"/>
      <c r="K846" s="134"/>
      <c r="L846" s="134"/>
      <c r="M846" s="134"/>
      <c r="N846" s="134"/>
    </row>
    <row r="847" spans="1:14" s="78" customFormat="1" x14ac:dyDescent="0.25">
      <c r="A847" s="76"/>
      <c r="B847" s="76"/>
      <c r="C847" s="76"/>
      <c r="D847" s="131"/>
      <c r="E847" s="91"/>
      <c r="F847" s="76"/>
      <c r="G847" s="76"/>
      <c r="H847" s="77"/>
      <c r="I847" s="76"/>
      <c r="J847" s="77"/>
      <c r="K847" s="134"/>
      <c r="L847" s="134"/>
      <c r="M847" s="134"/>
      <c r="N847" s="134"/>
    </row>
    <row r="848" spans="1:14" s="78" customFormat="1" x14ac:dyDescent="0.25">
      <c r="A848" s="76"/>
      <c r="B848" s="76"/>
      <c r="C848" s="76"/>
      <c r="D848" s="131"/>
      <c r="E848" s="91"/>
      <c r="F848" s="76"/>
      <c r="G848" s="76"/>
      <c r="H848" s="77"/>
      <c r="I848" s="76"/>
      <c r="J848" s="77"/>
      <c r="K848" s="134"/>
      <c r="L848" s="134"/>
      <c r="M848" s="134"/>
      <c r="N848" s="134"/>
    </row>
    <row r="849" spans="1:14" s="78" customFormat="1" x14ac:dyDescent="0.25">
      <c r="A849" s="76"/>
      <c r="B849" s="76"/>
      <c r="C849" s="76"/>
      <c r="D849" s="131"/>
      <c r="E849" s="91"/>
      <c r="F849" s="76"/>
      <c r="G849" s="76"/>
      <c r="H849" s="77"/>
      <c r="I849" s="76"/>
      <c r="J849" s="77"/>
      <c r="K849" s="134"/>
      <c r="L849" s="134"/>
      <c r="M849" s="134"/>
      <c r="N849" s="134"/>
    </row>
    <row r="850" spans="1:14" s="78" customFormat="1" x14ac:dyDescent="0.25">
      <c r="A850" s="76"/>
      <c r="B850" s="76"/>
      <c r="C850" s="76"/>
      <c r="D850" s="131"/>
      <c r="E850" s="91"/>
      <c r="F850" s="76"/>
      <c r="G850" s="76"/>
      <c r="H850" s="77"/>
      <c r="I850" s="76"/>
      <c r="J850" s="77"/>
      <c r="K850" s="134"/>
      <c r="L850" s="134"/>
      <c r="M850" s="134"/>
      <c r="N850" s="134"/>
    </row>
    <row r="851" spans="1:14" s="78" customFormat="1" x14ac:dyDescent="0.25">
      <c r="A851" s="76"/>
      <c r="B851" s="76"/>
      <c r="C851" s="76"/>
      <c r="D851" s="131"/>
      <c r="E851" s="91"/>
      <c r="F851" s="76"/>
      <c r="G851" s="76"/>
      <c r="H851" s="77"/>
      <c r="I851" s="76"/>
      <c r="J851" s="77"/>
      <c r="K851" s="134"/>
      <c r="L851" s="134"/>
      <c r="M851" s="134"/>
      <c r="N851" s="134"/>
    </row>
    <row r="852" spans="1:14" s="78" customFormat="1" x14ac:dyDescent="0.25">
      <c r="A852" s="76"/>
      <c r="B852" s="76"/>
      <c r="C852" s="76"/>
      <c r="D852" s="131"/>
      <c r="E852" s="91"/>
      <c r="F852" s="76"/>
      <c r="G852" s="76"/>
      <c r="H852" s="77"/>
      <c r="I852" s="76"/>
      <c r="J852" s="77"/>
      <c r="K852" s="134"/>
      <c r="L852" s="134"/>
      <c r="M852" s="134"/>
      <c r="N852" s="134"/>
    </row>
    <row r="853" spans="1:14" s="78" customFormat="1" x14ac:dyDescent="0.25">
      <c r="A853" s="76"/>
      <c r="B853" s="76"/>
      <c r="C853" s="76"/>
      <c r="D853" s="131"/>
      <c r="E853" s="91"/>
      <c r="F853" s="76"/>
      <c r="G853" s="76"/>
      <c r="H853" s="77"/>
      <c r="I853" s="76"/>
      <c r="J853" s="77"/>
      <c r="K853" s="134"/>
      <c r="L853" s="134"/>
      <c r="M853" s="134"/>
      <c r="N853" s="134"/>
    </row>
    <row r="854" spans="1:14" s="78" customFormat="1" x14ac:dyDescent="0.25">
      <c r="A854" s="76"/>
      <c r="B854" s="76"/>
      <c r="C854" s="76"/>
      <c r="D854" s="131"/>
      <c r="E854" s="91"/>
      <c r="F854" s="76"/>
      <c r="G854" s="76"/>
      <c r="H854" s="77"/>
      <c r="I854" s="76"/>
      <c r="J854" s="77"/>
      <c r="K854" s="134"/>
      <c r="L854" s="134"/>
      <c r="M854" s="134"/>
      <c r="N854" s="134"/>
    </row>
    <row r="855" spans="1:14" s="78" customFormat="1" x14ac:dyDescent="0.25">
      <c r="A855" s="76"/>
      <c r="B855" s="76"/>
      <c r="C855" s="76"/>
      <c r="D855" s="131"/>
      <c r="E855" s="91"/>
      <c r="F855" s="76"/>
      <c r="G855" s="76"/>
      <c r="H855" s="77"/>
      <c r="I855" s="76"/>
      <c r="J855" s="77"/>
      <c r="K855" s="134"/>
      <c r="L855" s="134"/>
      <c r="M855" s="134"/>
      <c r="N855" s="134"/>
    </row>
    <row r="856" spans="1:14" s="78" customFormat="1" x14ac:dyDescent="0.25">
      <c r="A856" s="76"/>
      <c r="B856" s="76"/>
      <c r="C856" s="76"/>
      <c r="D856" s="131"/>
      <c r="E856" s="91"/>
      <c r="F856" s="76"/>
      <c r="G856" s="76"/>
      <c r="H856" s="77"/>
      <c r="I856" s="76"/>
      <c r="J856" s="77"/>
      <c r="K856" s="134"/>
      <c r="L856" s="134"/>
      <c r="M856" s="134"/>
      <c r="N856" s="134"/>
    </row>
    <row r="857" spans="1:14" s="78" customFormat="1" x14ac:dyDescent="0.25">
      <c r="A857" s="76"/>
      <c r="B857" s="76"/>
      <c r="C857" s="76"/>
      <c r="D857" s="131"/>
      <c r="E857" s="91"/>
      <c r="F857" s="76"/>
      <c r="G857" s="76"/>
      <c r="H857" s="77"/>
      <c r="I857" s="76"/>
      <c r="J857" s="77"/>
      <c r="K857" s="134"/>
      <c r="L857" s="134"/>
      <c r="M857" s="134"/>
      <c r="N857" s="134"/>
    </row>
    <row r="858" spans="1:14" s="78" customFormat="1" x14ac:dyDescent="0.25">
      <c r="A858" s="76"/>
      <c r="B858" s="76"/>
      <c r="C858" s="76"/>
      <c r="D858" s="131"/>
      <c r="E858" s="91"/>
      <c r="F858" s="76"/>
      <c r="G858" s="76"/>
      <c r="H858" s="77"/>
      <c r="I858" s="76"/>
      <c r="J858" s="77"/>
      <c r="K858" s="134"/>
      <c r="L858" s="134"/>
      <c r="M858" s="134"/>
      <c r="N858" s="134"/>
    </row>
    <row r="859" spans="1:14" s="78" customFormat="1" x14ac:dyDescent="0.25">
      <c r="A859" s="76"/>
      <c r="B859" s="76"/>
      <c r="C859" s="76"/>
      <c r="D859" s="131"/>
      <c r="E859" s="91"/>
      <c r="F859" s="76"/>
      <c r="G859" s="76"/>
      <c r="H859" s="77"/>
      <c r="I859" s="76"/>
      <c r="J859" s="77"/>
      <c r="K859" s="134"/>
      <c r="L859" s="134"/>
      <c r="M859" s="134"/>
      <c r="N859" s="134"/>
    </row>
    <row r="860" spans="1:14" s="78" customFormat="1" x14ac:dyDescent="0.25">
      <c r="A860" s="76"/>
      <c r="B860" s="76"/>
      <c r="C860" s="76"/>
      <c r="D860" s="131"/>
      <c r="E860" s="91"/>
      <c r="F860" s="76"/>
      <c r="G860" s="76"/>
      <c r="H860" s="77"/>
      <c r="I860" s="76"/>
      <c r="J860" s="77"/>
      <c r="K860" s="134"/>
      <c r="L860" s="134"/>
      <c r="M860" s="134"/>
      <c r="N860" s="134"/>
    </row>
    <row r="861" spans="1:14" s="78" customFormat="1" x14ac:dyDescent="0.25">
      <c r="A861" s="76"/>
      <c r="B861" s="76"/>
      <c r="C861" s="76"/>
      <c r="D861" s="131"/>
      <c r="E861" s="91"/>
      <c r="F861" s="76"/>
      <c r="G861" s="76"/>
      <c r="H861" s="77"/>
      <c r="I861" s="76"/>
      <c r="J861" s="77"/>
      <c r="K861" s="134"/>
      <c r="L861" s="134"/>
      <c r="M861" s="134"/>
      <c r="N861" s="134"/>
    </row>
    <row r="862" spans="1:14" s="78" customFormat="1" x14ac:dyDescent="0.25">
      <c r="A862" s="76"/>
      <c r="B862" s="76"/>
      <c r="C862" s="76"/>
      <c r="D862" s="131"/>
      <c r="E862" s="91"/>
      <c r="F862" s="76"/>
      <c r="G862" s="76"/>
      <c r="H862" s="77"/>
      <c r="I862" s="76"/>
      <c r="J862" s="77"/>
      <c r="K862" s="134"/>
      <c r="L862" s="134"/>
      <c r="M862" s="134"/>
      <c r="N862" s="134"/>
    </row>
    <row r="863" spans="1:14" s="78" customFormat="1" x14ac:dyDescent="0.25">
      <c r="A863" s="76"/>
      <c r="B863" s="76"/>
      <c r="C863" s="76"/>
      <c r="D863" s="131"/>
      <c r="E863" s="91"/>
      <c r="F863" s="76"/>
      <c r="G863" s="76"/>
      <c r="H863" s="77"/>
      <c r="I863" s="76"/>
      <c r="J863" s="77"/>
      <c r="K863" s="134"/>
      <c r="L863" s="134"/>
      <c r="M863" s="134"/>
      <c r="N863" s="134"/>
    </row>
    <row r="864" spans="1:14" s="78" customFormat="1" x14ac:dyDescent="0.25">
      <c r="A864" s="76"/>
      <c r="B864" s="76"/>
      <c r="C864" s="76"/>
      <c r="D864" s="131"/>
      <c r="E864" s="91"/>
      <c r="F864" s="76"/>
      <c r="G864" s="76"/>
      <c r="H864" s="77"/>
      <c r="I864" s="76"/>
      <c r="J864" s="77"/>
      <c r="K864" s="134"/>
      <c r="L864" s="134"/>
      <c r="M864" s="134"/>
      <c r="N864" s="134"/>
    </row>
    <row r="865" spans="1:14" s="78" customFormat="1" x14ac:dyDescent="0.25">
      <c r="A865" s="76"/>
      <c r="B865" s="76"/>
      <c r="C865" s="76"/>
      <c r="D865" s="131"/>
      <c r="E865" s="91"/>
      <c r="F865" s="76"/>
      <c r="G865" s="76"/>
      <c r="H865" s="77"/>
      <c r="I865" s="76"/>
      <c r="J865" s="77"/>
      <c r="K865" s="134"/>
      <c r="L865" s="134"/>
      <c r="M865" s="134"/>
      <c r="N865" s="134"/>
    </row>
    <row r="866" spans="1:14" s="78" customFormat="1" x14ac:dyDescent="0.25">
      <c r="A866" s="76"/>
      <c r="B866" s="76"/>
      <c r="C866" s="76"/>
      <c r="D866" s="131"/>
      <c r="E866" s="91"/>
      <c r="F866" s="76"/>
      <c r="G866" s="76"/>
      <c r="H866" s="77"/>
      <c r="I866" s="76"/>
      <c r="J866" s="77"/>
      <c r="K866" s="134"/>
      <c r="L866" s="134"/>
      <c r="M866" s="134"/>
      <c r="N866" s="134"/>
    </row>
    <row r="867" spans="1:14" s="78" customFormat="1" x14ac:dyDescent="0.25">
      <c r="A867" s="76"/>
      <c r="B867" s="76"/>
      <c r="C867" s="76"/>
      <c r="D867" s="131"/>
      <c r="E867" s="91"/>
      <c r="F867" s="76"/>
      <c r="G867" s="76"/>
      <c r="H867" s="77"/>
      <c r="I867" s="76"/>
      <c r="J867" s="77"/>
      <c r="K867" s="134"/>
      <c r="L867" s="134"/>
      <c r="M867" s="134"/>
      <c r="N867" s="134"/>
    </row>
    <row r="868" spans="1:14" s="78" customFormat="1" x14ac:dyDescent="0.25">
      <c r="A868" s="76"/>
      <c r="B868" s="76"/>
      <c r="C868" s="76"/>
      <c r="D868" s="131"/>
      <c r="E868" s="91"/>
      <c r="F868" s="76"/>
      <c r="G868" s="76"/>
      <c r="H868" s="77"/>
      <c r="I868" s="76"/>
      <c r="J868" s="77"/>
      <c r="K868" s="134"/>
      <c r="L868" s="134"/>
      <c r="M868" s="134"/>
      <c r="N868" s="134"/>
    </row>
    <row r="869" spans="1:14" s="78" customFormat="1" x14ac:dyDescent="0.25">
      <c r="A869" s="76"/>
      <c r="B869" s="76"/>
      <c r="C869" s="76"/>
      <c r="D869" s="131"/>
      <c r="E869" s="91"/>
      <c r="F869" s="76"/>
      <c r="G869" s="76"/>
      <c r="H869" s="77"/>
      <c r="I869" s="76"/>
      <c r="J869" s="77"/>
      <c r="K869" s="134"/>
      <c r="L869" s="134"/>
      <c r="M869" s="134"/>
      <c r="N869" s="134"/>
    </row>
    <row r="870" spans="1:14" s="78" customFormat="1" x14ac:dyDescent="0.25">
      <c r="A870" s="76"/>
      <c r="B870" s="76"/>
      <c r="C870" s="76"/>
      <c r="D870" s="131"/>
      <c r="E870" s="91"/>
      <c r="F870" s="76"/>
      <c r="G870" s="76"/>
      <c r="H870" s="77"/>
      <c r="I870" s="76"/>
      <c r="J870" s="77"/>
      <c r="K870" s="134"/>
      <c r="L870" s="134"/>
      <c r="M870" s="134"/>
      <c r="N870" s="134"/>
    </row>
    <row r="871" spans="1:14" s="78" customFormat="1" x14ac:dyDescent="0.25">
      <c r="A871" s="76"/>
      <c r="B871" s="76"/>
      <c r="C871" s="76"/>
      <c r="D871" s="131"/>
      <c r="E871" s="91"/>
      <c r="F871" s="76"/>
      <c r="G871" s="76"/>
      <c r="H871" s="77"/>
      <c r="I871" s="76"/>
      <c r="J871" s="77"/>
      <c r="K871" s="134"/>
      <c r="L871" s="134"/>
      <c r="M871" s="134"/>
      <c r="N871" s="134"/>
    </row>
    <row r="872" spans="1:14" s="78" customFormat="1" x14ac:dyDescent="0.25">
      <c r="A872" s="76"/>
      <c r="B872" s="76"/>
      <c r="C872" s="76"/>
      <c r="D872" s="131"/>
      <c r="E872" s="91"/>
      <c r="F872" s="76"/>
      <c r="G872" s="76"/>
      <c r="H872" s="77"/>
      <c r="I872" s="76"/>
      <c r="J872" s="77"/>
      <c r="K872" s="134"/>
      <c r="L872" s="134"/>
      <c r="M872" s="134"/>
      <c r="N872" s="134"/>
    </row>
    <row r="873" spans="1:14" s="78" customFormat="1" x14ac:dyDescent="0.25">
      <c r="A873" s="76"/>
      <c r="B873" s="76"/>
      <c r="C873" s="76"/>
      <c r="D873" s="131"/>
      <c r="E873" s="91"/>
      <c r="F873" s="76"/>
      <c r="G873" s="76"/>
      <c r="H873" s="77"/>
      <c r="I873" s="76"/>
      <c r="J873" s="77"/>
      <c r="K873" s="134"/>
      <c r="L873" s="134"/>
      <c r="M873" s="134"/>
      <c r="N873" s="134"/>
    </row>
    <row r="874" spans="1:14" s="78" customFormat="1" x14ac:dyDescent="0.25">
      <c r="A874" s="76"/>
      <c r="B874" s="76"/>
      <c r="C874" s="76"/>
      <c r="D874" s="131"/>
      <c r="E874" s="91"/>
      <c r="F874" s="76"/>
      <c r="G874" s="76"/>
      <c r="H874" s="77"/>
      <c r="I874" s="76"/>
      <c r="J874" s="77"/>
      <c r="K874" s="134"/>
      <c r="L874" s="134"/>
      <c r="M874" s="134"/>
      <c r="N874" s="134"/>
    </row>
    <row r="875" spans="1:14" s="78" customFormat="1" x14ac:dyDescent="0.25">
      <c r="A875" s="76"/>
      <c r="B875" s="76"/>
      <c r="C875" s="76"/>
      <c r="D875" s="131"/>
      <c r="E875" s="91"/>
      <c r="F875" s="76"/>
      <c r="G875" s="76"/>
      <c r="H875" s="77"/>
      <c r="I875" s="76"/>
      <c r="J875" s="77"/>
      <c r="K875" s="134"/>
      <c r="L875" s="134"/>
      <c r="M875" s="134"/>
      <c r="N875" s="134"/>
    </row>
    <row r="876" spans="1:14" s="78" customFormat="1" x14ac:dyDescent="0.25">
      <c r="A876" s="76"/>
      <c r="B876" s="76"/>
      <c r="C876" s="76"/>
      <c r="D876" s="131"/>
      <c r="E876" s="91"/>
      <c r="F876" s="76"/>
      <c r="G876" s="76"/>
      <c r="H876" s="77"/>
      <c r="I876" s="76"/>
      <c r="J876" s="77"/>
      <c r="K876" s="134"/>
      <c r="L876" s="134"/>
      <c r="M876" s="134"/>
      <c r="N876" s="134"/>
    </row>
    <row r="877" spans="1:14" s="78" customFormat="1" x14ac:dyDescent="0.25">
      <c r="A877" s="76"/>
      <c r="B877" s="76"/>
      <c r="C877" s="76"/>
      <c r="D877" s="131"/>
      <c r="E877" s="91"/>
      <c r="F877" s="76"/>
      <c r="G877" s="76"/>
      <c r="H877" s="77"/>
      <c r="I877" s="76"/>
      <c r="J877" s="77"/>
      <c r="K877" s="134"/>
      <c r="L877" s="134"/>
      <c r="M877" s="134"/>
      <c r="N877" s="134"/>
    </row>
    <row r="878" spans="1:14" s="78" customFormat="1" x14ac:dyDescent="0.25">
      <c r="A878" s="76"/>
      <c r="B878" s="76"/>
      <c r="C878" s="76"/>
      <c r="D878" s="131"/>
      <c r="E878" s="91"/>
      <c r="F878" s="76"/>
      <c r="G878" s="76"/>
      <c r="H878" s="77"/>
      <c r="I878" s="76"/>
      <c r="J878" s="77"/>
      <c r="K878" s="134"/>
      <c r="L878" s="134"/>
      <c r="M878" s="134"/>
      <c r="N878" s="134"/>
    </row>
    <row r="879" spans="1:14" s="78" customFormat="1" x14ac:dyDescent="0.25">
      <c r="A879" s="76"/>
      <c r="B879" s="76"/>
      <c r="C879" s="76"/>
      <c r="D879" s="131"/>
      <c r="E879" s="91"/>
      <c r="F879" s="76"/>
      <c r="G879" s="76"/>
      <c r="H879" s="77"/>
      <c r="I879" s="76"/>
      <c r="J879" s="77"/>
      <c r="K879" s="134"/>
      <c r="L879" s="134"/>
      <c r="M879" s="134"/>
      <c r="N879" s="134"/>
    </row>
    <row r="880" spans="1:14" s="78" customFormat="1" x14ac:dyDescent="0.25">
      <c r="A880" s="76"/>
      <c r="B880" s="76"/>
      <c r="C880" s="76"/>
      <c r="D880" s="131"/>
      <c r="E880" s="91"/>
      <c r="F880" s="76"/>
      <c r="G880" s="76"/>
      <c r="H880" s="77"/>
      <c r="I880" s="76"/>
      <c r="J880" s="77"/>
      <c r="K880" s="134"/>
      <c r="L880" s="134"/>
      <c r="M880" s="134"/>
      <c r="N880" s="134"/>
    </row>
    <row r="881" spans="1:14" s="78" customFormat="1" x14ac:dyDescent="0.25">
      <c r="A881" s="76"/>
      <c r="B881" s="76"/>
      <c r="C881" s="76"/>
      <c r="D881" s="131"/>
      <c r="E881" s="91"/>
      <c r="F881" s="76"/>
      <c r="G881" s="76"/>
      <c r="H881" s="77"/>
      <c r="I881" s="76"/>
      <c r="J881" s="77"/>
      <c r="K881" s="134"/>
      <c r="L881" s="134"/>
      <c r="M881" s="134"/>
      <c r="N881" s="134"/>
    </row>
    <row r="882" spans="1:14" s="78" customFormat="1" x14ac:dyDescent="0.25">
      <c r="A882" s="76"/>
      <c r="B882" s="76"/>
      <c r="C882" s="76"/>
      <c r="D882" s="131"/>
      <c r="E882" s="91"/>
      <c r="F882" s="76"/>
      <c r="G882" s="76"/>
      <c r="H882" s="77"/>
      <c r="I882" s="76"/>
      <c r="J882" s="77"/>
      <c r="K882" s="134"/>
      <c r="L882" s="134"/>
      <c r="M882" s="134"/>
      <c r="N882" s="134"/>
    </row>
    <row r="883" spans="1:14" s="78" customFormat="1" x14ac:dyDescent="0.25">
      <c r="A883" s="76"/>
      <c r="B883" s="76"/>
      <c r="C883" s="76"/>
      <c r="D883" s="131"/>
      <c r="E883" s="91"/>
      <c r="F883" s="76"/>
      <c r="G883" s="76"/>
      <c r="H883" s="77"/>
      <c r="I883" s="76"/>
      <c r="J883" s="77"/>
      <c r="K883" s="134"/>
      <c r="L883" s="134"/>
      <c r="M883" s="134"/>
      <c r="N883" s="134"/>
    </row>
    <row r="884" spans="1:14" s="78" customFormat="1" x14ac:dyDescent="0.25">
      <c r="A884" s="76"/>
      <c r="B884" s="76"/>
      <c r="C884" s="76"/>
      <c r="D884" s="131"/>
      <c r="E884" s="91"/>
      <c r="F884" s="76"/>
      <c r="G884" s="76"/>
      <c r="H884" s="77"/>
      <c r="I884" s="76"/>
      <c r="J884" s="77"/>
      <c r="K884" s="134"/>
      <c r="L884" s="134"/>
      <c r="M884" s="134"/>
      <c r="N884" s="134"/>
    </row>
    <row r="885" spans="1:14" s="78" customFormat="1" x14ac:dyDescent="0.25">
      <c r="A885" s="76"/>
      <c r="B885" s="76"/>
      <c r="C885" s="76"/>
      <c r="D885" s="131"/>
      <c r="E885" s="91"/>
      <c r="F885" s="76"/>
      <c r="G885" s="76"/>
      <c r="H885" s="77"/>
      <c r="I885" s="76"/>
      <c r="J885" s="77"/>
      <c r="K885" s="134"/>
      <c r="L885" s="134"/>
      <c r="M885" s="134"/>
      <c r="N885" s="134"/>
    </row>
    <row r="886" spans="1:14" s="78" customFormat="1" x14ac:dyDescent="0.25">
      <c r="A886" s="76"/>
      <c r="B886" s="76"/>
      <c r="C886" s="76"/>
      <c r="D886" s="131"/>
      <c r="E886" s="91"/>
      <c r="F886" s="76"/>
      <c r="G886" s="76"/>
      <c r="H886" s="77"/>
      <c r="I886" s="76"/>
      <c r="J886" s="77"/>
      <c r="K886" s="134"/>
      <c r="L886" s="134"/>
      <c r="M886" s="134"/>
      <c r="N886" s="134"/>
    </row>
    <row r="887" spans="1:14" s="78" customFormat="1" x14ac:dyDescent="0.25">
      <c r="A887" s="76"/>
      <c r="B887" s="76"/>
      <c r="C887" s="76"/>
      <c r="D887" s="131"/>
      <c r="E887" s="91"/>
      <c r="F887" s="76"/>
      <c r="G887" s="76"/>
      <c r="H887" s="77"/>
      <c r="I887" s="76"/>
      <c r="J887" s="77"/>
      <c r="K887" s="134"/>
      <c r="L887" s="134"/>
      <c r="M887" s="134"/>
      <c r="N887" s="134"/>
    </row>
    <row r="888" spans="1:14" s="78" customFormat="1" x14ac:dyDescent="0.25">
      <c r="A888" s="76"/>
      <c r="B888" s="76"/>
      <c r="C888" s="76"/>
      <c r="D888" s="131"/>
      <c r="E888" s="91"/>
      <c r="F888" s="76"/>
      <c r="G888" s="76"/>
      <c r="H888" s="77"/>
      <c r="I888" s="76"/>
      <c r="J888" s="77"/>
      <c r="K888" s="134"/>
      <c r="L888" s="134"/>
      <c r="M888" s="134"/>
      <c r="N888" s="134"/>
    </row>
    <row r="889" spans="1:14" s="78" customFormat="1" x14ac:dyDescent="0.25">
      <c r="A889" s="76"/>
      <c r="B889" s="76"/>
      <c r="C889" s="76"/>
      <c r="D889" s="131"/>
      <c r="E889" s="91"/>
      <c r="F889" s="76"/>
      <c r="G889" s="76"/>
      <c r="H889" s="77"/>
      <c r="I889" s="76"/>
      <c r="J889" s="77"/>
      <c r="K889" s="134"/>
      <c r="L889" s="134"/>
      <c r="M889" s="134"/>
      <c r="N889" s="134"/>
    </row>
    <row r="890" spans="1:14" s="78" customFormat="1" x14ac:dyDescent="0.25">
      <c r="A890" s="76"/>
      <c r="B890" s="76"/>
      <c r="C890" s="76"/>
      <c r="D890" s="131"/>
      <c r="E890" s="91"/>
      <c r="F890" s="76"/>
      <c r="G890" s="76"/>
      <c r="H890" s="77"/>
      <c r="I890" s="76"/>
      <c r="J890" s="77"/>
      <c r="K890" s="134"/>
      <c r="L890" s="134"/>
      <c r="M890" s="134"/>
      <c r="N890" s="134"/>
    </row>
    <row r="891" spans="1:14" s="78" customFormat="1" x14ac:dyDescent="0.25">
      <c r="A891" s="76"/>
      <c r="B891" s="76"/>
      <c r="C891" s="76"/>
      <c r="D891" s="131"/>
      <c r="E891" s="91"/>
      <c r="F891" s="76"/>
      <c r="G891" s="76"/>
      <c r="H891" s="77"/>
      <c r="I891" s="76"/>
      <c r="J891" s="77"/>
      <c r="K891" s="134"/>
      <c r="L891" s="134"/>
      <c r="M891" s="134"/>
      <c r="N891" s="134"/>
    </row>
    <row r="892" spans="1:14" s="78" customFormat="1" x14ac:dyDescent="0.25">
      <c r="A892" s="76"/>
      <c r="B892" s="76"/>
      <c r="C892" s="76"/>
      <c r="D892" s="131"/>
      <c r="E892" s="91"/>
      <c r="F892" s="76"/>
      <c r="G892" s="76"/>
      <c r="H892" s="77"/>
      <c r="I892" s="76"/>
      <c r="J892" s="77"/>
      <c r="K892" s="134"/>
      <c r="L892" s="134"/>
      <c r="M892" s="134"/>
      <c r="N892" s="134"/>
    </row>
    <row r="893" spans="1:14" s="78" customFormat="1" x14ac:dyDescent="0.25">
      <c r="A893" s="76"/>
      <c r="B893" s="76"/>
      <c r="C893" s="76"/>
      <c r="D893" s="131"/>
      <c r="E893" s="91"/>
      <c r="F893" s="76"/>
      <c r="G893" s="76"/>
      <c r="H893" s="77"/>
      <c r="I893" s="76"/>
      <c r="J893" s="77"/>
      <c r="K893" s="134"/>
      <c r="L893" s="134"/>
      <c r="M893" s="134"/>
      <c r="N893" s="134"/>
    </row>
    <row r="894" spans="1:14" s="78" customFormat="1" x14ac:dyDescent="0.25">
      <c r="A894" s="76"/>
      <c r="B894" s="76"/>
      <c r="C894" s="76"/>
      <c r="D894" s="131"/>
      <c r="E894" s="91"/>
      <c r="F894" s="76"/>
      <c r="G894" s="76"/>
      <c r="H894" s="77"/>
      <c r="I894" s="76"/>
      <c r="J894" s="77"/>
      <c r="K894" s="134"/>
      <c r="L894" s="134"/>
      <c r="M894" s="134"/>
      <c r="N894" s="134"/>
    </row>
    <row r="895" spans="1:14" s="78" customFormat="1" x14ac:dyDescent="0.25">
      <c r="A895" s="76"/>
      <c r="B895" s="76"/>
      <c r="C895" s="76"/>
      <c r="D895" s="131"/>
      <c r="E895" s="91"/>
      <c r="F895" s="76"/>
      <c r="G895" s="76"/>
      <c r="H895" s="77"/>
      <c r="I895" s="76"/>
      <c r="J895" s="77"/>
      <c r="K895" s="134"/>
      <c r="L895" s="134"/>
      <c r="M895" s="134"/>
      <c r="N895" s="134"/>
    </row>
    <row r="896" spans="1:14" s="78" customFormat="1" x14ac:dyDescent="0.25">
      <c r="A896" s="76"/>
      <c r="B896" s="76"/>
      <c r="C896" s="76"/>
      <c r="D896" s="131"/>
      <c r="E896" s="91"/>
      <c r="F896" s="76"/>
      <c r="G896" s="76"/>
      <c r="H896" s="77"/>
      <c r="I896" s="76"/>
      <c r="J896" s="77"/>
      <c r="K896" s="134"/>
      <c r="L896" s="134"/>
      <c r="M896" s="134"/>
      <c r="N896" s="134"/>
    </row>
    <row r="897" spans="1:14" s="78" customFormat="1" x14ac:dyDescent="0.25">
      <c r="A897" s="76"/>
      <c r="B897" s="76"/>
      <c r="C897" s="76"/>
      <c r="D897" s="131"/>
      <c r="E897" s="91"/>
      <c r="F897" s="76"/>
      <c r="G897" s="76"/>
      <c r="H897" s="77"/>
      <c r="I897" s="76"/>
      <c r="J897" s="77"/>
      <c r="K897" s="134"/>
      <c r="L897" s="134"/>
      <c r="M897" s="134"/>
      <c r="N897" s="134"/>
    </row>
    <row r="898" spans="1:14" s="78" customFormat="1" x14ac:dyDescent="0.25">
      <c r="A898" s="76"/>
      <c r="B898" s="76"/>
      <c r="C898" s="76"/>
      <c r="D898" s="131"/>
      <c r="E898" s="91"/>
      <c r="F898" s="76"/>
      <c r="G898" s="76"/>
      <c r="H898" s="77"/>
      <c r="I898" s="76"/>
      <c r="J898" s="77"/>
      <c r="K898" s="134"/>
      <c r="L898" s="134"/>
      <c r="M898" s="134"/>
      <c r="N898" s="134"/>
    </row>
    <row r="899" spans="1:14" s="78" customFormat="1" x14ac:dyDescent="0.25">
      <c r="A899" s="76"/>
      <c r="B899" s="76"/>
      <c r="C899" s="76"/>
      <c r="D899" s="131"/>
      <c r="E899" s="91"/>
      <c r="F899" s="76"/>
      <c r="G899" s="76"/>
      <c r="H899" s="77"/>
      <c r="I899" s="76"/>
      <c r="J899" s="77"/>
      <c r="K899" s="134"/>
      <c r="L899" s="134"/>
      <c r="M899" s="134"/>
      <c r="N899" s="134"/>
    </row>
    <row r="900" spans="1:14" s="78" customFormat="1" x14ac:dyDescent="0.25">
      <c r="A900" s="76"/>
      <c r="B900" s="76"/>
      <c r="C900" s="76"/>
      <c r="D900" s="131"/>
      <c r="E900" s="91"/>
      <c r="F900" s="76"/>
      <c r="G900" s="76"/>
      <c r="H900" s="77"/>
      <c r="I900" s="76"/>
      <c r="J900" s="77"/>
      <c r="K900" s="134"/>
      <c r="L900" s="134"/>
      <c r="M900" s="134"/>
      <c r="N900" s="134"/>
    </row>
    <row r="901" spans="1:14" s="78" customFormat="1" x14ac:dyDescent="0.25">
      <c r="A901" s="76"/>
      <c r="B901" s="76"/>
      <c r="C901" s="76"/>
      <c r="D901" s="131"/>
      <c r="E901" s="91"/>
      <c r="F901" s="76"/>
      <c r="G901" s="76"/>
      <c r="H901" s="77"/>
      <c r="I901" s="76"/>
      <c r="J901" s="77"/>
      <c r="K901" s="134"/>
      <c r="L901" s="134"/>
      <c r="M901" s="134"/>
      <c r="N901" s="134"/>
    </row>
    <row r="902" spans="1:14" s="78" customFormat="1" x14ac:dyDescent="0.25">
      <c r="A902" s="76"/>
      <c r="B902" s="76"/>
      <c r="C902" s="76"/>
      <c r="D902" s="131"/>
      <c r="E902" s="91"/>
      <c r="F902" s="76"/>
      <c r="G902" s="76"/>
      <c r="H902" s="77"/>
      <c r="I902" s="76"/>
      <c r="J902" s="77"/>
      <c r="K902" s="134"/>
      <c r="L902" s="134"/>
      <c r="M902" s="134"/>
      <c r="N902" s="134"/>
    </row>
    <row r="903" spans="1:14" s="78" customFormat="1" x14ac:dyDescent="0.25">
      <c r="A903" s="76"/>
      <c r="B903" s="76"/>
      <c r="C903" s="76"/>
      <c r="D903" s="131"/>
      <c r="E903" s="91"/>
      <c r="F903" s="76"/>
      <c r="G903" s="76"/>
      <c r="H903" s="77"/>
      <c r="I903" s="76"/>
      <c r="J903" s="77"/>
      <c r="K903" s="134"/>
      <c r="L903" s="134"/>
      <c r="M903" s="134"/>
      <c r="N903" s="134"/>
    </row>
    <row r="904" spans="1:14" s="78" customFormat="1" x14ac:dyDescent="0.25">
      <c r="A904" s="76"/>
      <c r="B904" s="76"/>
      <c r="C904" s="76"/>
      <c r="D904" s="131"/>
      <c r="E904" s="91"/>
      <c r="F904" s="76"/>
      <c r="G904" s="76"/>
      <c r="H904" s="77"/>
      <c r="I904" s="76"/>
      <c r="J904" s="77"/>
      <c r="K904" s="134"/>
      <c r="L904" s="134"/>
      <c r="M904" s="134"/>
      <c r="N904" s="134"/>
    </row>
    <row r="905" spans="1:14" s="78" customFormat="1" x14ac:dyDescent="0.25">
      <c r="A905" s="76"/>
      <c r="B905" s="76"/>
      <c r="C905" s="76"/>
      <c r="D905" s="131"/>
      <c r="E905" s="91"/>
      <c r="F905" s="76"/>
      <c r="G905" s="76"/>
      <c r="H905" s="77"/>
      <c r="I905" s="76"/>
      <c r="J905" s="77"/>
      <c r="K905" s="134"/>
      <c r="L905" s="134"/>
      <c r="M905" s="134"/>
      <c r="N905" s="134"/>
    </row>
    <row r="906" spans="1:14" s="78" customFormat="1" x14ac:dyDescent="0.25">
      <c r="A906" s="76"/>
      <c r="B906" s="76"/>
      <c r="C906" s="76"/>
      <c r="D906" s="131"/>
      <c r="E906" s="91"/>
      <c r="F906" s="76"/>
      <c r="G906" s="76"/>
      <c r="H906" s="77"/>
      <c r="I906" s="76"/>
      <c r="J906" s="77"/>
      <c r="K906" s="134"/>
      <c r="L906" s="134"/>
      <c r="M906" s="134"/>
      <c r="N906" s="134"/>
    </row>
    <row r="907" spans="1:14" s="78" customFormat="1" x14ac:dyDescent="0.25">
      <c r="A907" s="76"/>
      <c r="B907" s="76"/>
      <c r="C907" s="76"/>
      <c r="D907" s="131"/>
      <c r="E907" s="91"/>
      <c r="F907" s="76"/>
      <c r="G907" s="76"/>
      <c r="H907" s="77"/>
      <c r="I907" s="76"/>
      <c r="J907" s="77"/>
      <c r="K907" s="134"/>
      <c r="L907" s="134"/>
      <c r="M907" s="134"/>
      <c r="N907" s="134"/>
    </row>
    <row r="908" spans="1:14" s="78" customFormat="1" x14ac:dyDescent="0.25">
      <c r="A908" s="76"/>
      <c r="B908" s="76"/>
      <c r="C908" s="76"/>
      <c r="D908" s="131"/>
      <c r="E908" s="91"/>
      <c r="F908" s="76"/>
      <c r="G908" s="76"/>
      <c r="H908" s="77"/>
      <c r="I908" s="76"/>
      <c r="J908" s="77"/>
      <c r="K908" s="134"/>
      <c r="L908" s="134"/>
      <c r="M908" s="134"/>
      <c r="N908" s="134"/>
    </row>
    <row r="909" spans="1:14" s="78" customFormat="1" x14ac:dyDescent="0.25">
      <c r="A909" s="76"/>
      <c r="B909" s="76"/>
      <c r="C909" s="76"/>
      <c r="D909" s="131"/>
      <c r="E909" s="91"/>
      <c r="F909" s="76"/>
      <c r="G909" s="76"/>
      <c r="H909" s="77"/>
      <c r="I909" s="76"/>
      <c r="J909" s="77"/>
      <c r="K909" s="134"/>
      <c r="L909" s="134"/>
      <c r="M909" s="134"/>
      <c r="N909" s="134"/>
    </row>
    <row r="910" spans="1:14" s="78" customFormat="1" x14ac:dyDescent="0.25">
      <c r="A910" s="76"/>
      <c r="B910" s="76"/>
      <c r="C910" s="76"/>
      <c r="D910" s="131"/>
      <c r="E910" s="91"/>
      <c r="F910" s="76"/>
      <c r="G910" s="76"/>
      <c r="H910" s="77"/>
      <c r="I910" s="76"/>
      <c r="J910" s="77"/>
      <c r="K910" s="134"/>
      <c r="L910" s="134"/>
      <c r="M910" s="134"/>
      <c r="N910" s="134"/>
    </row>
    <row r="911" spans="1:14" s="78" customFormat="1" x14ac:dyDescent="0.25">
      <c r="A911" s="76"/>
      <c r="B911" s="76"/>
      <c r="C911" s="76"/>
      <c r="D911" s="131"/>
      <c r="E911" s="91"/>
      <c r="F911" s="76"/>
      <c r="G911" s="76"/>
      <c r="H911" s="77"/>
      <c r="I911" s="76"/>
      <c r="J911" s="77"/>
      <c r="K911" s="134"/>
      <c r="L911" s="134"/>
      <c r="M911" s="134"/>
      <c r="N911" s="134"/>
    </row>
    <row r="912" spans="1:14" s="78" customFormat="1" x14ac:dyDescent="0.25">
      <c r="A912" s="76"/>
      <c r="B912" s="76"/>
      <c r="C912" s="76"/>
      <c r="D912" s="131"/>
      <c r="E912" s="91"/>
      <c r="F912" s="76"/>
      <c r="G912" s="76"/>
      <c r="H912" s="77"/>
      <c r="I912" s="76"/>
      <c r="J912" s="77"/>
      <c r="K912" s="134"/>
      <c r="L912" s="134"/>
      <c r="M912" s="134"/>
      <c r="N912" s="134"/>
    </row>
    <row r="913" spans="1:14" s="78" customFormat="1" x14ac:dyDescent="0.25">
      <c r="A913" s="76"/>
      <c r="B913" s="76"/>
      <c r="C913" s="76"/>
      <c r="D913" s="131"/>
      <c r="E913" s="91"/>
      <c r="F913" s="76"/>
      <c r="G913" s="76"/>
      <c r="H913" s="77"/>
      <c r="I913" s="76"/>
      <c r="J913" s="77"/>
      <c r="K913" s="134"/>
      <c r="L913" s="134"/>
      <c r="M913" s="134"/>
      <c r="N913" s="134"/>
    </row>
    <row r="914" spans="1:14" s="78" customFormat="1" x14ac:dyDescent="0.25">
      <c r="A914" s="76"/>
      <c r="B914" s="76"/>
      <c r="C914" s="76"/>
      <c r="D914" s="131"/>
      <c r="E914" s="91"/>
      <c r="F914" s="76"/>
      <c r="G914" s="76"/>
      <c r="H914" s="77"/>
      <c r="I914" s="76"/>
      <c r="J914" s="77"/>
      <c r="K914" s="134"/>
      <c r="L914" s="134"/>
      <c r="M914" s="134"/>
      <c r="N914" s="134"/>
    </row>
    <row r="915" spans="1:14" s="78" customFormat="1" x14ac:dyDescent="0.25">
      <c r="A915" s="76"/>
      <c r="B915" s="76"/>
      <c r="C915" s="76"/>
      <c r="D915" s="131"/>
      <c r="E915" s="91"/>
      <c r="F915" s="76"/>
      <c r="G915" s="76"/>
      <c r="H915" s="77"/>
      <c r="I915" s="76"/>
      <c r="J915" s="77"/>
      <c r="K915" s="134"/>
      <c r="L915" s="134"/>
      <c r="M915" s="134"/>
      <c r="N915" s="134"/>
    </row>
    <row r="916" spans="1:14" s="78" customFormat="1" x14ac:dyDescent="0.25">
      <c r="A916" s="76"/>
      <c r="B916" s="76"/>
      <c r="C916" s="76"/>
      <c r="D916" s="131"/>
      <c r="E916" s="91"/>
      <c r="F916" s="76"/>
      <c r="G916" s="76"/>
      <c r="H916" s="77"/>
      <c r="I916" s="76"/>
      <c r="J916" s="77"/>
      <c r="K916" s="134"/>
      <c r="L916" s="134"/>
      <c r="M916" s="134"/>
      <c r="N916" s="134"/>
    </row>
    <row r="917" spans="1:14" s="78" customFormat="1" x14ac:dyDescent="0.25">
      <c r="A917" s="76"/>
      <c r="B917" s="76"/>
      <c r="C917" s="76"/>
      <c r="D917" s="131"/>
      <c r="E917" s="91"/>
      <c r="F917" s="76"/>
      <c r="G917" s="76"/>
      <c r="H917" s="77"/>
      <c r="I917" s="76"/>
      <c r="J917" s="77"/>
      <c r="K917" s="134"/>
      <c r="L917" s="134"/>
      <c r="M917" s="134"/>
      <c r="N917" s="134"/>
    </row>
    <row r="918" spans="1:14" s="78" customFormat="1" x14ac:dyDescent="0.25">
      <c r="A918" s="76"/>
      <c r="B918" s="76"/>
      <c r="C918" s="76"/>
      <c r="D918" s="131"/>
      <c r="E918" s="91"/>
      <c r="F918" s="76"/>
      <c r="G918" s="76"/>
      <c r="H918" s="77"/>
      <c r="I918" s="76"/>
      <c r="J918" s="77"/>
      <c r="K918" s="134"/>
      <c r="L918" s="134"/>
      <c r="M918" s="134"/>
      <c r="N918" s="134"/>
    </row>
    <row r="919" spans="1:14" s="78" customFormat="1" x14ac:dyDescent="0.25">
      <c r="A919" s="76"/>
      <c r="B919" s="76"/>
      <c r="C919" s="76"/>
      <c r="D919" s="131"/>
      <c r="E919" s="91"/>
      <c r="F919" s="76"/>
      <c r="G919" s="76"/>
      <c r="H919" s="77"/>
      <c r="I919" s="76"/>
      <c r="J919" s="77"/>
      <c r="K919" s="134"/>
      <c r="L919" s="134"/>
      <c r="M919" s="134"/>
      <c r="N919" s="134"/>
    </row>
    <row r="920" spans="1:14" s="78" customFormat="1" x14ac:dyDescent="0.25">
      <c r="A920" s="76"/>
      <c r="B920" s="76"/>
      <c r="C920" s="76"/>
      <c r="D920" s="131"/>
      <c r="E920" s="91"/>
      <c r="F920" s="76"/>
      <c r="G920" s="76"/>
      <c r="H920" s="77"/>
      <c r="I920" s="76"/>
      <c r="J920" s="77"/>
      <c r="K920" s="134"/>
      <c r="L920" s="134"/>
      <c r="M920" s="134"/>
      <c r="N920" s="134"/>
    </row>
    <row r="921" spans="1:14" s="78" customFormat="1" x14ac:dyDescent="0.25">
      <c r="A921" s="76"/>
      <c r="B921" s="76"/>
      <c r="C921" s="76"/>
      <c r="D921" s="131"/>
      <c r="E921" s="91"/>
      <c r="F921" s="76"/>
      <c r="G921" s="76"/>
      <c r="H921" s="77"/>
      <c r="I921" s="76"/>
      <c r="J921" s="77"/>
      <c r="K921" s="134"/>
      <c r="L921" s="134"/>
      <c r="M921" s="134"/>
      <c r="N921" s="134"/>
    </row>
    <row r="922" spans="1:14" s="78" customFormat="1" x14ac:dyDescent="0.25">
      <c r="A922" s="76"/>
      <c r="B922" s="76"/>
      <c r="C922" s="76"/>
      <c r="D922" s="131"/>
      <c r="E922" s="91"/>
      <c r="F922" s="76"/>
      <c r="G922" s="76"/>
      <c r="H922" s="77"/>
      <c r="I922" s="76"/>
      <c r="J922" s="77"/>
      <c r="K922" s="134"/>
      <c r="L922" s="134"/>
      <c r="M922" s="134"/>
      <c r="N922" s="134"/>
    </row>
    <row r="923" spans="1:14" s="78" customFormat="1" x14ac:dyDescent="0.25">
      <c r="A923" s="76"/>
      <c r="B923" s="76"/>
      <c r="C923" s="76"/>
      <c r="D923" s="131"/>
      <c r="E923" s="91"/>
      <c r="F923" s="76"/>
      <c r="G923" s="76"/>
      <c r="H923" s="77"/>
      <c r="I923" s="76"/>
      <c r="J923" s="77"/>
      <c r="K923" s="134"/>
      <c r="L923" s="134"/>
      <c r="M923" s="134"/>
      <c r="N923" s="134"/>
    </row>
    <row r="924" spans="1:14" s="78" customFormat="1" x14ac:dyDescent="0.25">
      <c r="A924" s="76"/>
      <c r="B924" s="76"/>
      <c r="C924" s="76"/>
      <c r="D924" s="131"/>
      <c r="E924" s="91"/>
      <c r="F924" s="76"/>
      <c r="G924" s="76"/>
      <c r="H924" s="77"/>
      <c r="I924" s="76"/>
      <c r="J924" s="77"/>
      <c r="K924" s="134"/>
      <c r="L924" s="134"/>
      <c r="M924" s="134"/>
      <c r="N924" s="134"/>
    </row>
    <row r="925" spans="1:14" s="78" customFormat="1" x14ac:dyDescent="0.25">
      <c r="A925" s="76"/>
      <c r="B925" s="76"/>
      <c r="C925" s="76"/>
      <c r="D925" s="131"/>
      <c r="E925" s="91"/>
      <c r="F925" s="76"/>
      <c r="G925" s="76"/>
      <c r="H925" s="77"/>
      <c r="I925" s="76"/>
      <c r="J925" s="77"/>
      <c r="K925" s="134"/>
      <c r="L925" s="134"/>
      <c r="M925" s="134"/>
      <c r="N925" s="134"/>
    </row>
    <row r="926" spans="1:14" s="78" customFormat="1" x14ac:dyDescent="0.25">
      <c r="A926" s="76"/>
      <c r="B926" s="76"/>
      <c r="C926" s="76"/>
      <c r="D926" s="131"/>
      <c r="E926" s="91"/>
      <c r="F926" s="76"/>
      <c r="G926" s="76"/>
      <c r="H926" s="77"/>
      <c r="I926" s="76"/>
      <c r="J926" s="77"/>
      <c r="K926" s="134"/>
      <c r="L926" s="134"/>
      <c r="M926" s="134"/>
      <c r="N926" s="134"/>
    </row>
    <row r="927" spans="1:14" s="78" customFormat="1" x14ac:dyDescent="0.25">
      <c r="A927" s="76"/>
      <c r="B927" s="76"/>
      <c r="C927" s="76"/>
      <c r="D927" s="131"/>
      <c r="E927" s="91"/>
      <c r="F927" s="76"/>
      <c r="G927" s="76"/>
      <c r="H927" s="77"/>
      <c r="I927" s="76"/>
      <c r="J927" s="77"/>
      <c r="K927" s="134"/>
      <c r="L927" s="134"/>
      <c r="M927" s="134"/>
      <c r="N927" s="134"/>
    </row>
    <row r="928" spans="1:14" s="78" customFormat="1" x14ac:dyDescent="0.25">
      <c r="A928" s="76"/>
      <c r="B928" s="76"/>
      <c r="C928" s="76"/>
      <c r="D928" s="131"/>
      <c r="E928" s="91"/>
      <c r="F928" s="76"/>
      <c r="G928" s="76"/>
      <c r="H928" s="77"/>
      <c r="I928" s="76"/>
      <c r="J928" s="77"/>
      <c r="K928" s="134"/>
      <c r="L928" s="134"/>
      <c r="M928" s="134"/>
      <c r="N928" s="134"/>
    </row>
    <row r="929" spans="1:14" s="78" customFormat="1" x14ac:dyDescent="0.25">
      <c r="A929" s="76"/>
      <c r="B929" s="76"/>
      <c r="C929" s="76"/>
      <c r="D929" s="131"/>
      <c r="E929" s="91"/>
      <c r="F929" s="76"/>
      <c r="G929" s="76"/>
      <c r="H929" s="77"/>
      <c r="I929" s="76"/>
      <c r="J929" s="77"/>
      <c r="K929" s="134"/>
      <c r="L929" s="134"/>
      <c r="M929" s="134"/>
      <c r="N929" s="134"/>
    </row>
    <row r="930" spans="1:14" s="78" customFormat="1" x14ac:dyDescent="0.25">
      <c r="A930" s="76"/>
      <c r="B930" s="76"/>
      <c r="C930" s="76"/>
      <c r="D930" s="131"/>
      <c r="E930" s="91"/>
      <c r="F930" s="76"/>
      <c r="G930" s="76"/>
      <c r="H930" s="77"/>
      <c r="I930" s="76"/>
      <c r="J930" s="77"/>
      <c r="K930" s="134"/>
      <c r="L930" s="134"/>
      <c r="M930" s="134"/>
      <c r="N930" s="134"/>
    </row>
    <row r="931" spans="1:14" s="78" customFormat="1" x14ac:dyDescent="0.25">
      <c r="A931" s="76"/>
      <c r="B931" s="76"/>
      <c r="C931" s="76"/>
      <c r="D931" s="131"/>
      <c r="E931" s="91"/>
      <c r="F931" s="76"/>
      <c r="G931" s="76"/>
      <c r="H931" s="77"/>
      <c r="I931" s="76"/>
      <c r="J931" s="77"/>
      <c r="K931" s="134"/>
      <c r="L931" s="134"/>
      <c r="M931" s="134"/>
      <c r="N931" s="134"/>
    </row>
    <row r="932" spans="1:14" s="78" customFormat="1" x14ac:dyDescent="0.25">
      <c r="A932" s="76"/>
      <c r="B932" s="76"/>
      <c r="C932" s="76"/>
      <c r="D932" s="131"/>
      <c r="E932" s="91"/>
      <c r="F932" s="76"/>
      <c r="G932" s="76"/>
      <c r="H932" s="77"/>
      <c r="I932" s="76"/>
      <c r="J932" s="77"/>
      <c r="K932" s="134"/>
      <c r="L932" s="134"/>
      <c r="M932" s="134"/>
      <c r="N932" s="134"/>
    </row>
    <row r="933" spans="1:14" s="78" customFormat="1" x14ac:dyDescent="0.25">
      <c r="A933" s="76"/>
      <c r="B933" s="76"/>
      <c r="C933" s="76"/>
      <c r="D933" s="131"/>
      <c r="E933" s="91"/>
      <c r="F933" s="76"/>
      <c r="G933" s="76"/>
      <c r="H933" s="77"/>
      <c r="I933" s="76"/>
      <c r="J933" s="77"/>
      <c r="K933" s="134"/>
      <c r="L933" s="134"/>
      <c r="M933" s="134"/>
      <c r="N933" s="134"/>
    </row>
    <row r="934" spans="1:14" s="78" customFormat="1" x14ac:dyDescent="0.25">
      <c r="A934" s="76"/>
      <c r="B934" s="76"/>
      <c r="C934" s="76"/>
      <c r="D934" s="131"/>
      <c r="E934" s="91"/>
      <c r="F934" s="76"/>
      <c r="G934" s="76"/>
      <c r="H934" s="77"/>
      <c r="I934" s="76"/>
      <c r="J934" s="77"/>
      <c r="K934" s="134"/>
      <c r="L934" s="134"/>
      <c r="M934" s="134"/>
      <c r="N934" s="134"/>
    </row>
    <row r="935" spans="1:14" s="78" customFormat="1" x14ac:dyDescent="0.25">
      <c r="A935" s="76"/>
      <c r="B935" s="76"/>
      <c r="C935" s="76"/>
      <c r="D935" s="131"/>
      <c r="E935" s="91"/>
      <c r="F935" s="76"/>
      <c r="G935" s="76"/>
      <c r="H935" s="77"/>
      <c r="I935" s="76"/>
      <c r="J935" s="77"/>
      <c r="K935" s="134"/>
      <c r="L935" s="134"/>
      <c r="M935" s="134"/>
      <c r="N935" s="134"/>
    </row>
    <row r="936" spans="1:14" s="78" customFormat="1" x14ac:dyDescent="0.25">
      <c r="A936" s="76"/>
      <c r="B936" s="76"/>
      <c r="C936" s="76"/>
      <c r="D936" s="131"/>
      <c r="E936" s="91"/>
      <c r="F936" s="76"/>
      <c r="G936" s="76"/>
      <c r="H936" s="77"/>
      <c r="I936" s="76"/>
      <c r="J936" s="77"/>
      <c r="K936" s="134"/>
      <c r="L936" s="134"/>
      <c r="M936" s="134"/>
      <c r="N936" s="134"/>
    </row>
    <row r="937" spans="1:14" s="78" customFormat="1" x14ac:dyDescent="0.25">
      <c r="A937" s="76"/>
      <c r="B937" s="76"/>
      <c r="C937" s="76"/>
      <c r="D937" s="131"/>
      <c r="E937" s="91"/>
      <c r="F937" s="76"/>
      <c r="G937" s="76"/>
      <c r="H937" s="77"/>
      <c r="I937" s="76"/>
      <c r="J937" s="77"/>
      <c r="K937" s="134"/>
      <c r="L937" s="134"/>
      <c r="M937" s="134"/>
      <c r="N937" s="134"/>
    </row>
    <row r="938" spans="1:14" s="78" customFormat="1" x14ac:dyDescent="0.25">
      <c r="A938" s="76"/>
      <c r="B938" s="76"/>
      <c r="C938" s="76"/>
      <c r="D938" s="131"/>
      <c r="E938" s="91"/>
      <c r="F938" s="76"/>
      <c r="G938" s="76"/>
      <c r="H938" s="77"/>
      <c r="I938" s="76"/>
      <c r="J938" s="77"/>
      <c r="K938" s="134"/>
      <c r="L938" s="134"/>
      <c r="M938" s="134"/>
      <c r="N938" s="134"/>
    </row>
    <row r="939" spans="1:14" s="78" customFormat="1" x14ac:dyDescent="0.25">
      <c r="A939" s="76"/>
      <c r="B939" s="76"/>
      <c r="C939" s="76"/>
      <c r="D939" s="131"/>
      <c r="E939" s="91"/>
      <c r="F939" s="76"/>
      <c r="G939" s="76"/>
      <c r="H939" s="77"/>
      <c r="I939" s="76"/>
      <c r="J939" s="77"/>
      <c r="K939" s="134"/>
      <c r="L939" s="134"/>
      <c r="M939" s="134"/>
      <c r="N939" s="134"/>
    </row>
    <row r="940" spans="1:14" s="78" customFormat="1" x14ac:dyDescent="0.25">
      <c r="A940" s="76"/>
      <c r="B940" s="76"/>
      <c r="C940" s="76"/>
      <c r="D940" s="131"/>
      <c r="E940" s="91"/>
      <c r="F940" s="76"/>
      <c r="G940" s="76"/>
      <c r="H940" s="77"/>
      <c r="I940" s="76"/>
      <c r="J940" s="77"/>
      <c r="K940" s="134"/>
      <c r="L940" s="134"/>
      <c r="M940" s="134"/>
      <c r="N940" s="134"/>
    </row>
    <row r="941" spans="1:14" s="78" customFormat="1" x14ac:dyDescent="0.25">
      <c r="A941" s="76"/>
      <c r="B941" s="76"/>
      <c r="C941" s="76"/>
      <c r="D941" s="131"/>
      <c r="E941" s="91"/>
      <c r="F941" s="76"/>
      <c r="G941" s="76"/>
      <c r="H941" s="77"/>
      <c r="I941" s="76"/>
      <c r="J941" s="77"/>
      <c r="K941" s="134"/>
      <c r="L941" s="134"/>
      <c r="M941" s="134"/>
      <c r="N941" s="134"/>
    </row>
    <row r="942" spans="1:14" s="78" customFormat="1" x14ac:dyDescent="0.25">
      <c r="A942" s="76"/>
      <c r="B942" s="76"/>
      <c r="C942" s="76"/>
      <c r="D942" s="131"/>
      <c r="E942" s="91"/>
      <c r="F942" s="76"/>
      <c r="G942" s="76"/>
      <c r="H942" s="77"/>
      <c r="I942" s="76"/>
      <c r="J942" s="77"/>
      <c r="K942" s="134"/>
      <c r="L942" s="134"/>
      <c r="M942" s="134"/>
      <c r="N942" s="134"/>
    </row>
    <row r="943" spans="1:14" s="78" customFormat="1" x14ac:dyDescent="0.25">
      <c r="A943" s="76"/>
      <c r="B943" s="76"/>
      <c r="C943" s="76"/>
      <c r="D943" s="131"/>
      <c r="E943" s="91"/>
      <c r="F943" s="76"/>
      <c r="G943" s="76"/>
      <c r="H943" s="77"/>
      <c r="I943" s="76"/>
      <c r="J943" s="77"/>
      <c r="K943" s="134"/>
      <c r="L943" s="134"/>
      <c r="M943" s="134"/>
      <c r="N943" s="134"/>
    </row>
    <row r="944" spans="1:14" s="78" customFormat="1" x14ac:dyDescent="0.25">
      <c r="A944" s="76"/>
      <c r="B944" s="76"/>
      <c r="C944" s="76"/>
      <c r="D944" s="131"/>
      <c r="E944" s="91"/>
      <c r="F944" s="76"/>
      <c r="G944" s="76"/>
      <c r="H944" s="77"/>
      <c r="I944" s="76"/>
      <c r="J944" s="77"/>
      <c r="K944" s="134"/>
      <c r="L944" s="134"/>
      <c r="M944" s="134"/>
      <c r="N944" s="134"/>
    </row>
    <row r="945" spans="1:14" s="78" customFormat="1" x14ac:dyDescent="0.25">
      <c r="A945" s="76"/>
      <c r="B945" s="76"/>
      <c r="C945" s="76"/>
      <c r="D945" s="131"/>
      <c r="E945" s="91"/>
      <c r="F945" s="76"/>
      <c r="G945" s="76"/>
      <c r="H945" s="77"/>
      <c r="I945" s="76"/>
      <c r="J945" s="77"/>
      <c r="K945" s="134"/>
      <c r="L945" s="134"/>
      <c r="M945" s="134"/>
      <c r="N945" s="134"/>
    </row>
    <row r="946" spans="1:14" s="78" customFormat="1" x14ac:dyDescent="0.25">
      <c r="A946" s="76"/>
      <c r="B946" s="76"/>
      <c r="C946" s="76"/>
      <c r="D946" s="131"/>
      <c r="E946" s="91"/>
      <c r="F946" s="76"/>
      <c r="G946" s="76"/>
      <c r="H946" s="77"/>
      <c r="I946" s="76"/>
      <c r="J946" s="77"/>
      <c r="K946" s="134"/>
      <c r="L946" s="134"/>
      <c r="M946" s="134"/>
      <c r="N946" s="134"/>
    </row>
    <row r="947" spans="1:14" s="78" customFormat="1" x14ac:dyDescent="0.25">
      <c r="A947" s="76"/>
      <c r="B947" s="76"/>
      <c r="C947" s="76"/>
      <c r="D947" s="131"/>
      <c r="E947" s="91"/>
      <c r="F947" s="76"/>
      <c r="G947" s="76"/>
      <c r="H947" s="77"/>
      <c r="I947" s="76"/>
      <c r="J947" s="77"/>
      <c r="K947" s="134"/>
      <c r="L947" s="134"/>
      <c r="M947" s="134"/>
      <c r="N947" s="134"/>
    </row>
    <row r="948" spans="1:14" s="78" customFormat="1" x14ac:dyDescent="0.25">
      <c r="A948" s="76"/>
      <c r="B948" s="76"/>
      <c r="C948" s="76"/>
      <c r="D948" s="131"/>
      <c r="E948" s="91"/>
      <c r="F948" s="76"/>
      <c r="G948" s="76"/>
      <c r="H948" s="77"/>
      <c r="I948" s="76"/>
      <c r="J948" s="77"/>
      <c r="K948" s="134"/>
      <c r="L948" s="134"/>
      <c r="M948" s="134"/>
      <c r="N948" s="134"/>
    </row>
    <row r="949" spans="1:14" s="78" customFormat="1" x14ac:dyDescent="0.25">
      <c r="A949" s="76"/>
      <c r="B949" s="76"/>
      <c r="C949" s="76"/>
      <c r="D949" s="131"/>
      <c r="E949" s="91"/>
      <c r="F949" s="76"/>
      <c r="G949" s="76"/>
      <c r="H949" s="77"/>
      <c r="I949" s="76"/>
      <c r="J949" s="77"/>
      <c r="K949" s="134"/>
      <c r="L949" s="134"/>
      <c r="M949" s="134"/>
      <c r="N949" s="134"/>
    </row>
    <row r="950" spans="1:14" s="78" customFormat="1" x14ac:dyDescent="0.25">
      <c r="A950" s="76"/>
      <c r="B950" s="76"/>
      <c r="C950" s="76"/>
      <c r="D950" s="131"/>
      <c r="E950" s="91"/>
      <c r="F950" s="76"/>
      <c r="G950" s="76"/>
      <c r="H950" s="77"/>
      <c r="I950" s="76"/>
      <c r="J950" s="77"/>
      <c r="K950" s="134"/>
      <c r="L950" s="134"/>
      <c r="M950" s="134"/>
      <c r="N950" s="134"/>
    </row>
    <row r="951" spans="1:14" s="78" customFormat="1" x14ac:dyDescent="0.25">
      <c r="A951" s="76"/>
      <c r="B951" s="76"/>
      <c r="C951" s="76"/>
      <c r="D951" s="131"/>
      <c r="E951" s="91"/>
      <c r="F951" s="76"/>
      <c r="G951" s="76"/>
      <c r="H951" s="77"/>
      <c r="I951" s="76"/>
      <c r="J951" s="77"/>
      <c r="K951" s="134"/>
      <c r="L951" s="134"/>
      <c r="M951" s="134"/>
      <c r="N951" s="134"/>
    </row>
    <row r="952" spans="1:14" s="78" customFormat="1" x14ac:dyDescent="0.25">
      <c r="A952" s="76"/>
      <c r="B952" s="76"/>
      <c r="C952" s="76"/>
      <c r="D952" s="131"/>
      <c r="E952" s="91"/>
      <c r="F952" s="76"/>
      <c r="G952" s="76"/>
      <c r="H952" s="77"/>
      <c r="I952" s="76"/>
      <c r="J952" s="77"/>
      <c r="K952" s="134"/>
      <c r="L952" s="134"/>
      <c r="M952" s="134"/>
      <c r="N952" s="134"/>
    </row>
    <row r="953" spans="1:14" s="78" customFormat="1" x14ac:dyDescent="0.25">
      <c r="A953" s="76"/>
      <c r="B953" s="76"/>
      <c r="C953" s="76"/>
      <c r="D953" s="131"/>
      <c r="E953" s="91"/>
      <c r="F953" s="76"/>
      <c r="G953" s="76"/>
      <c r="H953" s="77"/>
      <c r="I953" s="76"/>
      <c r="J953" s="77"/>
      <c r="K953" s="134"/>
      <c r="L953" s="134"/>
      <c r="M953" s="134"/>
      <c r="N953" s="134"/>
    </row>
    <row r="954" spans="1:14" s="78" customFormat="1" x14ac:dyDescent="0.25">
      <c r="A954" s="76"/>
      <c r="B954" s="76"/>
      <c r="C954" s="76"/>
      <c r="D954" s="131"/>
      <c r="E954" s="91"/>
      <c r="F954" s="76"/>
      <c r="G954" s="76"/>
      <c r="H954" s="77"/>
      <c r="I954" s="76"/>
      <c r="J954" s="77"/>
      <c r="K954" s="134"/>
      <c r="L954" s="134"/>
      <c r="M954" s="134"/>
      <c r="N954" s="134"/>
    </row>
    <row r="955" spans="1:14" s="78" customFormat="1" x14ac:dyDescent="0.25">
      <c r="A955" s="76"/>
      <c r="B955" s="76"/>
      <c r="C955" s="76"/>
      <c r="D955" s="131"/>
      <c r="E955" s="91"/>
      <c r="F955" s="76"/>
      <c r="G955" s="76"/>
      <c r="H955" s="77"/>
      <c r="I955" s="76"/>
      <c r="J955" s="77"/>
      <c r="K955" s="134"/>
      <c r="L955" s="134"/>
      <c r="M955" s="134"/>
      <c r="N955" s="134"/>
    </row>
    <row r="956" spans="1:14" s="78" customFormat="1" x14ac:dyDescent="0.25">
      <c r="A956" s="76"/>
      <c r="B956" s="76"/>
      <c r="C956" s="76"/>
      <c r="D956" s="131"/>
      <c r="E956" s="91"/>
      <c r="F956" s="76"/>
      <c r="G956" s="76"/>
      <c r="H956" s="77"/>
      <c r="I956" s="76"/>
      <c r="J956" s="77"/>
      <c r="K956" s="134"/>
      <c r="L956" s="134"/>
      <c r="M956" s="134"/>
      <c r="N956" s="134"/>
    </row>
    <row r="957" spans="1:14" s="78" customFormat="1" x14ac:dyDescent="0.25">
      <c r="A957" s="76"/>
      <c r="B957" s="76"/>
      <c r="C957" s="76"/>
      <c r="D957" s="131"/>
      <c r="E957" s="91"/>
      <c r="F957" s="76"/>
      <c r="G957" s="76"/>
      <c r="H957" s="77"/>
      <c r="I957" s="76"/>
      <c r="J957" s="77"/>
      <c r="K957" s="134"/>
      <c r="L957" s="134"/>
      <c r="M957" s="134"/>
      <c r="N957" s="134"/>
    </row>
    <row r="958" spans="1:14" s="78" customFormat="1" x14ac:dyDescent="0.25">
      <c r="A958" s="76"/>
      <c r="B958" s="76"/>
      <c r="C958" s="76"/>
      <c r="D958" s="131"/>
      <c r="E958" s="91"/>
      <c r="F958" s="76"/>
      <c r="G958" s="76"/>
      <c r="H958" s="77"/>
      <c r="I958" s="76"/>
      <c r="J958" s="77"/>
      <c r="K958" s="134"/>
      <c r="L958" s="134"/>
      <c r="M958" s="134"/>
      <c r="N958" s="134"/>
    </row>
    <row r="959" spans="1:14" s="78" customFormat="1" x14ac:dyDescent="0.25">
      <c r="A959" s="76"/>
      <c r="B959" s="76"/>
      <c r="C959" s="76"/>
      <c r="D959" s="131"/>
      <c r="E959" s="91"/>
      <c r="F959" s="76"/>
      <c r="G959" s="76"/>
      <c r="H959" s="77"/>
      <c r="I959" s="76"/>
      <c r="J959" s="77"/>
      <c r="K959" s="134"/>
      <c r="L959" s="134"/>
      <c r="M959" s="134"/>
      <c r="N959" s="134"/>
    </row>
    <row r="960" spans="1:14" s="78" customFormat="1" x14ac:dyDescent="0.25">
      <c r="A960" s="76"/>
      <c r="B960" s="76"/>
      <c r="C960" s="76"/>
      <c r="D960" s="131"/>
      <c r="E960" s="91"/>
      <c r="F960" s="76"/>
      <c r="G960" s="76"/>
      <c r="H960" s="77"/>
      <c r="I960" s="76"/>
      <c r="J960" s="77"/>
      <c r="K960" s="134"/>
      <c r="L960" s="134"/>
      <c r="M960" s="134"/>
      <c r="N960" s="134"/>
    </row>
    <row r="961" spans="1:14" s="78" customFormat="1" x14ac:dyDescent="0.25">
      <c r="A961" s="76"/>
      <c r="B961" s="76"/>
      <c r="C961" s="76"/>
      <c r="D961" s="131"/>
      <c r="E961" s="91"/>
      <c r="F961" s="76"/>
      <c r="G961" s="76"/>
      <c r="H961" s="77"/>
      <c r="I961" s="76"/>
      <c r="J961" s="77"/>
      <c r="K961" s="134"/>
      <c r="L961" s="134"/>
      <c r="M961" s="134"/>
      <c r="N961" s="134"/>
    </row>
    <row r="962" spans="1:14" s="78" customFormat="1" x14ac:dyDescent="0.25">
      <c r="A962" s="76"/>
      <c r="B962" s="76"/>
      <c r="C962" s="76"/>
      <c r="D962" s="131"/>
      <c r="E962" s="91"/>
      <c r="F962" s="76"/>
      <c r="G962" s="76"/>
      <c r="H962" s="77"/>
      <c r="I962" s="76"/>
      <c r="J962" s="77"/>
      <c r="K962" s="134"/>
      <c r="L962" s="134"/>
      <c r="M962" s="134"/>
      <c r="N962" s="134"/>
    </row>
    <row r="963" spans="1:14" s="78" customFormat="1" x14ac:dyDescent="0.25">
      <c r="A963" s="76"/>
      <c r="B963" s="76"/>
      <c r="C963" s="76"/>
      <c r="D963" s="131"/>
      <c r="E963" s="91"/>
      <c r="F963" s="76"/>
      <c r="G963" s="76"/>
      <c r="H963" s="77"/>
      <c r="I963" s="76"/>
      <c r="J963" s="77"/>
      <c r="K963" s="134"/>
      <c r="L963" s="134"/>
      <c r="M963" s="134"/>
      <c r="N963" s="134"/>
    </row>
    <row r="964" spans="1:14" s="78" customFormat="1" x14ac:dyDescent="0.25">
      <c r="A964" s="76"/>
      <c r="B964" s="76"/>
      <c r="C964" s="76"/>
      <c r="D964" s="131"/>
      <c r="E964" s="91"/>
      <c r="F964" s="76"/>
      <c r="G964" s="76"/>
      <c r="H964" s="77"/>
      <c r="I964" s="76"/>
      <c r="J964" s="77"/>
      <c r="K964" s="134"/>
      <c r="L964" s="134"/>
      <c r="M964" s="134"/>
      <c r="N964" s="134"/>
    </row>
    <row r="965" spans="1:14" s="78" customFormat="1" x14ac:dyDescent="0.25">
      <c r="A965" s="76"/>
      <c r="B965" s="76"/>
      <c r="C965" s="76"/>
      <c r="D965" s="131"/>
      <c r="E965" s="91"/>
      <c r="F965" s="76"/>
      <c r="G965" s="76"/>
      <c r="H965" s="77"/>
      <c r="I965" s="76"/>
      <c r="J965" s="77"/>
      <c r="K965" s="134"/>
      <c r="L965" s="134"/>
      <c r="M965" s="134"/>
      <c r="N965" s="134"/>
    </row>
    <row r="966" spans="1:14" s="78" customFormat="1" x14ac:dyDescent="0.25">
      <c r="A966" s="76"/>
      <c r="B966" s="76"/>
      <c r="C966" s="76"/>
      <c r="D966" s="131"/>
      <c r="E966" s="91"/>
      <c r="F966" s="76"/>
      <c r="G966" s="76"/>
      <c r="H966" s="77"/>
      <c r="I966" s="76"/>
      <c r="J966" s="77"/>
      <c r="K966" s="134"/>
      <c r="L966" s="134"/>
      <c r="M966" s="134"/>
      <c r="N966" s="134"/>
    </row>
    <row r="967" spans="1:14" s="78" customFormat="1" x14ac:dyDescent="0.25">
      <c r="A967" s="76"/>
      <c r="B967" s="76"/>
      <c r="C967" s="76"/>
      <c r="D967" s="131"/>
      <c r="E967" s="91"/>
      <c r="F967" s="76"/>
      <c r="G967" s="76"/>
      <c r="H967" s="77"/>
      <c r="I967" s="76"/>
      <c r="J967" s="77"/>
      <c r="K967" s="134"/>
      <c r="L967" s="134"/>
      <c r="M967" s="134"/>
      <c r="N967" s="134"/>
    </row>
    <row r="968" spans="1:14" s="78" customFormat="1" x14ac:dyDescent="0.25">
      <c r="A968" s="76"/>
      <c r="B968" s="76"/>
      <c r="C968" s="76"/>
      <c r="D968" s="131"/>
      <c r="E968" s="91"/>
      <c r="F968" s="76"/>
      <c r="G968" s="76"/>
      <c r="H968" s="77"/>
      <c r="I968" s="76"/>
      <c r="J968" s="77"/>
      <c r="K968" s="134"/>
      <c r="L968" s="134"/>
      <c r="M968" s="134"/>
      <c r="N968" s="134"/>
    </row>
    <row r="969" spans="1:14" s="78" customFormat="1" x14ac:dyDescent="0.25">
      <c r="A969" s="76"/>
      <c r="B969" s="76"/>
      <c r="C969" s="76"/>
      <c r="D969" s="131"/>
      <c r="E969" s="91"/>
      <c r="F969" s="76"/>
      <c r="G969" s="76"/>
      <c r="H969" s="77"/>
      <c r="I969" s="76"/>
      <c r="J969" s="77"/>
      <c r="K969" s="134"/>
      <c r="L969" s="134"/>
      <c r="M969" s="134"/>
      <c r="N969" s="134"/>
    </row>
    <row r="970" spans="1:14" s="78" customFormat="1" x14ac:dyDescent="0.25">
      <c r="A970" s="76"/>
      <c r="B970" s="76"/>
      <c r="C970" s="76"/>
      <c r="D970" s="131"/>
      <c r="E970" s="91"/>
      <c r="F970" s="76"/>
      <c r="G970" s="76"/>
      <c r="H970" s="77"/>
      <c r="I970" s="76"/>
      <c r="J970" s="77"/>
      <c r="K970" s="134"/>
      <c r="L970" s="134"/>
      <c r="M970" s="134"/>
      <c r="N970" s="134"/>
    </row>
    <row r="971" spans="1:14" s="78" customFormat="1" x14ac:dyDescent="0.25">
      <c r="A971" s="76"/>
      <c r="B971" s="76"/>
      <c r="C971" s="76"/>
      <c r="D971" s="131"/>
      <c r="E971" s="91"/>
      <c r="F971" s="76"/>
      <c r="G971" s="76"/>
      <c r="H971" s="77"/>
      <c r="I971" s="76"/>
      <c r="J971" s="77"/>
      <c r="K971" s="134"/>
      <c r="L971" s="134"/>
      <c r="M971" s="134"/>
      <c r="N971" s="134"/>
    </row>
    <row r="972" spans="1:14" s="78" customFormat="1" x14ac:dyDescent="0.25">
      <c r="A972" s="76"/>
      <c r="B972" s="76"/>
      <c r="C972" s="76"/>
      <c r="D972" s="131"/>
      <c r="E972" s="91"/>
      <c r="F972" s="76"/>
      <c r="G972" s="76"/>
      <c r="H972" s="77"/>
      <c r="I972" s="76"/>
      <c r="J972" s="77"/>
      <c r="K972" s="134"/>
      <c r="L972" s="134"/>
      <c r="M972" s="134"/>
      <c r="N972" s="134"/>
    </row>
    <row r="973" spans="1:14" s="78" customFormat="1" x14ac:dyDescent="0.25">
      <c r="A973" s="76"/>
      <c r="B973" s="76"/>
      <c r="C973" s="76"/>
      <c r="D973" s="131"/>
      <c r="E973" s="91"/>
      <c r="F973" s="76"/>
      <c r="G973" s="76"/>
      <c r="H973" s="77"/>
      <c r="I973" s="76"/>
      <c r="J973" s="77"/>
      <c r="K973" s="134"/>
      <c r="L973" s="134"/>
      <c r="M973" s="134"/>
      <c r="N973" s="134"/>
    </row>
    <row r="974" spans="1:14" s="78" customFormat="1" x14ac:dyDescent="0.25">
      <c r="A974" s="76"/>
      <c r="B974" s="76"/>
      <c r="C974" s="76"/>
      <c r="D974" s="131"/>
      <c r="E974" s="91"/>
      <c r="F974" s="76"/>
      <c r="G974" s="76"/>
      <c r="H974" s="77"/>
      <c r="I974" s="76"/>
      <c r="J974" s="77"/>
      <c r="K974" s="134"/>
      <c r="L974" s="134"/>
      <c r="M974" s="134"/>
      <c r="N974" s="134"/>
    </row>
    <row r="975" spans="1:14" s="78" customFormat="1" x14ac:dyDescent="0.25">
      <c r="A975" s="76"/>
      <c r="B975" s="76"/>
      <c r="C975" s="76"/>
      <c r="D975" s="131"/>
      <c r="E975" s="91"/>
      <c r="F975" s="76"/>
      <c r="G975" s="76"/>
      <c r="H975" s="77"/>
      <c r="I975" s="76"/>
      <c r="J975" s="77"/>
      <c r="K975" s="134"/>
      <c r="L975" s="134"/>
      <c r="M975" s="134"/>
      <c r="N975" s="134"/>
    </row>
    <row r="976" spans="1:14" s="78" customFormat="1" x14ac:dyDescent="0.25">
      <c r="A976" s="76"/>
      <c r="B976" s="76"/>
      <c r="C976" s="76"/>
      <c r="D976" s="131"/>
      <c r="E976" s="91"/>
      <c r="F976" s="76"/>
      <c r="G976" s="76"/>
      <c r="H976" s="77"/>
      <c r="I976" s="76"/>
      <c r="J976" s="77"/>
      <c r="K976" s="134"/>
      <c r="L976" s="134"/>
      <c r="M976" s="134"/>
      <c r="N976" s="134"/>
    </row>
    <row r="977" spans="1:14" s="78" customFormat="1" x14ac:dyDescent="0.25">
      <c r="A977" s="76"/>
      <c r="B977" s="76"/>
      <c r="C977" s="76"/>
      <c r="D977" s="131"/>
      <c r="E977" s="91"/>
      <c r="F977" s="76"/>
      <c r="G977" s="76"/>
      <c r="H977" s="77"/>
      <c r="I977" s="76"/>
      <c r="J977" s="77"/>
      <c r="K977" s="134"/>
      <c r="L977" s="134"/>
      <c r="M977" s="134"/>
      <c r="N977" s="134"/>
    </row>
    <row r="978" spans="1:14" s="78" customFormat="1" x14ac:dyDescent="0.25">
      <c r="A978" s="76"/>
      <c r="B978" s="76"/>
      <c r="C978" s="76"/>
      <c r="D978" s="131"/>
      <c r="E978" s="91"/>
      <c r="F978" s="76"/>
      <c r="G978" s="76"/>
      <c r="H978" s="77"/>
      <c r="I978" s="76"/>
      <c r="J978" s="77"/>
      <c r="K978" s="134"/>
      <c r="L978" s="134"/>
      <c r="M978" s="134"/>
      <c r="N978" s="134"/>
    </row>
    <row r="979" spans="1:14" s="78" customFormat="1" x14ac:dyDescent="0.25">
      <c r="A979" s="76"/>
      <c r="B979" s="76"/>
      <c r="C979" s="76"/>
      <c r="D979" s="131"/>
      <c r="E979" s="91"/>
      <c r="F979" s="76"/>
      <c r="G979" s="76"/>
      <c r="H979" s="77"/>
      <c r="I979" s="76"/>
      <c r="J979" s="77"/>
      <c r="K979" s="134"/>
      <c r="L979" s="134"/>
      <c r="M979" s="134"/>
      <c r="N979" s="134"/>
    </row>
    <row r="980" spans="1:14" s="78" customFormat="1" x14ac:dyDescent="0.25">
      <c r="A980" s="76"/>
      <c r="B980" s="76"/>
      <c r="C980" s="76"/>
      <c r="D980" s="131"/>
      <c r="E980" s="91"/>
      <c r="F980" s="76"/>
      <c r="G980" s="76"/>
      <c r="H980" s="77"/>
      <c r="I980" s="76"/>
      <c r="J980" s="77"/>
      <c r="K980" s="134"/>
      <c r="L980" s="134"/>
      <c r="M980" s="134"/>
      <c r="N980" s="134"/>
    </row>
    <row r="981" spans="1:14" s="78" customFormat="1" x14ac:dyDescent="0.25">
      <c r="A981" s="76"/>
      <c r="B981" s="76"/>
      <c r="C981" s="76"/>
      <c r="D981" s="131"/>
      <c r="E981" s="91"/>
      <c r="F981" s="76"/>
      <c r="G981" s="76"/>
      <c r="H981" s="77"/>
      <c r="I981" s="76"/>
      <c r="J981" s="77"/>
      <c r="K981" s="134"/>
      <c r="L981" s="134"/>
      <c r="M981" s="134"/>
      <c r="N981" s="134"/>
    </row>
    <row r="982" spans="1:14" s="78" customFormat="1" x14ac:dyDescent="0.25">
      <c r="A982" s="76"/>
      <c r="B982" s="76"/>
      <c r="C982" s="76"/>
      <c r="D982" s="131"/>
      <c r="E982" s="91"/>
      <c r="F982" s="76"/>
      <c r="G982" s="76"/>
      <c r="H982" s="77"/>
      <c r="I982" s="76"/>
      <c r="J982" s="77"/>
      <c r="K982" s="134"/>
      <c r="L982" s="134"/>
      <c r="M982" s="134"/>
      <c r="N982" s="134"/>
    </row>
    <row r="983" spans="1:14" s="78" customFormat="1" x14ac:dyDescent="0.25">
      <c r="A983" s="76"/>
      <c r="B983" s="76"/>
      <c r="C983" s="76"/>
      <c r="D983" s="131"/>
      <c r="E983" s="91"/>
      <c r="F983" s="76"/>
      <c r="G983" s="76"/>
      <c r="H983" s="77"/>
      <c r="I983" s="76"/>
      <c r="J983" s="77"/>
      <c r="K983" s="134"/>
      <c r="L983" s="134"/>
      <c r="M983" s="134"/>
      <c r="N983" s="134"/>
    </row>
    <row r="984" spans="1:14" s="78" customFormat="1" x14ac:dyDescent="0.25">
      <c r="A984" s="76"/>
      <c r="B984" s="76"/>
      <c r="C984" s="76"/>
      <c r="D984" s="131"/>
      <c r="E984" s="91"/>
      <c r="F984" s="76"/>
      <c r="G984" s="76"/>
      <c r="H984" s="77"/>
      <c r="I984" s="76"/>
      <c r="J984" s="77"/>
      <c r="K984" s="134"/>
      <c r="L984" s="134"/>
      <c r="M984" s="134"/>
      <c r="N984" s="134"/>
    </row>
    <row r="985" spans="1:14" s="78" customFormat="1" x14ac:dyDescent="0.25">
      <c r="A985" s="76"/>
      <c r="B985" s="76"/>
      <c r="C985" s="76"/>
      <c r="D985" s="131"/>
      <c r="E985" s="91"/>
      <c r="F985" s="76"/>
      <c r="G985" s="76"/>
      <c r="H985" s="77"/>
      <c r="I985" s="76"/>
      <c r="J985" s="77"/>
      <c r="K985" s="134"/>
      <c r="L985" s="134"/>
      <c r="M985" s="134"/>
      <c r="N985" s="134"/>
    </row>
    <row r="986" spans="1:14" s="78" customFormat="1" x14ac:dyDescent="0.25">
      <c r="A986" s="76"/>
      <c r="B986" s="76"/>
      <c r="C986" s="76"/>
      <c r="D986" s="131"/>
      <c r="E986" s="91"/>
      <c r="F986" s="76"/>
      <c r="G986" s="76"/>
      <c r="H986" s="77"/>
      <c r="I986" s="76"/>
      <c r="J986" s="77"/>
      <c r="K986" s="134"/>
      <c r="L986" s="134"/>
      <c r="M986" s="134"/>
      <c r="N986" s="134"/>
    </row>
    <row r="987" spans="1:14" s="78" customFormat="1" x14ac:dyDescent="0.25">
      <c r="A987" s="76"/>
      <c r="B987" s="76"/>
      <c r="C987" s="76"/>
      <c r="D987" s="131"/>
      <c r="E987" s="91"/>
      <c r="F987" s="76"/>
      <c r="G987" s="76"/>
      <c r="H987" s="77"/>
      <c r="I987" s="76"/>
      <c r="J987" s="77"/>
      <c r="K987" s="134"/>
      <c r="L987" s="134"/>
      <c r="M987" s="134"/>
      <c r="N987" s="134"/>
    </row>
    <row r="988" spans="1:14" s="78" customFormat="1" x14ac:dyDescent="0.25">
      <c r="A988" s="76"/>
      <c r="B988" s="76"/>
      <c r="C988" s="76"/>
      <c r="D988" s="131"/>
      <c r="E988" s="91"/>
      <c r="F988" s="76"/>
      <c r="G988" s="76"/>
      <c r="H988" s="77"/>
      <c r="I988" s="76"/>
      <c r="J988" s="77"/>
      <c r="K988" s="134"/>
      <c r="L988" s="134"/>
      <c r="M988" s="134"/>
      <c r="N988" s="134"/>
    </row>
    <row r="989" spans="1:14" s="78" customFormat="1" x14ac:dyDescent="0.25">
      <c r="A989" s="76"/>
      <c r="B989" s="76"/>
      <c r="C989" s="76"/>
      <c r="D989" s="131"/>
      <c r="E989" s="91"/>
      <c r="F989" s="76"/>
      <c r="G989" s="76"/>
      <c r="H989" s="77"/>
      <c r="I989" s="76"/>
      <c r="J989" s="77"/>
      <c r="K989" s="134"/>
      <c r="L989" s="134"/>
      <c r="M989" s="134"/>
      <c r="N989" s="134"/>
    </row>
    <row r="990" spans="1:14" s="78" customFormat="1" x14ac:dyDescent="0.25">
      <c r="A990" s="76"/>
      <c r="B990" s="76"/>
      <c r="C990" s="76"/>
      <c r="D990" s="131"/>
      <c r="E990" s="91"/>
      <c r="F990" s="76"/>
      <c r="G990" s="76"/>
      <c r="H990" s="77"/>
      <c r="I990" s="76"/>
      <c r="J990" s="77"/>
      <c r="K990" s="134"/>
      <c r="L990" s="134"/>
      <c r="M990" s="134"/>
      <c r="N990" s="134"/>
    </row>
    <row r="991" spans="1:14" s="78" customFormat="1" x14ac:dyDescent="0.25">
      <c r="A991" s="76"/>
      <c r="B991" s="76"/>
      <c r="C991" s="76"/>
      <c r="D991" s="131"/>
      <c r="E991" s="91"/>
      <c r="F991" s="76"/>
      <c r="G991" s="76"/>
      <c r="H991" s="77"/>
      <c r="I991" s="76"/>
      <c r="J991" s="77"/>
      <c r="K991" s="134"/>
      <c r="L991" s="134"/>
      <c r="M991" s="134"/>
      <c r="N991" s="134"/>
    </row>
    <row r="992" spans="1:14" s="78" customFormat="1" x14ac:dyDescent="0.25">
      <c r="A992" s="76"/>
      <c r="B992" s="76"/>
      <c r="C992" s="76"/>
      <c r="D992" s="131"/>
      <c r="E992" s="91"/>
      <c r="F992" s="76"/>
      <c r="G992" s="76"/>
      <c r="H992" s="77"/>
      <c r="I992" s="76"/>
      <c r="J992" s="77"/>
      <c r="K992" s="134"/>
      <c r="L992" s="134"/>
      <c r="M992" s="134"/>
      <c r="N992" s="134"/>
    </row>
    <row r="993" spans="1:14" s="78" customFormat="1" x14ac:dyDescent="0.25">
      <c r="A993" s="76"/>
      <c r="B993" s="76"/>
      <c r="C993" s="76"/>
      <c r="D993" s="131"/>
      <c r="E993" s="91"/>
      <c r="F993" s="76"/>
      <c r="G993" s="76"/>
      <c r="H993" s="77"/>
      <c r="I993" s="76"/>
      <c r="J993" s="77"/>
      <c r="K993" s="134"/>
      <c r="L993" s="134"/>
      <c r="M993" s="134"/>
      <c r="N993" s="134"/>
    </row>
    <row r="994" spans="1:14" s="78" customFormat="1" x14ac:dyDescent="0.25">
      <c r="A994" s="76"/>
      <c r="B994" s="76"/>
      <c r="C994" s="76"/>
      <c r="D994" s="131"/>
      <c r="E994" s="91"/>
      <c r="F994" s="76"/>
      <c r="G994" s="76"/>
      <c r="H994" s="77"/>
      <c r="I994" s="76"/>
      <c r="J994" s="77"/>
      <c r="K994" s="134"/>
      <c r="L994" s="134"/>
      <c r="M994" s="134"/>
      <c r="N994" s="134"/>
    </row>
    <row r="995" spans="1:14" s="78" customFormat="1" x14ac:dyDescent="0.25">
      <c r="A995" s="76"/>
      <c r="B995" s="76"/>
      <c r="C995" s="76"/>
      <c r="D995" s="131"/>
      <c r="E995" s="91"/>
      <c r="F995" s="76"/>
      <c r="G995" s="76"/>
      <c r="H995" s="77"/>
      <c r="I995" s="76"/>
      <c r="J995" s="77"/>
      <c r="K995" s="134"/>
      <c r="L995" s="134"/>
      <c r="M995" s="134"/>
      <c r="N995" s="134"/>
    </row>
    <row r="996" spans="1:14" s="78" customFormat="1" x14ac:dyDescent="0.25">
      <c r="A996" s="76"/>
      <c r="B996" s="76"/>
      <c r="C996" s="76"/>
      <c r="D996" s="131"/>
      <c r="E996" s="91"/>
      <c r="F996" s="76"/>
      <c r="G996" s="76"/>
      <c r="H996" s="77"/>
      <c r="I996" s="76"/>
      <c r="J996" s="77"/>
      <c r="K996" s="134"/>
      <c r="L996" s="134"/>
      <c r="M996" s="134"/>
      <c r="N996" s="134"/>
    </row>
    <row r="997" spans="1:14" s="78" customFormat="1" x14ac:dyDescent="0.25">
      <c r="A997" s="76"/>
      <c r="B997" s="76"/>
      <c r="C997" s="76"/>
      <c r="D997" s="131"/>
      <c r="E997" s="91"/>
      <c r="F997" s="76"/>
      <c r="G997" s="76"/>
      <c r="H997" s="77"/>
      <c r="I997" s="76"/>
      <c r="J997" s="77"/>
      <c r="K997" s="134"/>
      <c r="L997" s="134"/>
      <c r="M997" s="134"/>
      <c r="N997" s="134"/>
    </row>
    <row r="998" spans="1:14" s="78" customFormat="1" x14ac:dyDescent="0.25">
      <c r="A998" s="76"/>
      <c r="B998" s="76"/>
      <c r="C998" s="76"/>
      <c r="D998" s="131"/>
      <c r="E998" s="91"/>
      <c r="F998" s="76"/>
      <c r="G998" s="76"/>
      <c r="H998" s="77"/>
      <c r="I998" s="76"/>
      <c r="J998" s="77"/>
      <c r="K998" s="134"/>
      <c r="L998" s="134"/>
      <c r="M998" s="134"/>
      <c r="N998" s="134"/>
    </row>
    <row r="999" spans="1:14" s="78" customFormat="1" x14ac:dyDescent="0.25">
      <c r="A999" s="76"/>
      <c r="B999" s="76"/>
      <c r="C999" s="76"/>
      <c r="D999" s="131"/>
      <c r="E999" s="91"/>
      <c r="F999" s="76"/>
      <c r="G999" s="76"/>
      <c r="H999" s="77"/>
      <c r="I999" s="76"/>
      <c r="J999" s="77"/>
      <c r="K999" s="134"/>
      <c r="L999" s="134"/>
      <c r="M999" s="134"/>
      <c r="N999" s="134"/>
    </row>
    <row r="1000" spans="1:14" s="78" customFormat="1" x14ac:dyDescent="0.25">
      <c r="A1000" s="76"/>
      <c r="B1000" s="76"/>
      <c r="C1000" s="76"/>
      <c r="D1000" s="131"/>
      <c r="E1000" s="91"/>
      <c r="F1000" s="76"/>
      <c r="G1000" s="76"/>
      <c r="H1000" s="77"/>
      <c r="I1000" s="76"/>
      <c r="J1000" s="77"/>
      <c r="K1000" s="134"/>
      <c r="L1000" s="134"/>
      <c r="M1000" s="134"/>
      <c r="N1000" s="134"/>
    </row>
    <row r="1001" spans="1:14" s="78" customFormat="1" x14ac:dyDescent="0.25">
      <c r="A1001" s="76"/>
      <c r="B1001" s="76"/>
      <c r="C1001" s="76"/>
      <c r="D1001" s="131"/>
      <c r="E1001" s="91"/>
      <c r="F1001" s="76"/>
      <c r="G1001" s="76"/>
      <c r="H1001" s="77"/>
      <c r="I1001" s="76"/>
      <c r="J1001" s="77"/>
      <c r="K1001" s="134"/>
      <c r="L1001" s="134"/>
      <c r="M1001" s="134"/>
      <c r="N1001" s="134"/>
    </row>
    <row r="1002" spans="1:14" s="78" customFormat="1" x14ac:dyDescent="0.25">
      <c r="A1002" s="76"/>
      <c r="B1002" s="76"/>
      <c r="C1002" s="76"/>
      <c r="D1002" s="131"/>
      <c r="E1002" s="91"/>
      <c r="F1002" s="76"/>
      <c r="G1002" s="76"/>
      <c r="H1002" s="77"/>
      <c r="I1002" s="76"/>
      <c r="J1002" s="77"/>
      <c r="K1002" s="134"/>
      <c r="L1002" s="134"/>
      <c r="M1002" s="134"/>
      <c r="N1002" s="134"/>
    </row>
    <row r="1003" spans="1:14" s="78" customFormat="1" x14ac:dyDescent="0.25">
      <c r="A1003" s="76"/>
      <c r="B1003" s="76"/>
      <c r="C1003" s="76"/>
      <c r="D1003" s="131"/>
      <c r="E1003" s="91"/>
      <c r="F1003" s="76"/>
      <c r="G1003" s="76"/>
      <c r="H1003" s="77"/>
      <c r="I1003" s="76"/>
      <c r="J1003" s="77"/>
      <c r="K1003" s="134"/>
      <c r="L1003" s="134"/>
      <c r="M1003" s="134"/>
      <c r="N1003" s="134"/>
    </row>
    <row r="1004" spans="1:14" s="78" customFormat="1" x14ac:dyDescent="0.25">
      <c r="A1004" s="76"/>
      <c r="B1004" s="76"/>
      <c r="C1004" s="76"/>
      <c r="D1004" s="131"/>
      <c r="E1004" s="91"/>
      <c r="F1004" s="76"/>
      <c r="G1004" s="76"/>
      <c r="H1004" s="77"/>
      <c r="I1004" s="76"/>
      <c r="J1004" s="77"/>
      <c r="K1004" s="134"/>
      <c r="L1004" s="134"/>
      <c r="M1004" s="134"/>
      <c r="N1004" s="134"/>
    </row>
    <row r="1005" spans="1:14" s="78" customFormat="1" x14ac:dyDescent="0.25">
      <c r="A1005" s="76"/>
      <c r="B1005" s="76"/>
      <c r="C1005" s="76"/>
      <c r="D1005" s="131"/>
      <c r="E1005" s="91"/>
      <c r="F1005" s="76"/>
      <c r="G1005" s="76"/>
      <c r="H1005" s="77"/>
      <c r="I1005" s="76"/>
      <c r="J1005" s="77"/>
      <c r="K1005" s="134"/>
      <c r="L1005" s="134"/>
      <c r="M1005" s="134"/>
      <c r="N1005" s="134"/>
    </row>
    <row r="1006" spans="1:14" s="78" customFormat="1" x14ac:dyDescent="0.25">
      <c r="A1006" s="76"/>
      <c r="B1006" s="76"/>
      <c r="C1006" s="76"/>
      <c r="D1006" s="131"/>
      <c r="E1006" s="91"/>
      <c r="F1006" s="76"/>
      <c r="G1006" s="76"/>
      <c r="H1006" s="77"/>
      <c r="I1006" s="76"/>
      <c r="J1006" s="77"/>
      <c r="K1006" s="134"/>
      <c r="L1006" s="134"/>
      <c r="M1006" s="134"/>
      <c r="N1006" s="134"/>
    </row>
    <row r="1007" spans="1:14" s="78" customFormat="1" x14ac:dyDescent="0.25">
      <c r="A1007" s="76"/>
      <c r="B1007" s="76"/>
      <c r="C1007" s="76"/>
      <c r="D1007" s="131"/>
      <c r="E1007" s="91"/>
      <c r="F1007" s="76"/>
      <c r="G1007" s="76"/>
      <c r="H1007" s="77"/>
      <c r="I1007" s="76"/>
      <c r="J1007" s="77"/>
      <c r="K1007" s="134"/>
      <c r="L1007" s="134"/>
      <c r="M1007" s="134"/>
      <c r="N1007" s="134"/>
    </row>
    <row r="1008" spans="1:14" s="78" customFormat="1" x14ac:dyDescent="0.25">
      <c r="A1008" s="76"/>
      <c r="B1008" s="76"/>
      <c r="C1008" s="76"/>
      <c r="D1008" s="131"/>
      <c r="E1008" s="91"/>
      <c r="F1008" s="76"/>
      <c r="G1008" s="76"/>
      <c r="H1008" s="77"/>
      <c r="I1008" s="76"/>
      <c r="J1008" s="77"/>
      <c r="K1008" s="134"/>
      <c r="L1008" s="134"/>
      <c r="M1008" s="134"/>
      <c r="N1008" s="134"/>
    </row>
    <row r="1009" spans="1:14" s="78" customFormat="1" x14ac:dyDescent="0.25">
      <c r="A1009" s="76"/>
      <c r="B1009" s="76"/>
      <c r="C1009" s="76"/>
      <c r="D1009" s="131"/>
      <c r="E1009" s="91"/>
      <c r="F1009" s="76"/>
      <c r="G1009" s="76"/>
      <c r="H1009" s="77"/>
      <c r="I1009" s="76"/>
      <c r="J1009" s="77"/>
      <c r="K1009" s="134"/>
      <c r="L1009" s="134"/>
      <c r="M1009" s="134"/>
      <c r="N1009" s="134"/>
    </row>
    <row r="1010" spans="1:14" s="78" customFormat="1" x14ac:dyDescent="0.25">
      <c r="A1010" s="76"/>
      <c r="B1010" s="76"/>
      <c r="C1010" s="76"/>
      <c r="D1010" s="131"/>
      <c r="E1010" s="91"/>
      <c r="F1010" s="76"/>
      <c r="G1010" s="76"/>
      <c r="H1010" s="77"/>
      <c r="I1010" s="76"/>
      <c r="J1010" s="77"/>
      <c r="K1010" s="134"/>
      <c r="L1010" s="134"/>
      <c r="M1010" s="134"/>
      <c r="N1010" s="134"/>
    </row>
    <row r="1011" spans="1:14" s="78" customFormat="1" x14ac:dyDescent="0.25">
      <c r="A1011" s="76"/>
      <c r="B1011" s="76"/>
      <c r="C1011" s="76"/>
      <c r="D1011" s="131"/>
      <c r="E1011" s="91"/>
      <c r="F1011" s="76"/>
      <c r="G1011" s="76"/>
      <c r="H1011" s="77"/>
      <c r="I1011" s="76"/>
      <c r="J1011" s="77"/>
      <c r="K1011" s="134"/>
      <c r="L1011" s="134"/>
      <c r="M1011" s="134"/>
      <c r="N1011" s="134"/>
    </row>
    <row r="1012" spans="1:14" s="78" customFormat="1" x14ac:dyDescent="0.25">
      <c r="A1012" s="76"/>
      <c r="B1012" s="76"/>
      <c r="C1012" s="76"/>
      <c r="D1012" s="131"/>
      <c r="E1012" s="91"/>
      <c r="F1012" s="76"/>
      <c r="G1012" s="76"/>
      <c r="H1012" s="77"/>
      <c r="I1012" s="76"/>
      <c r="J1012" s="77"/>
      <c r="K1012" s="134"/>
      <c r="L1012" s="134"/>
      <c r="M1012" s="134"/>
      <c r="N1012" s="134"/>
    </row>
    <row r="1013" spans="1:14" s="78" customFormat="1" x14ac:dyDescent="0.25">
      <c r="A1013" s="76"/>
      <c r="B1013" s="76"/>
      <c r="C1013" s="76"/>
      <c r="D1013" s="131"/>
      <c r="E1013" s="91"/>
      <c r="F1013" s="76"/>
      <c r="G1013" s="76"/>
      <c r="H1013" s="77"/>
      <c r="I1013" s="76"/>
      <c r="J1013" s="77"/>
      <c r="K1013" s="134"/>
      <c r="L1013" s="134"/>
      <c r="M1013" s="134"/>
      <c r="N1013" s="134"/>
    </row>
    <row r="1014" spans="1:14" s="78" customFormat="1" x14ac:dyDescent="0.25">
      <c r="A1014" s="76"/>
      <c r="B1014" s="76"/>
      <c r="C1014" s="76"/>
      <c r="D1014" s="131"/>
      <c r="E1014" s="91"/>
      <c r="F1014" s="76"/>
      <c r="G1014" s="76"/>
      <c r="H1014" s="77"/>
      <c r="I1014" s="76"/>
      <c r="J1014" s="77"/>
      <c r="K1014" s="134"/>
      <c r="L1014" s="134"/>
      <c r="M1014" s="134"/>
      <c r="N1014" s="134"/>
    </row>
    <row r="1015" spans="1:14" s="78" customFormat="1" x14ac:dyDescent="0.25">
      <c r="A1015" s="76"/>
      <c r="B1015" s="76"/>
      <c r="C1015" s="76"/>
      <c r="D1015" s="131"/>
      <c r="E1015" s="91"/>
      <c r="F1015" s="76"/>
      <c r="G1015" s="76"/>
      <c r="H1015" s="77"/>
      <c r="I1015" s="76"/>
      <c r="J1015" s="77"/>
      <c r="K1015" s="134"/>
      <c r="L1015" s="134"/>
      <c r="M1015" s="134"/>
      <c r="N1015" s="134"/>
    </row>
    <row r="1016" spans="1:14" s="78" customFormat="1" x14ac:dyDescent="0.25">
      <c r="A1016" s="76"/>
      <c r="B1016" s="76"/>
      <c r="C1016" s="76"/>
      <c r="D1016" s="131"/>
      <c r="E1016" s="91"/>
      <c r="F1016" s="76"/>
      <c r="G1016" s="76"/>
      <c r="H1016" s="77"/>
      <c r="I1016" s="76"/>
      <c r="J1016" s="77"/>
      <c r="K1016" s="134"/>
      <c r="L1016" s="134"/>
      <c r="M1016" s="134"/>
      <c r="N1016" s="134"/>
    </row>
    <row r="1017" spans="1:14" s="78" customFormat="1" x14ac:dyDescent="0.25">
      <c r="A1017" s="76"/>
      <c r="B1017" s="76"/>
      <c r="C1017" s="76"/>
      <c r="D1017" s="131"/>
      <c r="E1017" s="91"/>
      <c r="F1017" s="76"/>
      <c r="G1017" s="76"/>
      <c r="H1017" s="77"/>
      <c r="I1017" s="76"/>
      <c r="J1017" s="77"/>
      <c r="K1017" s="134"/>
      <c r="L1017" s="134"/>
      <c r="M1017" s="134"/>
      <c r="N1017" s="134"/>
    </row>
    <row r="1018" spans="1:14" s="78" customFormat="1" x14ac:dyDescent="0.25">
      <c r="A1018" s="76"/>
      <c r="B1018" s="76"/>
      <c r="C1018" s="76"/>
      <c r="D1018" s="131"/>
      <c r="E1018" s="91"/>
      <c r="F1018" s="76"/>
      <c r="G1018" s="76"/>
      <c r="H1018" s="77"/>
      <c r="I1018" s="76"/>
      <c r="J1018" s="77"/>
      <c r="K1018" s="134"/>
      <c r="L1018" s="134"/>
      <c r="M1018" s="134"/>
      <c r="N1018" s="134"/>
    </row>
    <row r="1019" spans="1:14" s="78" customFormat="1" x14ac:dyDescent="0.25">
      <c r="A1019" s="76"/>
      <c r="B1019" s="76"/>
      <c r="C1019" s="76"/>
      <c r="D1019" s="131"/>
      <c r="E1019" s="91"/>
      <c r="F1019" s="76"/>
      <c r="G1019" s="76"/>
      <c r="H1019" s="77"/>
      <c r="I1019" s="76"/>
      <c r="J1019" s="77"/>
      <c r="K1019" s="134"/>
      <c r="L1019" s="134"/>
      <c r="M1019" s="134"/>
      <c r="N1019" s="134"/>
    </row>
    <row r="1020" spans="1:14" s="78" customFormat="1" x14ac:dyDescent="0.25">
      <c r="A1020" s="76"/>
      <c r="B1020" s="76"/>
      <c r="C1020" s="76"/>
      <c r="D1020" s="131"/>
      <c r="E1020" s="91"/>
      <c r="F1020" s="76"/>
      <c r="G1020" s="76"/>
      <c r="H1020" s="77"/>
      <c r="I1020" s="76"/>
      <c r="J1020" s="77"/>
      <c r="K1020" s="134"/>
      <c r="L1020" s="134"/>
      <c r="M1020" s="134"/>
      <c r="N1020" s="134"/>
    </row>
    <row r="1021" spans="1:14" s="78" customFormat="1" x14ac:dyDescent="0.25">
      <c r="A1021" s="76"/>
      <c r="B1021" s="76"/>
      <c r="C1021" s="76"/>
      <c r="D1021" s="131"/>
      <c r="E1021" s="91"/>
      <c r="F1021" s="76"/>
      <c r="G1021" s="76"/>
      <c r="H1021" s="77"/>
      <c r="I1021" s="76"/>
      <c r="J1021" s="77"/>
      <c r="K1021" s="134"/>
      <c r="L1021" s="134"/>
      <c r="M1021" s="134"/>
      <c r="N1021" s="134"/>
    </row>
    <row r="1022" spans="1:14" s="78" customFormat="1" x14ac:dyDescent="0.25">
      <c r="A1022" s="76"/>
      <c r="B1022" s="76"/>
      <c r="C1022" s="76"/>
      <c r="D1022" s="131"/>
      <c r="E1022" s="91"/>
      <c r="F1022" s="76"/>
      <c r="G1022" s="76"/>
      <c r="H1022" s="77"/>
      <c r="I1022" s="76"/>
      <c r="J1022" s="77"/>
      <c r="K1022" s="134"/>
      <c r="L1022" s="134"/>
      <c r="M1022" s="134"/>
      <c r="N1022" s="134"/>
    </row>
    <row r="1023" spans="1:14" s="78" customFormat="1" x14ac:dyDescent="0.25">
      <c r="A1023" s="76"/>
      <c r="B1023" s="76"/>
      <c r="C1023" s="76"/>
      <c r="D1023" s="131"/>
      <c r="E1023" s="91"/>
      <c r="F1023" s="76"/>
      <c r="G1023" s="76"/>
      <c r="H1023" s="77"/>
      <c r="I1023" s="76"/>
      <c r="J1023" s="77"/>
      <c r="K1023" s="134"/>
      <c r="L1023" s="134"/>
      <c r="M1023" s="134"/>
      <c r="N1023" s="134"/>
    </row>
    <row r="1024" spans="1:14" s="78" customFormat="1" x14ac:dyDescent="0.25">
      <c r="A1024" s="76"/>
      <c r="B1024" s="76"/>
      <c r="C1024" s="76"/>
      <c r="D1024" s="131"/>
      <c r="E1024" s="91"/>
      <c r="F1024" s="76"/>
      <c r="G1024" s="76"/>
      <c r="H1024" s="77"/>
      <c r="I1024" s="76"/>
      <c r="J1024" s="77"/>
      <c r="K1024" s="134"/>
      <c r="L1024" s="134"/>
      <c r="M1024" s="134"/>
      <c r="N1024" s="134"/>
    </row>
    <row r="1025" spans="1:14" s="78" customFormat="1" x14ac:dyDescent="0.25">
      <c r="A1025" s="76"/>
      <c r="B1025" s="76"/>
      <c r="C1025" s="76"/>
      <c r="D1025" s="131"/>
      <c r="E1025" s="91"/>
      <c r="F1025" s="76"/>
      <c r="G1025" s="76"/>
      <c r="H1025" s="77"/>
      <c r="I1025" s="76"/>
      <c r="J1025" s="77"/>
      <c r="K1025" s="134"/>
      <c r="L1025" s="134"/>
      <c r="M1025" s="134"/>
      <c r="N1025" s="134"/>
    </row>
    <row r="1026" spans="1:14" s="78" customFormat="1" x14ac:dyDescent="0.25">
      <c r="A1026" s="76"/>
      <c r="B1026" s="76"/>
      <c r="C1026" s="76"/>
      <c r="D1026" s="131"/>
      <c r="E1026" s="91"/>
      <c r="F1026" s="76"/>
      <c r="G1026" s="76"/>
      <c r="H1026" s="77"/>
      <c r="I1026" s="76"/>
      <c r="J1026" s="77"/>
      <c r="K1026" s="134"/>
      <c r="L1026" s="134"/>
      <c r="M1026" s="134"/>
      <c r="N1026" s="134"/>
    </row>
    <row r="1027" spans="1:14" s="78" customFormat="1" x14ac:dyDescent="0.25">
      <c r="A1027" s="76"/>
      <c r="B1027" s="76"/>
      <c r="C1027" s="76"/>
      <c r="D1027" s="131"/>
      <c r="E1027" s="91"/>
      <c r="F1027" s="76"/>
      <c r="G1027" s="76"/>
      <c r="H1027" s="77"/>
      <c r="I1027" s="76"/>
      <c r="J1027" s="77"/>
      <c r="K1027" s="134"/>
      <c r="L1027" s="134"/>
      <c r="M1027" s="134"/>
      <c r="N1027" s="134"/>
    </row>
    <row r="1028" spans="1:14" s="78" customFormat="1" x14ac:dyDescent="0.25">
      <c r="A1028" s="76"/>
      <c r="B1028" s="76"/>
      <c r="C1028" s="76"/>
      <c r="D1028" s="131"/>
      <c r="E1028" s="91"/>
      <c r="F1028" s="76"/>
      <c r="G1028" s="76"/>
      <c r="H1028" s="77"/>
      <c r="I1028" s="76"/>
      <c r="J1028" s="77"/>
      <c r="K1028" s="134"/>
      <c r="L1028" s="134"/>
      <c r="M1028" s="134"/>
      <c r="N1028" s="134"/>
    </row>
    <row r="1029" spans="1:14" s="78" customFormat="1" x14ac:dyDescent="0.25">
      <c r="A1029" s="76"/>
      <c r="B1029" s="76"/>
      <c r="C1029" s="76"/>
      <c r="D1029" s="131"/>
      <c r="E1029" s="91"/>
      <c r="F1029" s="76"/>
      <c r="G1029" s="76"/>
      <c r="H1029" s="77"/>
      <c r="I1029" s="76"/>
      <c r="J1029" s="77"/>
      <c r="K1029" s="134"/>
      <c r="L1029" s="134"/>
      <c r="M1029" s="134"/>
      <c r="N1029" s="134"/>
    </row>
    <row r="1030" spans="1:14" s="78" customFormat="1" x14ac:dyDescent="0.25">
      <c r="A1030" s="76"/>
      <c r="B1030" s="76"/>
      <c r="C1030" s="76"/>
      <c r="D1030" s="131"/>
      <c r="E1030" s="91"/>
      <c r="F1030" s="76"/>
      <c r="G1030" s="76"/>
      <c r="H1030" s="77"/>
      <c r="I1030" s="76"/>
      <c r="J1030" s="77"/>
      <c r="K1030" s="134"/>
      <c r="L1030" s="134"/>
      <c r="M1030" s="134"/>
      <c r="N1030" s="134"/>
    </row>
    <row r="1031" spans="1:14" s="78" customFormat="1" x14ac:dyDescent="0.25">
      <c r="A1031" s="76"/>
      <c r="B1031" s="76"/>
      <c r="C1031" s="76"/>
      <c r="D1031" s="131"/>
      <c r="E1031" s="91"/>
      <c r="F1031" s="76"/>
      <c r="G1031" s="76"/>
      <c r="H1031" s="77"/>
      <c r="I1031" s="76"/>
      <c r="J1031" s="77"/>
      <c r="K1031" s="134"/>
      <c r="L1031" s="134"/>
      <c r="M1031" s="134"/>
      <c r="N1031" s="134"/>
    </row>
    <row r="1032" spans="1:14" s="78" customFormat="1" x14ac:dyDescent="0.25">
      <c r="A1032" s="76"/>
      <c r="B1032" s="76"/>
      <c r="C1032" s="76"/>
      <c r="D1032" s="131"/>
      <c r="E1032" s="91"/>
      <c r="F1032" s="76"/>
      <c r="G1032" s="76"/>
      <c r="H1032" s="77"/>
      <c r="I1032" s="76"/>
      <c r="J1032" s="77"/>
      <c r="K1032" s="134"/>
      <c r="L1032" s="134"/>
      <c r="M1032" s="134"/>
      <c r="N1032" s="134"/>
    </row>
    <row r="1033" spans="1:14" s="78" customFormat="1" x14ac:dyDescent="0.25">
      <c r="A1033" s="76"/>
      <c r="B1033" s="76"/>
      <c r="C1033" s="76"/>
      <c r="D1033" s="131"/>
      <c r="E1033" s="91"/>
      <c r="F1033" s="76"/>
      <c r="G1033" s="76"/>
      <c r="H1033" s="77"/>
      <c r="I1033" s="76"/>
      <c r="J1033" s="77"/>
      <c r="K1033" s="134"/>
      <c r="L1033" s="134"/>
      <c r="M1033" s="134"/>
      <c r="N1033" s="134"/>
    </row>
    <row r="1034" spans="1:14" s="78" customFormat="1" x14ac:dyDescent="0.25">
      <c r="A1034" s="76"/>
      <c r="B1034" s="76"/>
      <c r="C1034" s="76"/>
      <c r="D1034" s="131"/>
      <c r="E1034" s="91"/>
      <c r="F1034" s="76"/>
      <c r="G1034" s="76"/>
      <c r="H1034" s="77"/>
      <c r="I1034" s="76"/>
      <c r="J1034" s="77"/>
      <c r="K1034" s="134"/>
      <c r="L1034" s="134"/>
      <c r="M1034" s="134"/>
      <c r="N1034" s="134"/>
    </row>
    <row r="1035" spans="1:14" s="78" customFormat="1" x14ac:dyDescent="0.25">
      <c r="A1035" s="76"/>
      <c r="B1035" s="76"/>
      <c r="C1035" s="76"/>
      <c r="D1035" s="131"/>
      <c r="E1035" s="91"/>
      <c r="F1035" s="76"/>
      <c r="G1035" s="76"/>
      <c r="H1035" s="77"/>
      <c r="I1035" s="76"/>
      <c r="J1035" s="77"/>
      <c r="K1035" s="134"/>
      <c r="L1035" s="134"/>
      <c r="M1035" s="134"/>
      <c r="N1035" s="134"/>
    </row>
    <row r="1036" spans="1:14" s="78" customFormat="1" x14ac:dyDescent="0.25">
      <c r="A1036" s="76"/>
      <c r="B1036" s="76"/>
      <c r="C1036" s="76"/>
      <c r="D1036" s="131"/>
      <c r="E1036" s="91"/>
      <c r="F1036" s="76"/>
      <c r="G1036" s="76"/>
      <c r="H1036" s="77"/>
      <c r="I1036" s="76"/>
      <c r="J1036" s="77"/>
      <c r="K1036" s="134"/>
      <c r="L1036" s="134"/>
      <c r="M1036" s="134"/>
      <c r="N1036" s="134"/>
    </row>
    <row r="1037" spans="1:14" s="78" customFormat="1" x14ac:dyDescent="0.25">
      <c r="A1037" s="76"/>
      <c r="B1037" s="76"/>
      <c r="C1037" s="76"/>
      <c r="D1037" s="131"/>
      <c r="E1037" s="91"/>
      <c r="F1037" s="76"/>
      <c r="G1037" s="76"/>
      <c r="H1037" s="77"/>
      <c r="I1037" s="76"/>
      <c r="J1037" s="77"/>
      <c r="K1037" s="134"/>
      <c r="L1037" s="134"/>
      <c r="M1037" s="134"/>
      <c r="N1037" s="134"/>
    </row>
    <row r="1038" spans="1:14" s="78" customFormat="1" x14ac:dyDescent="0.25">
      <c r="A1038" s="76"/>
      <c r="B1038" s="76"/>
      <c r="C1038" s="76"/>
      <c r="D1038" s="131"/>
      <c r="E1038" s="91"/>
      <c r="F1038" s="76"/>
      <c r="G1038" s="76"/>
      <c r="H1038" s="77"/>
      <c r="I1038" s="76"/>
      <c r="J1038" s="77"/>
      <c r="K1038" s="134"/>
      <c r="L1038" s="134"/>
      <c r="M1038" s="134"/>
      <c r="N1038" s="134"/>
    </row>
    <row r="1039" spans="1:14" s="78" customFormat="1" x14ac:dyDescent="0.25">
      <c r="A1039" s="76"/>
      <c r="B1039" s="76"/>
      <c r="C1039" s="76"/>
      <c r="D1039" s="131"/>
      <c r="E1039" s="91"/>
      <c r="F1039" s="76"/>
      <c r="G1039" s="76"/>
      <c r="H1039" s="77"/>
      <c r="I1039" s="76"/>
      <c r="J1039" s="77"/>
      <c r="K1039" s="134"/>
      <c r="L1039" s="134"/>
      <c r="M1039" s="134"/>
      <c r="N1039" s="134"/>
    </row>
    <row r="1040" spans="1:14" s="78" customFormat="1" x14ac:dyDescent="0.25">
      <c r="A1040" s="76"/>
      <c r="B1040" s="76"/>
      <c r="C1040" s="76"/>
      <c r="D1040" s="131"/>
      <c r="E1040" s="91"/>
      <c r="F1040" s="76"/>
      <c r="G1040" s="76"/>
      <c r="H1040" s="77"/>
      <c r="I1040" s="76"/>
      <c r="J1040" s="77"/>
      <c r="K1040" s="134"/>
      <c r="L1040" s="134"/>
      <c r="M1040" s="134"/>
      <c r="N1040" s="134"/>
    </row>
    <row r="1041" spans="1:14" s="78" customFormat="1" x14ac:dyDescent="0.25">
      <c r="A1041" s="76"/>
      <c r="B1041" s="76"/>
      <c r="C1041" s="76"/>
      <c r="D1041" s="131"/>
      <c r="E1041" s="91"/>
      <c r="F1041" s="76"/>
      <c r="G1041" s="76"/>
      <c r="H1041" s="77"/>
      <c r="I1041" s="76"/>
      <c r="J1041" s="77"/>
      <c r="K1041" s="134"/>
      <c r="L1041" s="134"/>
      <c r="M1041" s="134"/>
      <c r="N1041" s="134"/>
    </row>
    <row r="1042" spans="1:14" s="78" customFormat="1" x14ac:dyDescent="0.25">
      <c r="A1042" s="76"/>
      <c r="B1042" s="76"/>
      <c r="C1042" s="76"/>
      <c r="D1042" s="131"/>
      <c r="E1042" s="91"/>
      <c r="F1042" s="76"/>
      <c r="G1042" s="76"/>
      <c r="H1042" s="77"/>
      <c r="I1042" s="76"/>
      <c r="J1042" s="77"/>
      <c r="K1042" s="134"/>
      <c r="L1042" s="134"/>
      <c r="M1042" s="134"/>
      <c r="N1042" s="134"/>
    </row>
    <row r="1043" spans="1:14" s="78" customFormat="1" x14ac:dyDescent="0.25">
      <c r="A1043" s="76"/>
      <c r="B1043" s="76"/>
      <c r="C1043" s="76"/>
      <c r="D1043" s="131"/>
      <c r="E1043" s="91"/>
      <c r="F1043" s="76"/>
      <c r="G1043" s="76"/>
      <c r="H1043" s="77"/>
      <c r="I1043" s="76"/>
      <c r="J1043" s="77"/>
      <c r="K1043" s="134"/>
      <c r="L1043" s="134"/>
      <c r="M1043" s="134"/>
      <c r="N1043" s="134"/>
    </row>
    <row r="1044" spans="1:14" s="78" customFormat="1" x14ac:dyDescent="0.25">
      <c r="A1044" s="76"/>
      <c r="B1044" s="76"/>
      <c r="C1044" s="76"/>
      <c r="D1044" s="131"/>
      <c r="E1044" s="91"/>
      <c r="F1044" s="76"/>
      <c r="G1044" s="76"/>
      <c r="H1044" s="77"/>
      <c r="I1044" s="76"/>
      <c r="J1044" s="77"/>
      <c r="K1044" s="134"/>
      <c r="L1044" s="134"/>
      <c r="M1044" s="134"/>
      <c r="N1044" s="134"/>
    </row>
    <row r="1045" spans="1:14" s="78" customFormat="1" x14ac:dyDescent="0.25">
      <c r="A1045" s="76"/>
      <c r="B1045" s="76"/>
      <c r="C1045" s="76"/>
      <c r="D1045" s="131"/>
      <c r="E1045" s="91"/>
      <c r="F1045" s="76"/>
      <c r="G1045" s="76"/>
      <c r="H1045" s="77"/>
      <c r="I1045" s="76"/>
      <c r="J1045" s="77"/>
      <c r="K1045" s="134"/>
      <c r="L1045" s="134"/>
      <c r="M1045" s="134"/>
      <c r="N1045" s="134"/>
    </row>
    <row r="1046" spans="1:14" s="78" customFormat="1" x14ac:dyDescent="0.25">
      <c r="A1046" s="76"/>
      <c r="B1046" s="76"/>
      <c r="C1046" s="76"/>
      <c r="D1046" s="131"/>
      <c r="E1046" s="91"/>
      <c r="F1046" s="76"/>
      <c r="G1046" s="76"/>
      <c r="H1046" s="77"/>
      <c r="I1046" s="76"/>
      <c r="J1046" s="77"/>
      <c r="K1046" s="134"/>
      <c r="L1046" s="134"/>
      <c r="M1046" s="134"/>
      <c r="N1046" s="134"/>
    </row>
    <row r="1047" spans="1:14" s="78" customFormat="1" x14ac:dyDescent="0.25">
      <c r="A1047" s="76"/>
      <c r="B1047" s="76"/>
      <c r="C1047" s="76"/>
      <c r="D1047" s="131"/>
      <c r="E1047" s="91"/>
      <c r="F1047" s="76"/>
      <c r="G1047" s="76"/>
      <c r="H1047" s="77"/>
      <c r="I1047" s="76"/>
      <c r="J1047" s="77"/>
      <c r="K1047" s="134"/>
      <c r="L1047" s="134"/>
      <c r="M1047" s="134"/>
      <c r="N1047" s="134"/>
    </row>
    <row r="1048" spans="1:14" s="78" customFormat="1" x14ac:dyDescent="0.25">
      <c r="A1048" s="76"/>
      <c r="B1048" s="76"/>
      <c r="C1048" s="76"/>
      <c r="D1048" s="131"/>
      <c r="E1048" s="91"/>
      <c r="F1048" s="76"/>
      <c r="G1048" s="76"/>
      <c r="H1048" s="77"/>
      <c r="I1048" s="76"/>
      <c r="J1048" s="77"/>
      <c r="K1048" s="134"/>
      <c r="L1048" s="134"/>
      <c r="M1048" s="134"/>
      <c r="N1048" s="134"/>
    </row>
    <row r="1049" spans="1:14" s="78" customFormat="1" x14ac:dyDescent="0.25">
      <c r="A1049" s="76"/>
      <c r="B1049" s="76"/>
      <c r="C1049" s="76"/>
      <c r="D1049" s="131"/>
      <c r="E1049" s="91"/>
      <c r="F1049" s="76"/>
      <c r="G1049" s="76"/>
      <c r="H1049" s="77"/>
      <c r="I1049" s="76"/>
      <c r="J1049" s="77"/>
      <c r="K1049" s="134"/>
      <c r="L1049" s="134"/>
      <c r="M1049" s="134"/>
      <c r="N1049" s="134"/>
    </row>
    <row r="1050" spans="1:14" s="78" customFormat="1" x14ac:dyDescent="0.25">
      <c r="A1050" s="76"/>
      <c r="B1050" s="76"/>
      <c r="C1050" s="76"/>
      <c r="D1050" s="131"/>
      <c r="E1050" s="91"/>
      <c r="F1050" s="76"/>
      <c r="G1050" s="76"/>
      <c r="H1050" s="77"/>
      <c r="I1050" s="76"/>
      <c r="J1050" s="77"/>
      <c r="K1050" s="134"/>
      <c r="L1050" s="134"/>
      <c r="M1050" s="134"/>
      <c r="N1050" s="134"/>
    </row>
    <row r="1051" spans="1:14" s="78" customFormat="1" x14ac:dyDescent="0.25">
      <c r="A1051" s="76"/>
      <c r="B1051" s="76"/>
      <c r="C1051" s="76"/>
      <c r="D1051" s="131"/>
      <c r="E1051" s="91"/>
      <c r="F1051" s="76"/>
      <c r="G1051" s="76"/>
      <c r="H1051" s="77"/>
      <c r="I1051" s="76"/>
      <c r="J1051" s="77"/>
      <c r="K1051" s="134"/>
      <c r="L1051" s="134"/>
      <c r="M1051" s="134"/>
      <c r="N1051" s="134"/>
    </row>
    <row r="1052" spans="1:14" s="78" customFormat="1" x14ac:dyDescent="0.25">
      <c r="A1052" s="76"/>
      <c r="B1052" s="76"/>
      <c r="C1052" s="76"/>
      <c r="D1052" s="131"/>
      <c r="E1052" s="91"/>
      <c r="F1052" s="76"/>
      <c r="G1052" s="76"/>
      <c r="H1052" s="77"/>
      <c r="I1052" s="76"/>
      <c r="J1052" s="77"/>
      <c r="K1052" s="134"/>
      <c r="L1052" s="134"/>
      <c r="M1052" s="134"/>
      <c r="N1052" s="134"/>
    </row>
    <row r="1053" spans="1:14" s="78" customFormat="1" x14ac:dyDescent="0.25">
      <c r="A1053" s="76"/>
      <c r="B1053" s="76"/>
      <c r="C1053" s="76"/>
      <c r="D1053" s="131"/>
      <c r="E1053" s="91"/>
      <c r="F1053" s="76"/>
      <c r="G1053" s="76"/>
      <c r="H1053" s="77"/>
      <c r="I1053" s="76"/>
      <c r="J1053" s="77"/>
      <c r="K1053" s="134"/>
      <c r="L1053" s="134"/>
      <c r="M1053" s="134"/>
      <c r="N1053" s="134"/>
    </row>
    <row r="1054" spans="1:14" s="78" customFormat="1" x14ac:dyDescent="0.25">
      <c r="A1054" s="76"/>
      <c r="B1054" s="76"/>
      <c r="C1054" s="76"/>
      <c r="D1054" s="131"/>
      <c r="E1054" s="91"/>
      <c r="F1054" s="76"/>
      <c r="G1054" s="76"/>
      <c r="H1054" s="77"/>
      <c r="I1054" s="76"/>
      <c r="J1054" s="77"/>
      <c r="K1054" s="134"/>
      <c r="L1054" s="134"/>
      <c r="M1054" s="134"/>
      <c r="N1054" s="134"/>
    </row>
    <row r="1055" spans="1:14" s="78" customFormat="1" x14ac:dyDescent="0.25">
      <c r="A1055" s="76"/>
      <c r="B1055" s="76"/>
      <c r="C1055" s="76"/>
      <c r="D1055" s="131"/>
      <c r="E1055" s="91"/>
      <c r="F1055" s="76"/>
      <c r="G1055" s="76"/>
      <c r="H1055" s="77"/>
      <c r="I1055" s="76"/>
      <c r="J1055" s="77"/>
      <c r="K1055" s="134"/>
      <c r="L1055" s="134"/>
      <c r="M1055" s="134"/>
      <c r="N1055" s="134"/>
    </row>
    <row r="1056" spans="1:14" s="78" customFormat="1" x14ac:dyDescent="0.25">
      <c r="A1056" s="76"/>
      <c r="B1056" s="76"/>
      <c r="C1056" s="76"/>
      <c r="D1056" s="131"/>
      <c r="E1056" s="91"/>
      <c r="F1056" s="76"/>
      <c r="G1056" s="76"/>
      <c r="H1056" s="77"/>
      <c r="I1056" s="76"/>
      <c r="J1056" s="77"/>
      <c r="K1056" s="134"/>
      <c r="L1056" s="134"/>
      <c r="M1056" s="134"/>
      <c r="N1056" s="134"/>
    </row>
    <row r="1057" spans="1:14" s="78" customFormat="1" x14ac:dyDescent="0.25">
      <c r="A1057" s="76"/>
      <c r="B1057" s="76"/>
      <c r="C1057" s="76"/>
      <c r="D1057" s="131"/>
      <c r="E1057" s="91"/>
      <c r="F1057" s="76"/>
      <c r="G1057" s="76"/>
      <c r="H1057" s="77"/>
      <c r="I1057" s="76"/>
      <c r="J1057" s="77"/>
      <c r="K1057" s="134"/>
      <c r="L1057" s="134"/>
      <c r="M1057" s="134"/>
      <c r="N1057" s="134"/>
    </row>
    <row r="1058" spans="1:14" s="78" customFormat="1" x14ac:dyDescent="0.25">
      <c r="A1058" s="76"/>
      <c r="B1058" s="76"/>
      <c r="C1058" s="76"/>
      <c r="D1058" s="131"/>
      <c r="E1058" s="91"/>
      <c r="F1058" s="76"/>
      <c r="G1058" s="76"/>
      <c r="H1058" s="77"/>
      <c r="I1058" s="76"/>
      <c r="J1058" s="77"/>
      <c r="K1058" s="134"/>
      <c r="L1058" s="134"/>
      <c r="M1058" s="134"/>
      <c r="N1058" s="134"/>
    </row>
    <row r="1059" spans="1:14" s="78" customFormat="1" x14ac:dyDescent="0.25">
      <c r="A1059" s="76"/>
      <c r="B1059" s="76"/>
      <c r="C1059" s="76"/>
      <c r="D1059" s="131"/>
      <c r="E1059" s="91"/>
      <c r="F1059" s="76"/>
      <c r="G1059" s="76"/>
      <c r="H1059" s="77"/>
      <c r="I1059" s="76"/>
      <c r="J1059" s="77"/>
      <c r="K1059" s="134"/>
      <c r="L1059" s="134"/>
      <c r="M1059" s="134"/>
      <c r="N1059" s="134"/>
    </row>
    <row r="1060" spans="1:14" s="78" customFormat="1" x14ac:dyDescent="0.25">
      <c r="A1060" s="76"/>
      <c r="B1060" s="76"/>
      <c r="C1060" s="76"/>
      <c r="D1060" s="131"/>
      <c r="E1060" s="91"/>
      <c r="F1060" s="76"/>
      <c r="G1060" s="76"/>
      <c r="H1060" s="77"/>
      <c r="I1060" s="76"/>
      <c r="J1060" s="77"/>
      <c r="K1060" s="134"/>
      <c r="L1060" s="134"/>
      <c r="M1060" s="134"/>
      <c r="N1060" s="134"/>
    </row>
    <row r="1061" spans="1:14" s="78" customFormat="1" x14ac:dyDescent="0.25">
      <c r="A1061" s="76"/>
      <c r="B1061" s="76"/>
      <c r="C1061" s="76"/>
      <c r="D1061" s="131"/>
      <c r="E1061" s="91"/>
      <c r="F1061" s="76"/>
      <c r="G1061" s="76"/>
      <c r="H1061" s="77"/>
      <c r="I1061" s="76"/>
      <c r="J1061" s="77"/>
      <c r="K1061" s="134"/>
      <c r="L1061" s="134"/>
      <c r="M1061" s="134"/>
      <c r="N1061" s="134"/>
    </row>
    <row r="1062" spans="1:14" s="78" customFormat="1" x14ac:dyDescent="0.25">
      <c r="A1062" s="76"/>
      <c r="B1062" s="76"/>
      <c r="C1062" s="76"/>
      <c r="D1062" s="131"/>
      <c r="E1062" s="91"/>
      <c r="F1062" s="76"/>
      <c r="G1062" s="76"/>
      <c r="H1062" s="77"/>
      <c r="I1062" s="76"/>
      <c r="J1062" s="77"/>
      <c r="K1062" s="134"/>
      <c r="L1062" s="134"/>
      <c r="M1062" s="134"/>
      <c r="N1062" s="134"/>
    </row>
    <row r="1063" spans="1:14" s="78" customFormat="1" x14ac:dyDescent="0.25">
      <c r="A1063" s="76"/>
      <c r="B1063" s="76"/>
      <c r="C1063" s="76"/>
      <c r="D1063" s="131"/>
      <c r="E1063" s="91"/>
      <c r="F1063" s="76"/>
      <c r="G1063" s="76"/>
      <c r="H1063" s="77"/>
      <c r="I1063" s="76"/>
      <c r="J1063" s="77"/>
      <c r="K1063" s="134"/>
      <c r="L1063" s="134"/>
      <c r="M1063" s="134"/>
      <c r="N1063" s="134"/>
    </row>
    <row r="1064" spans="1:14" s="78" customFormat="1" x14ac:dyDescent="0.25">
      <c r="A1064" s="76"/>
      <c r="B1064" s="76"/>
      <c r="C1064" s="76"/>
      <c r="D1064" s="131"/>
      <c r="E1064" s="91"/>
      <c r="F1064" s="76"/>
      <c r="G1064" s="76"/>
      <c r="H1064" s="77"/>
      <c r="I1064" s="76"/>
      <c r="J1064" s="77"/>
      <c r="K1064" s="134"/>
      <c r="L1064" s="134"/>
      <c r="M1064" s="134"/>
      <c r="N1064" s="134"/>
    </row>
    <row r="1065" spans="1:14" s="78" customFormat="1" x14ac:dyDescent="0.25">
      <c r="A1065" s="76"/>
      <c r="B1065" s="76"/>
      <c r="C1065" s="76"/>
      <c r="D1065" s="131"/>
      <c r="E1065" s="91"/>
      <c r="F1065" s="76"/>
      <c r="G1065" s="76"/>
      <c r="H1065" s="77"/>
      <c r="I1065" s="76"/>
      <c r="J1065" s="77"/>
      <c r="K1065" s="134"/>
      <c r="L1065" s="134"/>
      <c r="M1065" s="134"/>
      <c r="N1065" s="134"/>
    </row>
    <row r="1066" spans="1:14" s="78" customFormat="1" x14ac:dyDescent="0.25">
      <c r="A1066" s="76"/>
      <c r="B1066" s="76"/>
      <c r="C1066" s="76"/>
      <c r="D1066" s="131"/>
      <c r="E1066" s="91"/>
      <c r="F1066" s="76"/>
      <c r="G1066" s="76"/>
      <c r="H1066" s="77"/>
      <c r="I1066" s="76"/>
      <c r="J1066" s="77"/>
      <c r="K1066" s="134"/>
      <c r="L1066" s="134"/>
      <c r="M1066" s="134"/>
      <c r="N1066" s="134"/>
    </row>
    <row r="1067" spans="1:14" s="78" customFormat="1" x14ac:dyDescent="0.25">
      <c r="A1067" s="76"/>
      <c r="B1067" s="76"/>
      <c r="C1067" s="76"/>
      <c r="D1067" s="131"/>
      <c r="E1067" s="91"/>
      <c r="F1067" s="76"/>
      <c r="G1067" s="76"/>
      <c r="H1067" s="77"/>
      <c r="I1067" s="76"/>
      <c r="J1067" s="77"/>
      <c r="K1067" s="134"/>
      <c r="L1067" s="134"/>
      <c r="M1067" s="134"/>
      <c r="N1067" s="134"/>
    </row>
    <row r="1068" spans="1:14" s="78" customFormat="1" x14ac:dyDescent="0.25">
      <c r="A1068" s="76"/>
      <c r="B1068" s="76"/>
      <c r="C1068" s="76"/>
      <c r="D1068" s="131"/>
      <c r="E1068" s="91"/>
      <c r="F1068" s="76"/>
      <c r="G1068" s="76"/>
      <c r="H1068" s="77"/>
      <c r="I1068" s="76"/>
      <c r="J1068" s="77"/>
      <c r="K1068" s="134"/>
      <c r="L1068" s="134"/>
      <c r="M1068" s="134"/>
      <c r="N1068" s="134"/>
    </row>
    <row r="1069" spans="1:14" s="78" customFormat="1" x14ac:dyDescent="0.25">
      <c r="A1069" s="76"/>
      <c r="B1069" s="76"/>
      <c r="C1069" s="76"/>
      <c r="D1069" s="131"/>
      <c r="E1069" s="91"/>
      <c r="F1069" s="76"/>
      <c r="G1069" s="76"/>
      <c r="H1069" s="77"/>
      <c r="I1069" s="76"/>
      <c r="J1069" s="77"/>
      <c r="K1069" s="134"/>
      <c r="L1069" s="134"/>
      <c r="M1069" s="134"/>
      <c r="N1069" s="134"/>
    </row>
    <row r="1070" spans="1:14" s="78" customFormat="1" x14ac:dyDescent="0.25">
      <c r="A1070" s="76"/>
      <c r="B1070" s="76"/>
      <c r="C1070" s="76"/>
      <c r="D1070" s="131"/>
      <c r="E1070" s="91"/>
      <c r="F1070" s="76"/>
      <c r="G1070" s="76"/>
      <c r="H1070" s="77"/>
      <c r="I1070" s="76"/>
      <c r="J1070" s="77"/>
      <c r="K1070" s="134"/>
      <c r="L1070" s="134"/>
      <c r="M1070" s="134"/>
      <c r="N1070" s="134"/>
    </row>
    <row r="1071" spans="1:14" s="78" customFormat="1" x14ac:dyDescent="0.25">
      <c r="A1071" s="76"/>
      <c r="B1071" s="76"/>
      <c r="C1071" s="76"/>
      <c r="D1071" s="131"/>
      <c r="E1071" s="91"/>
      <c r="F1071" s="76"/>
      <c r="G1071" s="76"/>
      <c r="H1071" s="77"/>
      <c r="I1071" s="76"/>
      <c r="J1071" s="77"/>
      <c r="K1071" s="134"/>
      <c r="L1071" s="134"/>
      <c r="M1071" s="134"/>
      <c r="N1071" s="134"/>
    </row>
    <row r="1072" spans="1:14" s="78" customFormat="1" x14ac:dyDescent="0.25">
      <c r="A1072" s="76"/>
      <c r="B1072" s="76"/>
      <c r="C1072" s="76"/>
      <c r="D1072" s="131"/>
      <c r="E1072" s="91"/>
      <c r="F1072" s="76"/>
      <c r="G1072" s="76"/>
      <c r="H1072" s="77"/>
      <c r="I1072" s="76"/>
      <c r="J1072" s="77"/>
      <c r="K1072" s="134"/>
      <c r="L1072" s="134"/>
      <c r="M1072" s="134"/>
      <c r="N1072" s="134"/>
    </row>
    <row r="1073" spans="1:14" s="78" customFormat="1" x14ac:dyDescent="0.25">
      <c r="A1073" s="76"/>
      <c r="B1073" s="76"/>
      <c r="C1073" s="76"/>
      <c r="D1073" s="131"/>
      <c r="E1073" s="91"/>
      <c r="F1073" s="76"/>
      <c r="G1073" s="76"/>
      <c r="H1073" s="77"/>
      <c r="I1073" s="76"/>
      <c r="J1073" s="77"/>
      <c r="K1073" s="134"/>
      <c r="L1073" s="134"/>
      <c r="M1073" s="134"/>
      <c r="N1073" s="134"/>
    </row>
    <row r="1074" spans="1:14" s="78" customFormat="1" x14ac:dyDescent="0.25">
      <c r="A1074" s="76"/>
      <c r="B1074" s="76"/>
      <c r="C1074" s="76"/>
      <c r="D1074" s="131"/>
      <c r="E1074" s="91"/>
      <c r="F1074" s="76"/>
      <c r="G1074" s="76"/>
      <c r="H1074" s="77"/>
      <c r="I1074" s="76"/>
      <c r="J1074" s="77"/>
      <c r="K1074" s="134"/>
      <c r="L1074" s="134"/>
      <c r="M1074" s="134"/>
      <c r="N1074" s="134"/>
    </row>
    <row r="1075" spans="1:14" s="78" customFormat="1" x14ac:dyDescent="0.25">
      <c r="A1075" s="76"/>
      <c r="B1075" s="76"/>
      <c r="C1075" s="76"/>
      <c r="D1075" s="131"/>
      <c r="E1075" s="91"/>
      <c r="F1075" s="76"/>
      <c r="G1075" s="76"/>
      <c r="H1075" s="77"/>
      <c r="I1075" s="76"/>
      <c r="J1075" s="77"/>
      <c r="K1075" s="134"/>
      <c r="L1075" s="134"/>
      <c r="M1075" s="134"/>
      <c r="N1075" s="134"/>
    </row>
    <row r="1076" spans="1:14" s="78" customFormat="1" x14ac:dyDescent="0.25">
      <c r="A1076" s="76"/>
      <c r="B1076" s="76"/>
      <c r="C1076" s="76"/>
      <c r="D1076" s="131"/>
      <c r="E1076" s="91"/>
      <c r="F1076" s="76"/>
      <c r="G1076" s="76"/>
      <c r="H1076" s="77"/>
      <c r="I1076" s="76"/>
      <c r="J1076" s="77"/>
      <c r="K1076" s="134"/>
      <c r="L1076" s="134"/>
      <c r="M1076" s="134"/>
      <c r="N1076" s="134"/>
    </row>
    <row r="1077" spans="1:14" s="78" customFormat="1" x14ac:dyDescent="0.25">
      <c r="A1077" s="76"/>
      <c r="B1077" s="76"/>
      <c r="C1077" s="76"/>
      <c r="D1077" s="131"/>
      <c r="E1077" s="91"/>
      <c r="F1077" s="76"/>
      <c r="G1077" s="76"/>
      <c r="H1077" s="77"/>
      <c r="I1077" s="76"/>
      <c r="J1077" s="77"/>
      <c r="K1077" s="134"/>
      <c r="L1077" s="134"/>
      <c r="M1077" s="134"/>
      <c r="N1077" s="134"/>
    </row>
    <row r="1078" spans="1:14" s="78" customFormat="1" x14ac:dyDescent="0.25">
      <c r="A1078" s="76"/>
      <c r="B1078" s="76"/>
      <c r="C1078" s="76"/>
      <c r="D1078" s="131"/>
      <c r="E1078" s="91"/>
      <c r="F1078" s="76"/>
      <c r="G1078" s="76"/>
      <c r="H1078" s="77"/>
      <c r="I1078" s="76"/>
      <c r="J1078" s="77"/>
      <c r="K1078" s="134"/>
      <c r="L1078" s="134"/>
      <c r="M1078" s="134"/>
      <c r="N1078" s="134"/>
    </row>
    <row r="1079" spans="1:14" s="78" customFormat="1" x14ac:dyDescent="0.25">
      <c r="A1079" s="76"/>
      <c r="B1079" s="76"/>
      <c r="C1079" s="76"/>
      <c r="D1079" s="131"/>
      <c r="E1079" s="91"/>
      <c r="F1079" s="76"/>
      <c r="G1079" s="76"/>
      <c r="H1079" s="77"/>
      <c r="I1079" s="76"/>
      <c r="J1079" s="77"/>
      <c r="K1079" s="134"/>
      <c r="L1079" s="134"/>
      <c r="M1079" s="134"/>
      <c r="N1079" s="134"/>
    </row>
    <row r="1080" spans="1:14" s="78" customFormat="1" x14ac:dyDescent="0.25">
      <c r="A1080" s="76"/>
      <c r="B1080" s="76"/>
      <c r="C1080" s="76"/>
      <c r="D1080" s="131"/>
      <c r="E1080" s="91"/>
      <c r="F1080" s="76"/>
      <c r="G1080" s="76"/>
      <c r="H1080" s="77"/>
      <c r="I1080" s="76"/>
      <c r="J1080" s="77"/>
      <c r="K1080" s="134"/>
      <c r="L1080" s="134"/>
      <c r="M1080" s="134"/>
      <c r="N1080" s="134"/>
    </row>
    <row r="1081" spans="1:14" s="78" customFormat="1" x14ac:dyDescent="0.25">
      <c r="A1081" s="76"/>
      <c r="B1081" s="76"/>
      <c r="C1081" s="76"/>
      <c r="D1081" s="131"/>
      <c r="E1081" s="91"/>
      <c r="F1081" s="76"/>
      <c r="G1081" s="76"/>
      <c r="H1081" s="77"/>
      <c r="I1081" s="76"/>
      <c r="J1081" s="77"/>
      <c r="K1081" s="134"/>
      <c r="L1081" s="134"/>
      <c r="M1081" s="134"/>
      <c r="N1081" s="134"/>
    </row>
    <row r="1082" spans="1:14" s="78" customFormat="1" x14ac:dyDescent="0.25">
      <c r="A1082" s="76"/>
      <c r="B1082" s="76"/>
      <c r="C1082" s="76"/>
      <c r="D1082" s="131"/>
      <c r="E1082" s="91"/>
      <c r="F1082" s="76"/>
      <c r="G1082" s="76"/>
      <c r="H1082" s="77"/>
      <c r="I1082" s="76"/>
      <c r="J1082" s="77"/>
      <c r="K1082" s="134"/>
      <c r="L1082" s="134"/>
      <c r="M1082" s="134"/>
      <c r="N1082" s="134"/>
    </row>
    <row r="1083" spans="1:14" s="78" customFormat="1" x14ac:dyDescent="0.25">
      <c r="A1083" s="76"/>
      <c r="B1083" s="76"/>
      <c r="C1083" s="76"/>
      <c r="D1083" s="131"/>
      <c r="E1083" s="91"/>
      <c r="F1083" s="76"/>
      <c r="G1083" s="76"/>
      <c r="H1083" s="77"/>
      <c r="I1083" s="76"/>
      <c r="J1083" s="77"/>
      <c r="K1083" s="134"/>
      <c r="L1083" s="134"/>
      <c r="M1083" s="134"/>
      <c r="N1083" s="134"/>
    </row>
    <row r="1084" spans="1:14" s="78" customFormat="1" x14ac:dyDescent="0.25">
      <c r="A1084" s="76"/>
      <c r="B1084" s="76"/>
      <c r="C1084" s="76"/>
      <c r="D1084" s="131"/>
      <c r="E1084" s="91"/>
      <c r="F1084" s="76"/>
      <c r="G1084" s="76"/>
      <c r="H1084" s="77"/>
      <c r="I1084" s="76"/>
      <c r="J1084" s="77"/>
      <c r="K1084" s="134"/>
      <c r="L1084" s="134"/>
      <c r="M1084" s="134"/>
      <c r="N1084" s="134"/>
    </row>
    <row r="1085" spans="1:14" s="78" customFormat="1" x14ac:dyDescent="0.25">
      <c r="A1085" s="76"/>
      <c r="B1085" s="76"/>
      <c r="C1085" s="76"/>
      <c r="D1085" s="131"/>
      <c r="E1085" s="91"/>
      <c r="F1085" s="76"/>
      <c r="G1085" s="76"/>
      <c r="H1085" s="77"/>
      <c r="I1085" s="76"/>
      <c r="J1085" s="77"/>
      <c r="K1085" s="134"/>
      <c r="L1085" s="134"/>
      <c r="M1085" s="134"/>
      <c r="N1085" s="134"/>
    </row>
    <row r="1086" spans="1:14" s="78" customFormat="1" x14ac:dyDescent="0.25">
      <c r="A1086" s="76"/>
      <c r="B1086" s="76"/>
      <c r="C1086" s="76"/>
      <c r="D1086" s="131"/>
      <c r="E1086" s="91"/>
      <c r="F1086" s="76"/>
      <c r="G1086" s="76"/>
      <c r="H1086" s="77"/>
      <c r="I1086" s="76"/>
      <c r="J1086" s="77"/>
      <c r="K1086" s="134"/>
      <c r="L1086" s="134"/>
      <c r="M1086" s="134"/>
      <c r="N1086" s="134"/>
    </row>
    <row r="1087" spans="1:14" s="78" customFormat="1" x14ac:dyDescent="0.25">
      <c r="A1087" s="76"/>
      <c r="B1087" s="76"/>
      <c r="C1087" s="76"/>
      <c r="D1087" s="131"/>
      <c r="E1087" s="91"/>
      <c r="F1087" s="76"/>
      <c r="G1087" s="76"/>
      <c r="H1087" s="77"/>
      <c r="I1087" s="76"/>
      <c r="J1087" s="77"/>
      <c r="K1087" s="134"/>
      <c r="L1087" s="134"/>
      <c r="M1087" s="134"/>
      <c r="N1087" s="134"/>
    </row>
    <row r="1088" spans="1:14" s="78" customFormat="1" x14ac:dyDescent="0.25">
      <c r="A1088" s="76"/>
      <c r="B1088" s="76"/>
      <c r="C1088" s="76"/>
      <c r="D1088" s="131"/>
      <c r="E1088" s="91"/>
      <c r="F1088" s="76"/>
      <c r="G1088" s="76"/>
      <c r="H1088" s="77"/>
      <c r="I1088" s="76"/>
      <c r="J1088" s="77"/>
      <c r="K1088" s="134"/>
      <c r="L1088" s="134"/>
      <c r="M1088" s="134"/>
      <c r="N1088" s="134"/>
    </row>
    <row r="1089" spans="1:14" s="78" customFormat="1" x14ac:dyDescent="0.25">
      <c r="A1089" s="76"/>
      <c r="B1089" s="76"/>
      <c r="C1089" s="76"/>
      <c r="D1089" s="131"/>
      <c r="E1089" s="91"/>
      <c r="F1089" s="76"/>
      <c r="G1089" s="76"/>
      <c r="H1089" s="77"/>
      <c r="I1089" s="76"/>
      <c r="J1089" s="77"/>
      <c r="K1089" s="134"/>
      <c r="L1089" s="134"/>
      <c r="M1089" s="134"/>
      <c r="N1089" s="134"/>
    </row>
    <row r="1090" spans="1:14" s="78" customFormat="1" x14ac:dyDescent="0.25">
      <c r="A1090" s="76"/>
      <c r="B1090" s="76"/>
      <c r="C1090" s="76"/>
      <c r="D1090" s="131"/>
      <c r="E1090" s="91"/>
      <c r="F1090" s="76"/>
      <c r="G1090" s="76"/>
      <c r="H1090" s="77"/>
      <c r="I1090" s="76"/>
      <c r="J1090" s="77"/>
      <c r="K1090" s="134"/>
      <c r="L1090" s="134"/>
      <c r="M1090" s="134"/>
      <c r="N1090" s="134"/>
    </row>
    <row r="1091" spans="1:14" s="78" customFormat="1" x14ac:dyDescent="0.25">
      <c r="A1091" s="76"/>
      <c r="B1091" s="76"/>
      <c r="C1091" s="76"/>
      <c r="D1091" s="131"/>
      <c r="E1091" s="91"/>
      <c r="F1091" s="76"/>
      <c r="G1091" s="76"/>
      <c r="H1091" s="77"/>
      <c r="I1091" s="76"/>
      <c r="J1091" s="77"/>
      <c r="K1091" s="134"/>
      <c r="L1091" s="134"/>
      <c r="M1091" s="134"/>
      <c r="N1091" s="134"/>
    </row>
    <row r="1092" spans="1:14" s="78" customFormat="1" x14ac:dyDescent="0.25">
      <c r="A1092" s="76"/>
      <c r="B1092" s="76"/>
      <c r="C1092" s="76"/>
      <c r="D1092" s="131"/>
      <c r="E1092" s="91"/>
      <c r="F1092" s="76"/>
      <c r="G1092" s="76"/>
      <c r="H1092" s="77"/>
      <c r="I1092" s="76"/>
      <c r="J1092" s="77"/>
      <c r="K1092" s="134"/>
      <c r="L1092" s="134"/>
      <c r="M1092" s="134"/>
      <c r="N1092" s="134"/>
    </row>
    <row r="1093" spans="1:14" s="78" customFormat="1" x14ac:dyDescent="0.25">
      <c r="A1093" s="76"/>
      <c r="B1093" s="76"/>
      <c r="C1093" s="76"/>
      <c r="D1093" s="131"/>
      <c r="E1093" s="91"/>
      <c r="F1093" s="76"/>
      <c r="G1093" s="76"/>
      <c r="H1093" s="77"/>
      <c r="I1093" s="76"/>
      <c r="J1093" s="77"/>
      <c r="K1093" s="134"/>
      <c r="L1093" s="134"/>
      <c r="M1093" s="134"/>
      <c r="N1093" s="134"/>
    </row>
    <row r="1094" spans="1:14" s="78" customFormat="1" x14ac:dyDescent="0.25">
      <c r="A1094" s="76"/>
      <c r="B1094" s="76"/>
      <c r="C1094" s="76"/>
      <c r="D1094" s="131"/>
      <c r="E1094" s="91"/>
      <c r="F1094" s="76"/>
      <c r="G1094" s="76"/>
      <c r="H1094" s="77"/>
      <c r="I1094" s="76"/>
      <c r="J1094" s="77"/>
      <c r="K1094" s="134"/>
      <c r="L1094" s="134"/>
      <c r="M1094" s="134"/>
      <c r="N1094" s="134"/>
    </row>
    <row r="1095" spans="1:14" s="78" customFormat="1" x14ac:dyDescent="0.25">
      <c r="A1095" s="76"/>
      <c r="B1095" s="76"/>
      <c r="C1095" s="76"/>
      <c r="D1095" s="131"/>
      <c r="E1095" s="91"/>
      <c r="F1095" s="76"/>
      <c r="G1095" s="76"/>
      <c r="H1095" s="77"/>
      <c r="I1095" s="76"/>
      <c r="J1095" s="77"/>
      <c r="K1095" s="134"/>
      <c r="L1095" s="134"/>
      <c r="M1095" s="134"/>
      <c r="N1095" s="134"/>
    </row>
    <row r="1096" spans="1:14" s="78" customFormat="1" x14ac:dyDescent="0.25">
      <c r="A1096" s="76"/>
      <c r="B1096" s="76"/>
      <c r="C1096" s="76"/>
      <c r="D1096" s="131"/>
      <c r="E1096" s="91"/>
      <c r="F1096" s="76"/>
      <c r="G1096" s="76"/>
      <c r="H1096" s="77"/>
      <c r="I1096" s="76"/>
      <c r="J1096" s="77"/>
      <c r="K1096" s="134"/>
      <c r="L1096" s="134"/>
      <c r="M1096" s="134"/>
      <c r="N1096" s="134"/>
    </row>
    <row r="1097" spans="1:14" s="78" customFormat="1" x14ac:dyDescent="0.25">
      <c r="A1097" s="76"/>
      <c r="B1097" s="76"/>
      <c r="C1097" s="76"/>
      <c r="D1097" s="131"/>
      <c r="E1097" s="91"/>
      <c r="F1097" s="76"/>
      <c r="G1097" s="76"/>
      <c r="H1097" s="77"/>
      <c r="I1097" s="76"/>
      <c r="J1097" s="77"/>
      <c r="K1097" s="134"/>
      <c r="L1097" s="134"/>
      <c r="M1097" s="134"/>
      <c r="N1097" s="134"/>
    </row>
    <row r="1098" spans="1:14" s="78" customFormat="1" x14ac:dyDescent="0.25">
      <c r="A1098" s="76"/>
      <c r="B1098" s="76"/>
      <c r="C1098" s="76"/>
      <c r="D1098" s="131"/>
      <c r="E1098" s="91"/>
      <c r="F1098" s="76"/>
      <c r="G1098" s="76"/>
      <c r="H1098" s="77"/>
      <c r="I1098" s="76"/>
      <c r="J1098" s="77"/>
      <c r="K1098" s="134"/>
      <c r="L1098" s="134"/>
      <c r="M1098" s="134"/>
      <c r="N1098" s="134"/>
    </row>
    <row r="1099" spans="1:14" s="78" customFormat="1" x14ac:dyDescent="0.25">
      <c r="A1099" s="76"/>
      <c r="B1099" s="76"/>
      <c r="C1099" s="76"/>
      <c r="D1099" s="131"/>
      <c r="E1099" s="91"/>
      <c r="F1099" s="76"/>
      <c r="G1099" s="76"/>
      <c r="H1099" s="77"/>
      <c r="I1099" s="76"/>
      <c r="J1099" s="77"/>
      <c r="K1099" s="134"/>
      <c r="L1099" s="134"/>
      <c r="M1099" s="134"/>
      <c r="N1099" s="134"/>
    </row>
    <row r="1100" spans="1:14" s="78" customFormat="1" x14ac:dyDescent="0.25">
      <c r="A1100" s="76"/>
      <c r="B1100" s="76"/>
      <c r="C1100" s="76"/>
      <c r="D1100" s="131"/>
      <c r="E1100" s="91"/>
      <c r="F1100" s="76"/>
      <c r="G1100" s="76"/>
      <c r="H1100" s="77"/>
      <c r="I1100" s="76"/>
      <c r="J1100" s="77"/>
      <c r="K1100" s="134"/>
      <c r="L1100" s="134"/>
      <c r="M1100" s="134"/>
      <c r="N1100" s="134"/>
    </row>
    <row r="1101" spans="1:14" s="78" customFormat="1" x14ac:dyDescent="0.25">
      <c r="A1101" s="76"/>
      <c r="B1101" s="76"/>
      <c r="C1101" s="76"/>
      <c r="D1101" s="131"/>
      <c r="E1101" s="91"/>
      <c r="F1101" s="76"/>
      <c r="G1101" s="76"/>
      <c r="H1101" s="77"/>
      <c r="I1101" s="76"/>
      <c r="J1101" s="77"/>
      <c r="K1101" s="134"/>
      <c r="L1101" s="134"/>
      <c r="M1101" s="134"/>
      <c r="N1101" s="134"/>
    </row>
    <row r="1102" spans="1:14" s="78" customFormat="1" x14ac:dyDescent="0.25">
      <c r="A1102" s="76"/>
      <c r="B1102" s="76"/>
      <c r="C1102" s="76"/>
      <c r="D1102" s="131"/>
      <c r="E1102" s="91"/>
      <c r="F1102" s="76"/>
      <c r="G1102" s="76"/>
      <c r="H1102" s="77"/>
      <c r="I1102" s="76"/>
      <c r="J1102" s="77"/>
      <c r="K1102" s="134"/>
      <c r="L1102" s="134"/>
      <c r="M1102" s="134"/>
      <c r="N1102" s="134"/>
    </row>
    <row r="1103" spans="1:14" s="78" customFormat="1" x14ac:dyDescent="0.25">
      <c r="A1103" s="76"/>
      <c r="B1103" s="76"/>
      <c r="C1103" s="76"/>
      <c r="D1103" s="131"/>
      <c r="E1103" s="91"/>
      <c r="F1103" s="76"/>
      <c r="G1103" s="76"/>
      <c r="H1103" s="77"/>
      <c r="I1103" s="76"/>
      <c r="J1103" s="77"/>
      <c r="K1103" s="134"/>
      <c r="L1103" s="134"/>
      <c r="M1103" s="134"/>
      <c r="N1103" s="134"/>
    </row>
    <row r="1104" spans="1:14" s="78" customFormat="1" x14ac:dyDescent="0.25">
      <c r="A1104" s="76"/>
      <c r="B1104" s="76"/>
      <c r="C1104" s="76"/>
      <c r="D1104" s="131"/>
      <c r="E1104" s="91"/>
      <c r="F1104" s="76"/>
      <c r="G1104" s="76"/>
      <c r="H1104" s="77"/>
      <c r="I1104" s="76"/>
      <c r="J1104" s="77"/>
      <c r="K1104" s="134"/>
      <c r="L1104" s="134"/>
      <c r="M1104" s="134"/>
      <c r="N1104" s="134"/>
    </row>
    <row r="1105" spans="1:14" s="78" customFormat="1" x14ac:dyDescent="0.25">
      <c r="A1105" s="76"/>
      <c r="B1105" s="76"/>
      <c r="C1105" s="76"/>
      <c r="D1105" s="131"/>
      <c r="E1105" s="91"/>
      <c r="F1105" s="76"/>
      <c r="G1105" s="76"/>
      <c r="H1105" s="77"/>
      <c r="I1105" s="76"/>
      <c r="J1105" s="77"/>
      <c r="K1105" s="134"/>
      <c r="L1105" s="134"/>
      <c r="M1105" s="134"/>
      <c r="N1105" s="134"/>
    </row>
    <row r="1106" spans="1:14" s="78" customFormat="1" x14ac:dyDescent="0.25">
      <c r="A1106" s="76"/>
      <c r="B1106" s="76"/>
      <c r="C1106" s="76"/>
      <c r="D1106" s="131"/>
      <c r="E1106" s="91"/>
      <c r="F1106" s="76"/>
      <c r="G1106" s="76"/>
      <c r="H1106" s="77"/>
      <c r="I1106" s="76"/>
      <c r="J1106" s="77"/>
      <c r="K1106" s="134"/>
      <c r="L1106" s="134"/>
      <c r="M1106" s="134"/>
      <c r="N1106" s="134"/>
    </row>
    <row r="1107" spans="1:14" s="78" customFormat="1" x14ac:dyDescent="0.25">
      <c r="A1107" s="76"/>
      <c r="B1107" s="76"/>
      <c r="C1107" s="76"/>
      <c r="D1107" s="131"/>
      <c r="E1107" s="91"/>
      <c r="F1107" s="76"/>
      <c r="G1107" s="76"/>
      <c r="H1107" s="77"/>
      <c r="I1107" s="76"/>
      <c r="J1107" s="77"/>
      <c r="K1107" s="134"/>
      <c r="L1107" s="134"/>
      <c r="M1107" s="134"/>
      <c r="N1107" s="134"/>
    </row>
    <row r="1108" spans="1:14" s="78" customFormat="1" x14ac:dyDescent="0.25">
      <c r="A1108" s="76"/>
      <c r="B1108" s="76"/>
      <c r="C1108" s="76"/>
      <c r="D1108" s="131"/>
      <c r="E1108" s="91"/>
      <c r="F1108" s="76"/>
      <c r="G1108" s="76"/>
      <c r="H1108" s="77"/>
      <c r="I1108" s="76"/>
      <c r="J1108" s="77"/>
      <c r="K1108" s="134"/>
      <c r="L1108" s="134"/>
      <c r="M1108" s="134"/>
      <c r="N1108" s="134"/>
    </row>
    <row r="1109" spans="1:14" s="78" customFormat="1" x14ac:dyDescent="0.25">
      <c r="A1109" s="76"/>
      <c r="B1109" s="76"/>
      <c r="C1109" s="76"/>
      <c r="D1109" s="131"/>
      <c r="E1109" s="91"/>
      <c r="F1109" s="76"/>
      <c r="G1109" s="76"/>
      <c r="H1109" s="77"/>
      <c r="I1109" s="76"/>
      <c r="J1109" s="77"/>
      <c r="K1109" s="134"/>
      <c r="L1109" s="134"/>
      <c r="M1109" s="134"/>
      <c r="N1109" s="134"/>
    </row>
    <row r="1110" spans="1:14" s="78" customFormat="1" x14ac:dyDescent="0.25">
      <c r="A1110" s="76"/>
      <c r="B1110" s="76"/>
      <c r="C1110" s="76"/>
      <c r="D1110" s="131"/>
      <c r="E1110" s="91"/>
      <c r="F1110" s="76"/>
      <c r="G1110" s="76"/>
      <c r="H1110" s="77"/>
      <c r="I1110" s="76"/>
      <c r="J1110" s="77"/>
      <c r="K1110" s="134"/>
      <c r="L1110" s="134"/>
      <c r="M1110" s="134"/>
      <c r="N1110" s="134"/>
    </row>
    <row r="1111" spans="1:14" s="78" customFormat="1" x14ac:dyDescent="0.25">
      <c r="A1111" s="76"/>
      <c r="B1111" s="76"/>
      <c r="C1111" s="76"/>
      <c r="D1111" s="131"/>
      <c r="E1111" s="91"/>
      <c r="F1111" s="76"/>
      <c r="G1111" s="76"/>
      <c r="H1111" s="77"/>
      <c r="I1111" s="76"/>
      <c r="J1111" s="77"/>
      <c r="K1111" s="134"/>
      <c r="L1111" s="134"/>
      <c r="M1111" s="134"/>
      <c r="N1111" s="134"/>
    </row>
    <row r="1112" spans="1:14" s="78" customFormat="1" x14ac:dyDescent="0.25">
      <c r="A1112" s="76"/>
      <c r="B1112" s="76"/>
      <c r="C1112" s="76"/>
      <c r="D1112" s="131"/>
      <c r="E1112" s="91"/>
      <c r="F1112" s="76"/>
      <c r="G1112" s="76"/>
      <c r="H1112" s="77"/>
      <c r="I1112" s="76"/>
      <c r="J1112" s="77"/>
      <c r="K1112" s="134"/>
      <c r="L1112" s="134"/>
      <c r="M1112" s="134"/>
      <c r="N1112" s="134"/>
    </row>
    <row r="1113" spans="1:14" s="78" customFormat="1" x14ac:dyDescent="0.25">
      <c r="A1113" s="76"/>
      <c r="B1113" s="76"/>
      <c r="C1113" s="76"/>
      <c r="D1113" s="131"/>
      <c r="E1113" s="91"/>
      <c r="F1113" s="76"/>
      <c r="G1113" s="76"/>
      <c r="H1113" s="77"/>
      <c r="I1113" s="76"/>
      <c r="J1113" s="77"/>
      <c r="K1113" s="134"/>
      <c r="L1113" s="134"/>
      <c r="M1113" s="134"/>
      <c r="N1113" s="134"/>
    </row>
    <row r="1114" spans="1:14" s="78" customFormat="1" x14ac:dyDescent="0.25">
      <c r="A1114" s="76"/>
      <c r="B1114" s="76"/>
      <c r="C1114" s="76"/>
      <c r="D1114" s="131"/>
      <c r="E1114" s="91"/>
      <c r="F1114" s="76"/>
      <c r="G1114" s="76"/>
      <c r="H1114" s="77"/>
      <c r="I1114" s="76"/>
      <c r="J1114" s="77"/>
      <c r="K1114" s="134"/>
      <c r="L1114" s="134"/>
      <c r="M1114" s="134"/>
      <c r="N1114" s="134"/>
    </row>
    <row r="1115" spans="1:14" s="78" customFormat="1" x14ac:dyDescent="0.25">
      <c r="A1115" s="76"/>
      <c r="B1115" s="76"/>
      <c r="C1115" s="76"/>
      <c r="D1115" s="131"/>
      <c r="E1115" s="91"/>
      <c r="F1115" s="76"/>
      <c r="G1115" s="76"/>
      <c r="H1115" s="77"/>
      <c r="I1115" s="76"/>
      <c r="J1115" s="77"/>
      <c r="K1115" s="134"/>
      <c r="L1115" s="134"/>
      <c r="M1115" s="134"/>
      <c r="N1115" s="134"/>
    </row>
    <row r="1116" spans="1:14" s="78" customFormat="1" x14ac:dyDescent="0.25">
      <c r="A1116" s="76"/>
      <c r="B1116" s="76"/>
      <c r="C1116" s="76"/>
      <c r="D1116" s="131"/>
      <c r="E1116" s="91"/>
      <c r="F1116" s="76"/>
      <c r="G1116" s="76"/>
      <c r="H1116" s="77"/>
      <c r="I1116" s="76"/>
      <c r="J1116" s="77"/>
      <c r="K1116" s="134"/>
      <c r="L1116" s="134"/>
      <c r="M1116" s="134"/>
      <c r="N1116" s="134"/>
    </row>
    <row r="1117" spans="1:14" s="78" customFormat="1" x14ac:dyDescent="0.25">
      <c r="A1117" s="76"/>
      <c r="B1117" s="76"/>
      <c r="C1117" s="76"/>
      <c r="D1117" s="131"/>
      <c r="E1117" s="91"/>
      <c r="F1117" s="76"/>
      <c r="G1117" s="76"/>
      <c r="H1117" s="77"/>
      <c r="I1117" s="76"/>
      <c r="J1117" s="77"/>
      <c r="K1117" s="134"/>
      <c r="L1117" s="134"/>
      <c r="M1117" s="134"/>
      <c r="N1117" s="134"/>
    </row>
    <row r="1118" spans="1:14" s="78" customFormat="1" x14ac:dyDescent="0.25">
      <c r="A1118" s="76"/>
      <c r="B1118" s="76"/>
      <c r="C1118" s="76"/>
      <c r="D1118" s="131"/>
      <c r="E1118" s="91"/>
      <c r="F1118" s="76"/>
      <c r="G1118" s="76"/>
      <c r="H1118" s="77"/>
      <c r="I1118" s="76"/>
      <c r="J1118" s="77"/>
      <c r="K1118" s="134"/>
      <c r="L1118" s="134"/>
      <c r="M1118" s="134"/>
      <c r="N1118" s="134"/>
    </row>
    <row r="1119" spans="1:14" s="78" customFormat="1" x14ac:dyDescent="0.25">
      <c r="A1119" s="76"/>
      <c r="B1119" s="76"/>
      <c r="C1119" s="76"/>
      <c r="D1119" s="131"/>
      <c r="E1119" s="91"/>
      <c r="F1119" s="76"/>
      <c r="G1119" s="76"/>
      <c r="H1119" s="77"/>
      <c r="I1119" s="76"/>
      <c r="J1119" s="77"/>
      <c r="K1119" s="134"/>
      <c r="L1119" s="134"/>
      <c r="M1119" s="134"/>
      <c r="N1119" s="134"/>
    </row>
    <row r="1120" spans="1:14" s="78" customFormat="1" x14ac:dyDescent="0.25">
      <c r="A1120" s="76"/>
      <c r="B1120" s="76"/>
      <c r="C1120" s="76"/>
      <c r="D1120" s="131"/>
      <c r="E1120" s="91"/>
      <c r="F1120" s="76"/>
      <c r="G1120" s="76"/>
      <c r="H1120" s="77"/>
      <c r="I1120" s="76"/>
      <c r="J1120" s="77"/>
      <c r="K1120" s="134"/>
      <c r="L1120" s="134"/>
      <c r="M1120" s="134"/>
      <c r="N1120" s="134"/>
    </row>
    <row r="1121" spans="1:14" s="78" customFormat="1" x14ac:dyDescent="0.25">
      <c r="A1121" s="76"/>
      <c r="B1121" s="76"/>
      <c r="C1121" s="76"/>
      <c r="D1121" s="131"/>
      <c r="E1121" s="91"/>
      <c r="F1121" s="76"/>
      <c r="G1121" s="76"/>
      <c r="H1121" s="77"/>
      <c r="I1121" s="76"/>
      <c r="J1121" s="77"/>
      <c r="K1121" s="134"/>
      <c r="L1121" s="134"/>
      <c r="M1121" s="134"/>
      <c r="N1121" s="134"/>
    </row>
    <row r="1122" spans="1:14" s="78" customFormat="1" x14ac:dyDescent="0.25">
      <c r="A1122" s="76"/>
      <c r="B1122" s="76"/>
      <c r="C1122" s="76"/>
      <c r="D1122" s="131"/>
      <c r="E1122" s="91"/>
      <c r="F1122" s="76"/>
      <c r="G1122" s="76"/>
      <c r="H1122" s="77"/>
      <c r="I1122" s="76"/>
      <c r="J1122" s="77"/>
      <c r="K1122" s="134"/>
      <c r="L1122" s="134"/>
      <c r="M1122" s="134"/>
      <c r="N1122" s="134"/>
    </row>
    <row r="1123" spans="1:14" s="78" customFormat="1" x14ac:dyDescent="0.25">
      <c r="A1123" s="76"/>
      <c r="B1123" s="76"/>
      <c r="C1123" s="76"/>
      <c r="D1123" s="131"/>
      <c r="E1123" s="91"/>
      <c r="F1123" s="76"/>
      <c r="G1123" s="76"/>
      <c r="H1123" s="77"/>
      <c r="I1123" s="76"/>
      <c r="J1123" s="77"/>
      <c r="K1123" s="134"/>
      <c r="L1123" s="134"/>
      <c r="M1123" s="134"/>
      <c r="N1123" s="134"/>
    </row>
    <row r="1124" spans="1:14" s="78" customFormat="1" x14ac:dyDescent="0.25">
      <c r="A1124" s="76"/>
      <c r="B1124" s="76"/>
      <c r="C1124" s="76"/>
      <c r="D1124" s="131"/>
      <c r="E1124" s="91"/>
      <c r="F1124" s="76"/>
      <c r="G1124" s="76"/>
      <c r="H1124" s="77"/>
      <c r="I1124" s="76"/>
      <c r="J1124" s="77"/>
      <c r="K1124" s="134"/>
      <c r="L1124" s="134"/>
      <c r="M1124" s="134"/>
      <c r="N1124" s="134"/>
    </row>
    <row r="1125" spans="1:14" s="78" customFormat="1" x14ac:dyDescent="0.25">
      <c r="A1125" s="76"/>
      <c r="B1125" s="76"/>
      <c r="C1125" s="76"/>
      <c r="D1125" s="131"/>
      <c r="E1125" s="91"/>
      <c r="F1125" s="76"/>
      <c r="G1125" s="76"/>
      <c r="H1125" s="77"/>
      <c r="I1125" s="76"/>
      <c r="J1125" s="77"/>
      <c r="K1125" s="134"/>
      <c r="L1125" s="134"/>
      <c r="M1125" s="134"/>
      <c r="N1125" s="134"/>
    </row>
    <row r="1126" spans="1:14" s="78" customFormat="1" x14ac:dyDescent="0.25">
      <c r="A1126" s="76"/>
      <c r="B1126" s="76"/>
      <c r="C1126" s="76"/>
      <c r="D1126" s="131"/>
      <c r="E1126" s="91"/>
      <c r="F1126" s="76"/>
      <c r="G1126" s="76"/>
      <c r="H1126" s="77"/>
      <c r="I1126" s="76"/>
      <c r="J1126" s="77"/>
      <c r="K1126" s="134"/>
      <c r="L1126" s="134"/>
      <c r="M1126" s="134"/>
      <c r="N1126" s="134"/>
    </row>
    <row r="1127" spans="1:14" s="78" customFormat="1" x14ac:dyDescent="0.25">
      <c r="A1127" s="76"/>
      <c r="B1127" s="76"/>
      <c r="C1127" s="76"/>
      <c r="D1127" s="131"/>
      <c r="E1127" s="91"/>
      <c r="F1127" s="76"/>
      <c r="G1127" s="76"/>
      <c r="H1127" s="77"/>
      <c r="I1127" s="76"/>
      <c r="J1127" s="77"/>
      <c r="K1127" s="134"/>
      <c r="L1127" s="134"/>
      <c r="M1127" s="134"/>
      <c r="N1127" s="134"/>
    </row>
    <row r="1128" spans="1:14" s="78" customFormat="1" x14ac:dyDescent="0.25">
      <c r="A1128" s="76"/>
      <c r="B1128" s="76"/>
      <c r="C1128" s="76"/>
      <c r="D1128" s="131"/>
      <c r="E1128" s="91"/>
      <c r="F1128" s="76"/>
      <c r="G1128" s="76"/>
      <c r="H1128" s="77"/>
      <c r="I1128" s="76"/>
      <c r="J1128" s="77"/>
      <c r="K1128" s="134"/>
      <c r="L1128" s="134"/>
      <c r="M1128" s="134"/>
      <c r="N1128" s="134"/>
    </row>
    <row r="1129" spans="1:14" s="78" customFormat="1" x14ac:dyDescent="0.25">
      <c r="A1129" s="76"/>
      <c r="B1129" s="76"/>
      <c r="C1129" s="76"/>
      <c r="D1129" s="131"/>
      <c r="E1129" s="91"/>
      <c r="F1129" s="76"/>
      <c r="G1129" s="76"/>
      <c r="H1129" s="77"/>
      <c r="I1129" s="76"/>
      <c r="J1129" s="77"/>
      <c r="K1129" s="134"/>
      <c r="L1129" s="134"/>
      <c r="M1129" s="134"/>
      <c r="N1129" s="134"/>
    </row>
    <row r="1130" spans="1:14" s="78" customFormat="1" x14ac:dyDescent="0.25">
      <c r="A1130" s="76"/>
      <c r="B1130" s="76"/>
      <c r="C1130" s="76"/>
      <c r="D1130" s="131"/>
      <c r="E1130" s="91"/>
      <c r="F1130" s="76"/>
      <c r="G1130" s="76"/>
      <c r="H1130" s="77"/>
      <c r="I1130" s="76"/>
      <c r="J1130" s="77"/>
      <c r="K1130" s="134"/>
      <c r="L1130" s="134"/>
      <c r="M1130" s="134"/>
      <c r="N1130" s="134"/>
    </row>
    <row r="1131" spans="1:14" s="78" customFormat="1" x14ac:dyDescent="0.25">
      <c r="A1131" s="76"/>
      <c r="B1131" s="76"/>
      <c r="C1131" s="76"/>
      <c r="D1131" s="131"/>
      <c r="E1131" s="91"/>
      <c r="F1131" s="76"/>
      <c r="G1131" s="76"/>
      <c r="H1131" s="77"/>
      <c r="I1131" s="76"/>
      <c r="J1131" s="77"/>
      <c r="K1131" s="134"/>
      <c r="L1131" s="134"/>
      <c r="M1131" s="134"/>
      <c r="N1131" s="134"/>
    </row>
    <row r="1132" spans="1:14" s="78" customFormat="1" x14ac:dyDescent="0.25">
      <c r="A1132" s="76"/>
      <c r="B1132" s="76"/>
      <c r="C1132" s="76"/>
      <c r="D1132" s="131"/>
      <c r="E1132" s="91"/>
      <c r="F1132" s="76"/>
      <c r="G1132" s="76"/>
      <c r="H1132" s="77"/>
      <c r="I1132" s="76"/>
      <c r="J1132" s="77"/>
      <c r="K1132" s="134"/>
      <c r="L1132" s="134"/>
      <c r="M1132" s="134"/>
      <c r="N1132" s="134"/>
    </row>
    <row r="1133" spans="1:14" s="78" customFormat="1" x14ac:dyDescent="0.25">
      <c r="A1133" s="76"/>
      <c r="B1133" s="76"/>
      <c r="C1133" s="76"/>
      <c r="D1133" s="131"/>
      <c r="E1133" s="91"/>
      <c r="F1133" s="76"/>
      <c r="G1133" s="76"/>
      <c r="H1133" s="77"/>
      <c r="I1133" s="76"/>
      <c r="J1133" s="77"/>
      <c r="K1133" s="134"/>
      <c r="L1133" s="134"/>
      <c r="M1133" s="134"/>
      <c r="N1133" s="134"/>
    </row>
    <row r="1134" spans="1:14" s="78" customFormat="1" x14ac:dyDescent="0.25">
      <c r="A1134" s="76"/>
      <c r="B1134" s="76"/>
      <c r="C1134" s="76"/>
      <c r="D1134" s="131"/>
      <c r="E1134" s="91"/>
      <c r="F1134" s="76"/>
      <c r="G1134" s="76"/>
      <c r="H1134" s="77"/>
      <c r="I1134" s="76"/>
      <c r="J1134" s="77"/>
      <c r="K1134" s="134"/>
      <c r="L1134" s="134"/>
      <c r="M1134" s="134"/>
      <c r="N1134" s="134"/>
    </row>
    <row r="1135" spans="1:14" s="78" customFormat="1" x14ac:dyDescent="0.25">
      <c r="A1135" s="76"/>
      <c r="B1135" s="76"/>
      <c r="C1135" s="76"/>
      <c r="D1135" s="131"/>
      <c r="E1135" s="91"/>
      <c r="F1135" s="76"/>
      <c r="G1135" s="76"/>
      <c r="H1135" s="77"/>
      <c r="I1135" s="76"/>
      <c r="J1135" s="77"/>
      <c r="K1135" s="134"/>
      <c r="L1135" s="134"/>
      <c r="M1135" s="134"/>
      <c r="N1135" s="134"/>
    </row>
    <row r="1136" spans="1:14" s="78" customFormat="1" x14ac:dyDescent="0.25">
      <c r="A1136" s="76"/>
      <c r="B1136" s="76"/>
      <c r="C1136" s="76"/>
      <c r="D1136" s="131"/>
      <c r="E1136" s="91"/>
      <c r="F1136" s="76"/>
      <c r="G1136" s="76"/>
      <c r="H1136" s="77"/>
      <c r="I1136" s="76"/>
      <c r="J1136" s="77"/>
      <c r="K1136" s="134"/>
      <c r="L1136" s="134"/>
      <c r="M1136" s="134"/>
      <c r="N1136" s="134"/>
    </row>
    <row r="1137" spans="1:14" s="78" customFormat="1" x14ac:dyDescent="0.25">
      <c r="A1137" s="76"/>
      <c r="B1137" s="76"/>
      <c r="C1137" s="76"/>
      <c r="D1137" s="131"/>
      <c r="E1137" s="91"/>
      <c r="F1137" s="76"/>
      <c r="G1137" s="76"/>
      <c r="H1137" s="77"/>
      <c r="I1137" s="76"/>
      <c r="J1137" s="77"/>
      <c r="K1137" s="134"/>
      <c r="L1137" s="134"/>
      <c r="M1137" s="134"/>
      <c r="N1137" s="134"/>
    </row>
    <row r="1138" spans="1:14" s="78" customFormat="1" x14ac:dyDescent="0.25">
      <c r="A1138" s="76"/>
      <c r="B1138" s="76"/>
      <c r="C1138" s="76"/>
      <c r="D1138" s="131"/>
      <c r="E1138" s="91"/>
      <c r="F1138" s="76"/>
      <c r="G1138" s="76"/>
      <c r="H1138" s="77"/>
      <c r="I1138" s="76"/>
      <c r="J1138" s="77"/>
      <c r="K1138" s="134"/>
      <c r="L1138" s="134"/>
      <c r="M1138" s="134"/>
      <c r="N1138" s="134"/>
    </row>
    <row r="1139" spans="1:14" s="78" customFormat="1" x14ac:dyDescent="0.25">
      <c r="A1139" s="76"/>
      <c r="B1139" s="76"/>
      <c r="C1139" s="76"/>
      <c r="D1139" s="131"/>
      <c r="E1139" s="91"/>
      <c r="F1139" s="76"/>
      <c r="G1139" s="76"/>
      <c r="H1139" s="77"/>
      <c r="I1139" s="76"/>
      <c r="J1139" s="77"/>
      <c r="K1139" s="134"/>
      <c r="L1139" s="134"/>
      <c r="M1139" s="134"/>
      <c r="N1139" s="134"/>
    </row>
    <row r="1140" spans="1:14" s="78" customFormat="1" x14ac:dyDescent="0.25">
      <c r="A1140" s="76"/>
      <c r="B1140" s="76"/>
      <c r="C1140" s="76"/>
      <c r="D1140" s="131"/>
      <c r="E1140" s="91"/>
      <c r="F1140" s="76"/>
      <c r="G1140" s="76"/>
      <c r="H1140" s="77"/>
      <c r="I1140" s="76"/>
      <c r="J1140" s="77"/>
      <c r="K1140" s="134"/>
      <c r="L1140" s="134"/>
      <c r="M1140" s="134"/>
      <c r="N1140" s="134"/>
    </row>
    <row r="1141" spans="1:14" s="78" customFormat="1" x14ac:dyDescent="0.25">
      <c r="A1141" s="76"/>
      <c r="B1141" s="76"/>
      <c r="C1141" s="76"/>
      <c r="D1141" s="131"/>
      <c r="E1141" s="91"/>
      <c r="F1141" s="76"/>
      <c r="G1141" s="76"/>
      <c r="H1141" s="77"/>
      <c r="I1141" s="76"/>
      <c r="J1141" s="77"/>
      <c r="K1141" s="134"/>
      <c r="L1141" s="134"/>
      <c r="M1141" s="134"/>
      <c r="N1141" s="134"/>
    </row>
    <row r="1142" spans="1:14" s="78" customFormat="1" x14ac:dyDescent="0.25">
      <c r="A1142" s="76"/>
      <c r="B1142" s="76"/>
      <c r="C1142" s="76"/>
      <c r="D1142" s="131"/>
      <c r="E1142" s="91"/>
      <c r="F1142" s="76"/>
      <c r="G1142" s="76"/>
      <c r="H1142" s="77"/>
      <c r="I1142" s="76"/>
      <c r="J1142" s="77"/>
      <c r="K1142" s="134"/>
      <c r="L1142" s="134"/>
      <c r="M1142" s="134"/>
      <c r="N1142" s="134"/>
    </row>
    <row r="1143" spans="1:14" s="78" customFormat="1" x14ac:dyDescent="0.25">
      <c r="A1143" s="76"/>
      <c r="B1143" s="76"/>
      <c r="C1143" s="76"/>
      <c r="D1143" s="131"/>
      <c r="E1143" s="91"/>
      <c r="F1143" s="76"/>
      <c r="G1143" s="76"/>
      <c r="H1143" s="77"/>
      <c r="I1143" s="76"/>
      <c r="J1143" s="77"/>
      <c r="K1143" s="134"/>
      <c r="L1143" s="134"/>
      <c r="M1143" s="134"/>
      <c r="N1143" s="134"/>
    </row>
    <row r="1144" spans="1:14" s="78" customFormat="1" x14ac:dyDescent="0.25">
      <c r="A1144" s="76"/>
      <c r="B1144" s="76"/>
      <c r="C1144" s="76"/>
      <c r="D1144" s="131"/>
      <c r="E1144" s="91"/>
      <c r="F1144" s="76"/>
      <c r="G1144" s="76"/>
      <c r="H1144" s="77"/>
      <c r="I1144" s="76"/>
      <c r="J1144" s="77"/>
      <c r="K1144" s="134"/>
      <c r="L1144" s="134"/>
      <c r="M1144" s="134"/>
      <c r="N1144" s="134"/>
    </row>
    <row r="1145" spans="1:14" s="78" customFormat="1" x14ac:dyDescent="0.25">
      <c r="A1145" s="76"/>
      <c r="B1145" s="76"/>
      <c r="C1145" s="76"/>
      <c r="D1145" s="131"/>
      <c r="E1145" s="91"/>
      <c r="F1145" s="76"/>
      <c r="G1145" s="76"/>
      <c r="H1145" s="77"/>
      <c r="I1145" s="76"/>
      <c r="J1145" s="77"/>
      <c r="K1145" s="134"/>
      <c r="L1145" s="134"/>
      <c r="M1145" s="134"/>
      <c r="N1145" s="134"/>
    </row>
    <row r="1146" spans="1:14" s="78" customFormat="1" x14ac:dyDescent="0.25">
      <c r="A1146" s="76"/>
      <c r="B1146" s="76"/>
      <c r="C1146" s="76"/>
      <c r="D1146" s="131"/>
      <c r="E1146" s="91"/>
      <c r="F1146" s="76"/>
      <c r="G1146" s="76"/>
      <c r="H1146" s="77"/>
      <c r="I1146" s="76"/>
      <c r="J1146" s="77"/>
      <c r="K1146" s="134"/>
      <c r="L1146" s="134"/>
      <c r="M1146" s="134"/>
      <c r="N1146" s="134"/>
    </row>
    <row r="1147" spans="1:14" s="78" customFormat="1" x14ac:dyDescent="0.25">
      <c r="A1147" s="76"/>
      <c r="B1147" s="76"/>
      <c r="C1147" s="76"/>
      <c r="D1147" s="131"/>
      <c r="E1147" s="91"/>
      <c r="F1147" s="76"/>
      <c r="G1147" s="76"/>
      <c r="H1147" s="77"/>
      <c r="I1147" s="76"/>
      <c r="J1147" s="77"/>
      <c r="K1147" s="134"/>
      <c r="L1147" s="134"/>
      <c r="M1147" s="134"/>
      <c r="N1147" s="134"/>
    </row>
    <row r="1148" spans="1:14" s="78" customFormat="1" x14ac:dyDescent="0.25">
      <c r="A1148" s="76"/>
      <c r="B1148" s="76"/>
      <c r="C1148" s="76"/>
      <c r="D1148" s="131"/>
      <c r="E1148" s="91"/>
      <c r="F1148" s="76"/>
      <c r="G1148" s="76"/>
      <c r="H1148" s="77"/>
      <c r="I1148" s="76"/>
      <c r="J1148" s="77"/>
      <c r="K1148" s="134"/>
      <c r="L1148" s="134"/>
      <c r="M1148" s="134"/>
      <c r="N1148" s="134"/>
    </row>
    <row r="1149" spans="1:14" s="78" customFormat="1" x14ac:dyDescent="0.25">
      <c r="A1149" s="76"/>
      <c r="B1149" s="76"/>
      <c r="C1149" s="76"/>
      <c r="D1149" s="131"/>
      <c r="E1149" s="91"/>
      <c r="F1149" s="76"/>
      <c r="G1149" s="76"/>
      <c r="H1149" s="77"/>
      <c r="I1149" s="76"/>
      <c r="J1149" s="77"/>
      <c r="K1149" s="134"/>
      <c r="L1149" s="134"/>
      <c r="M1149" s="134"/>
      <c r="N1149" s="134"/>
    </row>
    <row r="1150" spans="1:14" s="78" customFormat="1" x14ac:dyDescent="0.25">
      <c r="A1150" s="76"/>
      <c r="B1150" s="76"/>
      <c r="C1150" s="76"/>
      <c r="D1150" s="131"/>
      <c r="E1150" s="91"/>
      <c r="F1150" s="76"/>
      <c r="G1150" s="76"/>
      <c r="H1150" s="77"/>
      <c r="I1150" s="76"/>
      <c r="J1150" s="77"/>
      <c r="K1150" s="134"/>
      <c r="L1150" s="134"/>
      <c r="M1150" s="134"/>
      <c r="N1150" s="134"/>
    </row>
    <row r="1151" spans="1:14" s="78" customFormat="1" x14ac:dyDescent="0.25">
      <c r="A1151" s="76"/>
      <c r="B1151" s="76"/>
      <c r="C1151" s="76"/>
      <c r="D1151" s="131"/>
      <c r="E1151" s="91"/>
      <c r="F1151" s="76"/>
      <c r="G1151" s="76"/>
      <c r="H1151" s="77"/>
      <c r="I1151" s="76"/>
      <c r="J1151" s="77"/>
      <c r="K1151" s="134"/>
      <c r="L1151" s="134"/>
      <c r="M1151" s="134"/>
      <c r="N1151" s="134"/>
    </row>
    <row r="1152" spans="1:14" s="78" customFormat="1" x14ac:dyDescent="0.25">
      <c r="A1152" s="76"/>
      <c r="B1152" s="76"/>
      <c r="C1152" s="76"/>
      <c r="D1152" s="131"/>
      <c r="E1152" s="91"/>
      <c r="F1152" s="76"/>
      <c r="G1152" s="76"/>
      <c r="H1152" s="77"/>
      <c r="I1152" s="76"/>
      <c r="J1152" s="77"/>
      <c r="K1152" s="134"/>
      <c r="L1152" s="134"/>
      <c r="M1152" s="134"/>
      <c r="N1152" s="134"/>
    </row>
    <row r="1153" spans="1:14" s="78" customFormat="1" x14ac:dyDescent="0.25">
      <c r="A1153" s="76"/>
      <c r="B1153" s="76"/>
      <c r="C1153" s="76"/>
      <c r="D1153" s="131"/>
      <c r="E1153" s="91"/>
      <c r="F1153" s="76"/>
      <c r="G1153" s="76"/>
      <c r="H1153" s="77"/>
      <c r="I1153" s="76"/>
      <c r="J1153" s="77"/>
      <c r="K1153" s="134"/>
      <c r="L1153" s="134"/>
      <c r="M1153" s="134"/>
      <c r="N1153" s="134"/>
    </row>
    <row r="1154" spans="1:14" s="78" customFormat="1" x14ac:dyDescent="0.25">
      <c r="A1154" s="76"/>
      <c r="B1154" s="76"/>
      <c r="C1154" s="76"/>
      <c r="D1154" s="131"/>
      <c r="E1154" s="91"/>
      <c r="F1154" s="76"/>
      <c r="G1154" s="76"/>
      <c r="H1154" s="77"/>
      <c r="I1154" s="76"/>
      <c r="J1154" s="77"/>
      <c r="K1154" s="134"/>
      <c r="L1154" s="134"/>
      <c r="M1154" s="134"/>
      <c r="N1154" s="134"/>
    </row>
    <row r="1155" spans="1:14" s="78" customFormat="1" x14ac:dyDescent="0.25">
      <c r="A1155" s="76"/>
      <c r="B1155" s="76"/>
      <c r="C1155" s="76"/>
      <c r="D1155" s="131"/>
      <c r="E1155" s="91"/>
      <c r="F1155" s="76"/>
      <c r="G1155" s="76"/>
      <c r="H1155" s="77"/>
      <c r="I1155" s="76"/>
      <c r="J1155" s="77"/>
      <c r="K1155" s="134"/>
      <c r="L1155" s="134"/>
      <c r="M1155" s="134"/>
      <c r="N1155" s="134"/>
    </row>
    <row r="1156" spans="1:14" s="78" customFormat="1" x14ac:dyDescent="0.25">
      <c r="A1156" s="76"/>
      <c r="B1156" s="76"/>
      <c r="C1156" s="76"/>
      <c r="D1156" s="131"/>
      <c r="E1156" s="91"/>
      <c r="F1156" s="76"/>
      <c r="G1156" s="76"/>
      <c r="H1156" s="77"/>
      <c r="I1156" s="76"/>
      <c r="J1156" s="77"/>
      <c r="K1156" s="134"/>
      <c r="L1156" s="134"/>
      <c r="M1156" s="134"/>
      <c r="N1156" s="134"/>
    </row>
    <row r="1157" spans="1:14" s="78" customFormat="1" x14ac:dyDescent="0.25">
      <c r="A1157" s="76"/>
      <c r="B1157" s="76"/>
      <c r="C1157" s="76"/>
      <c r="D1157" s="131"/>
      <c r="E1157" s="91"/>
      <c r="F1157" s="76"/>
      <c r="G1157" s="76"/>
      <c r="H1157" s="77"/>
      <c r="I1157" s="76"/>
      <c r="J1157" s="77"/>
      <c r="K1157" s="134"/>
      <c r="L1157" s="134"/>
      <c r="M1157" s="134"/>
      <c r="N1157" s="134"/>
    </row>
    <row r="1158" spans="1:14" s="78" customFormat="1" x14ac:dyDescent="0.25">
      <c r="A1158" s="76"/>
      <c r="B1158" s="76"/>
      <c r="C1158" s="76"/>
      <c r="D1158" s="131"/>
      <c r="E1158" s="91"/>
      <c r="F1158" s="76"/>
      <c r="G1158" s="76"/>
      <c r="H1158" s="77"/>
      <c r="I1158" s="76"/>
      <c r="J1158" s="77"/>
      <c r="K1158" s="134"/>
      <c r="L1158" s="134"/>
      <c r="M1158" s="134"/>
      <c r="N1158" s="134"/>
    </row>
    <row r="1159" spans="1:14" s="78" customFormat="1" x14ac:dyDescent="0.25">
      <c r="A1159" s="76"/>
      <c r="B1159" s="76"/>
      <c r="C1159" s="76"/>
      <c r="D1159" s="131"/>
      <c r="E1159" s="91"/>
      <c r="F1159" s="76"/>
      <c r="G1159" s="76"/>
      <c r="H1159" s="77"/>
      <c r="I1159" s="76"/>
      <c r="J1159" s="77"/>
      <c r="K1159" s="134"/>
      <c r="L1159" s="134"/>
      <c r="M1159" s="134"/>
      <c r="N1159" s="134"/>
    </row>
    <row r="1160" spans="1:14" s="78" customFormat="1" x14ac:dyDescent="0.25">
      <c r="A1160" s="76"/>
      <c r="B1160" s="76"/>
      <c r="C1160" s="76"/>
      <c r="D1160" s="131"/>
      <c r="E1160" s="91"/>
      <c r="F1160" s="76"/>
      <c r="G1160" s="76"/>
      <c r="H1160" s="77"/>
      <c r="I1160" s="76"/>
      <c r="J1160" s="77"/>
      <c r="K1160" s="134"/>
      <c r="L1160" s="134"/>
      <c r="M1160" s="134"/>
      <c r="N1160" s="134"/>
    </row>
    <row r="1161" spans="1:14" s="78" customFormat="1" x14ac:dyDescent="0.25">
      <c r="A1161" s="76"/>
      <c r="B1161" s="76"/>
      <c r="C1161" s="76"/>
      <c r="D1161" s="131"/>
      <c r="E1161" s="91"/>
      <c r="F1161" s="76"/>
      <c r="G1161" s="76"/>
      <c r="H1161" s="77"/>
      <c r="I1161" s="76"/>
      <c r="J1161" s="77"/>
      <c r="K1161" s="134"/>
      <c r="L1161" s="134"/>
      <c r="M1161" s="134"/>
      <c r="N1161" s="134"/>
    </row>
    <row r="1162" spans="1:14" s="78" customFormat="1" x14ac:dyDescent="0.25">
      <c r="A1162" s="76"/>
      <c r="B1162" s="76"/>
      <c r="C1162" s="76"/>
      <c r="D1162" s="131"/>
      <c r="E1162" s="91"/>
      <c r="F1162" s="76"/>
      <c r="G1162" s="76"/>
      <c r="H1162" s="77"/>
      <c r="I1162" s="76"/>
      <c r="J1162" s="77"/>
      <c r="K1162" s="134"/>
      <c r="L1162" s="134"/>
      <c r="M1162" s="134"/>
      <c r="N1162" s="134"/>
    </row>
    <row r="1163" spans="1:14" s="78" customFormat="1" x14ac:dyDescent="0.25">
      <c r="A1163" s="76"/>
      <c r="B1163" s="76"/>
      <c r="C1163" s="76"/>
      <c r="D1163" s="131"/>
      <c r="E1163" s="91"/>
      <c r="F1163" s="76"/>
      <c r="G1163" s="76"/>
      <c r="H1163" s="77"/>
      <c r="I1163" s="76"/>
      <c r="J1163" s="77"/>
      <c r="K1163" s="134"/>
      <c r="L1163" s="134"/>
      <c r="M1163" s="134"/>
      <c r="N1163" s="134"/>
    </row>
    <row r="1164" spans="1:14" s="78" customFormat="1" x14ac:dyDescent="0.25">
      <c r="A1164" s="76"/>
      <c r="B1164" s="76"/>
      <c r="C1164" s="76"/>
      <c r="D1164" s="131"/>
      <c r="E1164" s="91"/>
      <c r="F1164" s="76"/>
      <c r="G1164" s="76"/>
      <c r="H1164" s="77"/>
      <c r="I1164" s="76"/>
      <c r="J1164" s="77"/>
      <c r="K1164" s="134"/>
      <c r="L1164" s="134"/>
      <c r="M1164" s="134"/>
      <c r="N1164" s="134"/>
    </row>
    <row r="1165" spans="1:14" s="78" customFormat="1" x14ac:dyDescent="0.25">
      <c r="A1165" s="76"/>
      <c r="B1165" s="76"/>
      <c r="C1165" s="76"/>
      <c r="D1165" s="131"/>
      <c r="E1165" s="91"/>
      <c r="F1165" s="76"/>
      <c r="G1165" s="76"/>
      <c r="H1165" s="77"/>
      <c r="I1165" s="76"/>
      <c r="J1165" s="77"/>
      <c r="K1165" s="134"/>
      <c r="L1165" s="134"/>
      <c r="M1165" s="134"/>
      <c r="N1165" s="134"/>
    </row>
    <row r="1166" spans="1:14" s="78" customFormat="1" x14ac:dyDescent="0.25">
      <c r="A1166" s="76"/>
      <c r="B1166" s="76"/>
      <c r="C1166" s="76"/>
      <c r="D1166" s="131"/>
      <c r="E1166" s="91"/>
      <c r="F1166" s="76"/>
      <c r="G1166" s="76"/>
      <c r="H1166" s="77"/>
      <c r="I1166" s="76"/>
      <c r="J1166" s="77"/>
      <c r="K1166" s="134"/>
      <c r="L1166" s="134"/>
      <c r="M1166" s="134"/>
      <c r="N1166" s="134"/>
    </row>
    <row r="1167" spans="1:14" s="78" customFormat="1" x14ac:dyDescent="0.25">
      <c r="A1167" s="76"/>
      <c r="B1167" s="76"/>
      <c r="C1167" s="76"/>
      <c r="D1167" s="131"/>
      <c r="E1167" s="91"/>
      <c r="F1167" s="76"/>
      <c r="G1167" s="76"/>
      <c r="H1167" s="77"/>
      <c r="I1167" s="76"/>
      <c r="J1167" s="77"/>
      <c r="K1167" s="134"/>
      <c r="L1167" s="134"/>
      <c r="M1167" s="134"/>
      <c r="N1167" s="134"/>
    </row>
    <row r="1168" spans="1:14" s="78" customFormat="1" x14ac:dyDescent="0.25">
      <c r="A1168" s="76"/>
      <c r="B1168" s="76"/>
      <c r="C1168" s="76"/>
      <c r="D1168" s="131"/>
      <c r="E1168" s="91"/>
      <c r="F1168" s="76"/>
      <c r="G1168" s="76"/>
      <c r="H1168" s="77"/>
      <c r="I1168" s="76"/>
      <c r="J1168" s="77"/>
      <c r="K1168" s="134"/>
      <c r="L1168" s="134"/>
      <c r="M1168" s="134"/>
      <c r="N1168" s="134"/>
    </row>
    <row r="1169" spans="1:14" s="78" customFormat="1" x14ac:dyDescent="0.25">
      <c r="A1169" s="76"/>
      <c r="B1169" s="76"/>
      <c r="C1169" s="76"/>
      <c r="D1169" s="131"/>
      <c r="E1169" s="91"/>
      <c r="F1169" s="76"/>
      <c r="G1169" s="76"/>
      <c r="H1169" s="77"/>
      <c r="I1169" s="76"/>
      <c r="J1169" s="77"/>
      <c r="K1169" s="134"/>
      <c r="L1169" s="134"/>
      <c r="M1169" s="134"/>
      <c r="N1169" s="134"/>
    </row>
    <row r="1170" spans="1:14" s="78" customFormat="1" x14ac:dyDescent="0.25">
      <c r="A1170" s="76"/>
      <c r="B1170" s="76"/>
      <c r="C1170" s="76"/>
      <c r="D1170" s="131"/>
      <c r="E1170" s="91"/>
      <c r="F1170" s="76"/>
      <c r="G1170" s="76"/>
      <c r="H1170" s="77"/>
      <c r="I1170" s="76"/>
      <c r="J1170" s="77"/>
      <c r="K1170" s="134"/>
      <c r="L1170" s="134"/>
      <c r="M1170" s="134"/>
      <c r="N1170" s="134"/>
    </row>
    <row r="1171" spans="1:14" s="78" customFormat="1" x14ac:dyDescent="0.25">
      <c r="A1171" s="76"/>
      <c r="B1171" s="76"/>
      <c r="C1171" s="76"/>
      <c r="D1171" s="131"/>
      <c r="E1171" s="91"/>
      <c r="F1171" s="76"/>
      <c r="G1171" s="76"/>
      <c r="H1171" s="77"/>
      <c r="I1171" s="76"/>
      <c r="J1171" s="77"/>
      <c r="K1171" s="134"/>
      <c r="L1171" s="134"/>
      <c r="M1171" s="134"/>
      <c r="N1171" s="134"/>
    </row>
    <row r="1172" spans="1:14" s="78" customFormat="1" x14ac:dyDescent="0.25">
      <c r="A1172" s="76"/>
      <c r="B1172" s="76"/>
      <c r="C1172" s="76"/>
      <c r="D1172" s="131"/>
      <c r="E1172" s="91"/>
      <c r="F1172" s="76"/>
      <c r="G1172" s="76"/>
      <c r="H1172" s="77"/>
      <c r="I1172" s="76"/>
      <c r="J1172" s="77"/>
      <c r="K1172" s="134"/>
      <c r="L1172" s="134"/>
      <c r="M1172" s="134"/>
      <c r="N1172" s="134"/>
    </row>
    <row r="1173" spans="1:14" s="78" customFormat="1" x14ac:dyDescent="0.25">
      <c r="A1173" s="76"/>
      <c r="B1173" s="76"/>
      <c r="C1173" s="76"/>
      <c r="D1173" s="131"/>
      <c r="E1173" s="91"/>
      <c r="F1173" s="76"/>
      <c r="G1173" s="76"/>
      <c r="H1173" s="77"/>
      <c r="I1173" s="76"/>
      <c r="J1173" s="77"/>
      <c r="K1173" s="134"/>
      <c r="L1173" s="134"/>
      <c r="M1173" s="134"/>
      <c r="N1173" s="134"/>
    </row>
    <row r="1174" spans="1:14" s="78" customFormat="1" x14ac:dyDescent="0.25">
      <c r="A1174" s="76"/>
      <c r="B1174" s="76"/>
      <c r="C1174" s="76"/>
      <c r="D1174" s="131"/>
      <c r="E1174" s="91"/>
      <c r="F1174" s="76"/>
      <c r="G1174" s="76"/>
      <c r="H1174" s="77"/>
      <c r="I1174" s="76"/>
      <c r="J1174" s="77"/>
      <c r="K1174" s="134"/>
      <c r="L1174" s="134"/>
      <c r="M1174" s="134"/>
      <c r="N1174" s="134"/>
    </row>
    <row r="1175" spans="1:14" s="78" customFormat="1" x14ac:dyDescent="0.25">
      <c r="A1175" s="76"/>
      <c r="B1175" s="76"/>
      <c r="C1175" s="76"/>
      <c r="D1175" s="131"/>
      <c r="E1175" s="91"/>
      <c r="F1175" s="76"/>
      <c r="G1175" s="76"/>
      <c r="H1175" s="77"/>
      <c r="I1175" s="76"/>
      <c r="J1175" s="77"/>
      <c r="K1175" s="134"/>
      <c r="L1175" s="134"/>
      <c r="M1175" s="134"/>
      <c r="N1175" s="134"/>
    </row>
    <row r="1176" spans="1:14" s="78" customFormat="1" x14ac:dyDescent="0.25">
      <c r="A1176" s="76"/>
      <c r="B1176" s="76"/>
      <c r="C1176" s="76"/>
      <c r="D1176" s="131"/>
      <c r="E1176" s="91"/>
      <c r="F1176" s="76"/>
      <c r="G1176" s="76"/>
      <c r="H1176" s="77"/>
      <c r="I1176" s="76"/>
      <c r="J1176" s="77"/>
      <c r="K1176" s="134"/>
      <c r="L1176" s="134"/>
      <c r="M1176" s="134"/>
      <c r="N1176" s="134"/>
    </row>
    <row r="1177" spans="1:14" s="78" customFormat="1" x14ac:dyDescent="0.25">
      <c r="A1177" s="76"/>
      <c r="B1177" s="76"/>
      <c r="C1177" s="76"/>
      <c r="D1177" s="131"/>
      <c r="E1177" s="91"/>
      <c r="F1177" s="76"/>
      <c r="G1177" s="76"/>
      <c r="H1177" s="77"/>
      <c r="I1177" s="76"/>
      <c r="J1177" s="77"/>
      <c r="K1177" s="134"/>
      <c r="L1177" s="134"/>
      <c r="M1177" s="134"/>
      <c r="N1177" s="134"/>
    </row>
    <row r="1178" spans="1:14" s="78" customFormat="1" x14ac:dyDescent="0.25">
      <c r="A1178" s="76"/>
      <c r="B1178" s="76"/>
      <c r="C1178" s="76"/>
      <c r="D1178" s="131"/>
      <c r="E1178" s="91"/>
      <c r="F1178" s="76"/>
      <c r="G1178" s="76"/>
      <c r="H1178" s="77"/>
      <c r="I1178" s="76"/>
      <c r="J1178" s="77"/>
      <c r="K1178" s="134"/>
      <c r="L1178" s="134"/>
      <c r="M1178" s="134"/>
      <c r="N1178" s="134"/>
    </row>
    <row r="1179" spans="1:14" s="78" customFormat="1" x14ac:dyDescent="0.25">
      <c r="A1179" s="76"/>
      <c r="B1179" s="76"/>
      <c r="C1179" s="76"/>
      <c r="D1179" s="131"/>
      <c r="E1179" s="91"/>
      <c r="F1179" s="76"/>
      <c r="G1179" s="76"/>
      <c r="H1179" s="77"/>
      <c r="I1179" s="76"/>
      <c r="J1179" s="77"/>
      <c r="K1179" s="134"/>
      <c r="L1179" s="134"/>
      <c r="M1179" s="134"/>
      <c r="N1179" s="134"/>
    </row>
    <row r="1180" spans="1:14" s="78" customFormat="1" x14ac:dyDescent="0.25">
      <c r="A1180" s="76"/>
      <c r="B1180" s="76"/>
      <c r="C1180" s="76"/>
      <c r="D1180" s="131"/>
      <c r="E1180" s="91"/>
      <c r="F1180" s="76"/>
      <c r="G1180" s="76"/>
      <c r="H1180" s="77"/>
      <c r="I1180" s="76"/>
      <c r="J1180" s="77"/>
      <c r="K1180" s="134"/>
      <c r="L1180" s="134"/>
      <c r="M1180" s="134"/>
      <c r="N1180" s="134"/>
    </row>
    <row r="1181" spans="1:14" s="78" customFormat="1" x14ac:dyDescent="0.25">
      <c r="A1181" s="76"/>
      <c r="B1181" s="76"/>
      <c r="C1181" s="76"/>
      <c r="D1181" s="131"/>
      <c r="E1181" s="91"/>
      <c r="F1181" s="76"/>
      <c r="G1181" s="76"/>
      <c r="H1181" s="77"/>
      <c r="I1181" s="76"/>
      <c r="J1181" s="77"/>
      <c r="K1181" s="134"/>
      <c r="L1181" s="134"/>
      <c r="M1181" s="134"/>
      <c r="N1181" s="134"/>
    </row>
    <row r="1182" spans="1:14" s="78" customFormat="1" x14ac:dyDescent="0.25">
      <c r="A1182" s="76"/>
      <c r="B1182" s="76"/>
      <c r="C1182" s="76"/>
      <c r="D1182" s="131"/>
      <c r="E1182" s="91"/>
      <c r="F1182" s="76"/>
      <c r="G1182" s="76"/>
      <c r="H1182" s="77"/>
      <c r="I1182" s="76"/>
      <c r="J1182" s="77"/>
      <c r="K1182" s="134"/>
      <c r="L1182" s="134"/>
      <c r="M1182" s="134"/>
      <c r="N1182" s="134"/>
    </row>
    <row r="1183" spans="1:14" s="78" customFormat="1" x14ac:dyDescent="0.25">
      <c r="A1183" s="76"/>
      <c r="B1183" s="76"/>
      <c r="C1183" s="76"/>
      <c r="D1183" s="131"/>
      <c r="E1183" s="91"/>
      <c r="F1183" s="76"/>
      <c r="G1183" s="76"/>
      <c r="H1183" s="77"/>
      <c r="I1183" s="76"/>
      <c r="J1183" s="77"/>
      <c r="K1183" s="134"/>
      <c r="L1183" s="134"/>
      <c r="M1183" s="134"/>
      <c r="N1183" s="134"/>
    </row>
    <row r="1184" spans="1:14" s="78" customFormat="1" x14ac:dyDescent="0.25">
      <c r="A1184" s="76"/>
      <c r="B1184" s="76"/>
      <c r="C1184" s="76"/>
      <c r="D1184" s="131"/>
      <c r="E1184" s="92"/>
      <c r="F1184" s="76"/>
      <c r="G1184" s="76"/>
      <c r="H1184" s="77"/>
      <c r="I1184" s="76"/>
      <c r="J1184" s="77"/>
      <c r="K1184" s="134"/>
      <c r="L1184" s="134"/>
      <c r="M1184" s="134"/>
      <c r="N1184" s="134"/>
    </row>
    <row r="1185" spans="1:14" s="78" customFormat="1" x14ac:dyDescent="0.25">
      <c r="A1185" s="76"/>
      <c r="B1185" s="76"/>
      <c r="C1185" s="76"/>
      <c r="D1185" s="131"/>
      <c r="E1185" s="92"/>
      <c r="F1185" s="76"/>
      <c r="G1185" s="76"/>
      <c r="H1185" s="77"/>
      <c r="I1185" s="76"/>
      <c r="J1185" s="77"/>
      <c r="K1185" s="135"/>
      <c r="L1185" s="135"/>
      <c r="M1185" s="135"/>
      <c r="N1185" s="135"/>
    </row>
    <row r="1186" spans="1:14" s="78" customFormat="1" x14ac:dyDescent="0.25">
      <c r="A1186" s="76"/>
      <c r="B1186" s="76"/>
      <c r="C1186" s="76"/>
      <c r="D1186" s="131"/>
      <c r="E1186" s="92"/>
      <c r="F1186" s="76"/>
      <c r="G1186" s="76"/>
      <c r="H1186" s="77"/>
      <c r="I1186" s="76"/>
      <c r="J1186" s="77"/>
      <c r="K1186" s="135"/>
      <c r="L1186" s="135"/>
      <c r="M1186" s="135"/>
      <c r="N1186" s="135"/>
    </row>
    <row r="1187" spans="1:14" s="78" customFormat="1" x14ac:dyDescent="0.25">
      <c r="A1187" s="76"/>
      <c r="B1187" s="76"/>
      <c r="C1187" s="76"/>
      <c r="D1187" s="131"/>
      <c r="E1187" s="92"/>
      <c r="F1187" s="76"/>
      <c r="G1187" s="76"/>
      <c r="H1187" s="77"/>
      <c r="I1187" s="76"/>
      <c r="J1187" s="77"/>
      <c r="K1187" s="135"/>
      <c r="L1187" s="135"/>
      <c r="M1187" s="135"/>
      <c r="N1187" s="135"/>
    </row>
    <row r="1188" spans="1:14" s="78" customFormat="1" x14ac:dyDescent="0.25">
      <c r="A1188" s="76"/>
      <c r="B1188" s="76"/>
      <c r="C1188" s="76"/>
      <c r="D1188" s="131"/>
      <c r="E1188" s="92"/>
      <c r="F1188" s="76"/>
      <c r="G1188" s="76"/>
      <c r="H1188" s="77"/>
      <c r="I1188" s="76"/>
      <c r="J1188" s="77"/>
      <c r="K1188" s="135"/>
      <c r="L1188" s="135"/>
      <c r="M1188" s="135"/>
      <c r="N1188" s="135"/>
    </row>
    <row r="1189" spans="1:14" s="78" customFormat="1" x14ac:dyDescent="0.25">
      <c r="A1189" s="76"/>
      <c r="B1189" s="76"/>
      <c r="C1189" s="76"/>
      <c r="D1189" s="131"/>
      <c r="E1189" s="92"/>
      <c r="F1189" s="76"/>
      <c r="G1189" s="76"/>
      <c r="H1189" s="77"/>
      <c r="I1189" s="76"/>
      <c r="J1189" s="77"/>
      <c r="K1189" s="135"/>
      <c r="L1189" s="135"/>
      <c r="M1189" s="135"/>
      <c r="N1189" s="135"/>
    </row>
    <row r="1190" spans="1:14" s="78" customFormat="1" x14ac:dyDescent="0.25">
      <c r="A1190" s="76"/>
      <c r="B1190" s="76"/>
      <c r="C1190" s="76"/>
      <c r="D1190" s="131"/>
      <c r="E1190" s="92"/>
      <c r="F1190" s="76"/>
      <c r="G1190" s="76"/>
      <c r="H1190" s="77"/>
      <c r="I1190" s="76"/>
      <c r="J1190" s="77"/>
      <c r="K1190" s="135"/>
      <c r="L1190" s="135"/>
      <c r="M1190" s="135"/>
      <c r="N1190" s="135"/>
    </row>
    <row r="1191" spans="1:14" s="78" customFormat="1" x14ac:dyDescent="0.25">
      <c r="A1191" s="76"/>
      <c r="B1191" s="76"/>
      <c r="C1191" s="76"/>
      <c r="D1191" s="131"/>
      <c r="E1191" s="92"/>
      <c r="F1191" s="76"/>
      <c r="G1191" s="76"/>
      <c r="H1191" s="77"/>
      <c r="I1191" s="76"/>
      <c r="J1191" s="77"/>
      <c r="K1191" s="135"/>
      <c r="L1191" s="135"/>
      <c r="M1191" s="135"/>
      <c r="N1191" s="135"/>
    </row>
    <row r="1192" spans="1:14" s="78" customFormat="1" x14ac:dyDescent="0.25">
      <c r="A1192" s="76"/>
      <c r="B1192" s="76"/>
      <c r="C1192" s="76"/>
      <c r="D1192" s="131"/>
      <c r="E1192" s="92"/>
      <c r="F1192" s="76"/>
      <c r="G1192" s="76"/>
      <c r="H1192" s="77"/>
      <c r="I1192" s="76"/>
      <c r="J1192" s="77"/>
      <c r="K1192" s="135"/>
      <c r="L1192" s="135"/>
      <c r="M1192" s="135"/>
      <c r="N1192" s="135"/>
    </row>
    <row r="1193" spans="1:14" s="78" customFormat="1" x14ac:dyDescent="0.25">
      <c r="A1193" s="76"/>
      <c r="B1193" s="76"/>
      <c r="C1193" s="76"/>
      <c r="D1193" s="131"/>
      <c r="E1193" s="92"/>
      <c r="F1193" s="76"/>
      <c r="G1193" s="76"/>
      <c r="H1193" s="77"/>
      <c r="I1193" s="76"/>
      <c r="J1193" s="77"/>
      <c r="K1193" s="135"/>
      <c r="L1193" s="135"/>
      <c r="M1193" s="135"/>
      <c r="N1193" s="135"/>
    </row>
    <row r="1194" spans="1:14" s="78" customFormat="1" x14ac:dyDescent="0.25">
      <c r="A1194" s="76"/>
      <c r="B1194" s="76"/>
      <c r="C1194" s="76"/>
      <c r="D1194" s="131"/>
      <c r="E1194" s="92"/>
      <c r="F1194" s="76"/>
      <c r="G1194" s="76"/>
      <c r="H1194" s="77"/>
      <c r="I1194" s="76"/>
      <c r="J1194" s="77"/>
      <c r="K1194" s="135"/>
      <c r="L1194" s="135"/>
      <c r="M1194" s="135"/>
      <c r="N1194" s="135"/>
    </row>
    <row r="1195" spans="1:14" s="78" customFormat="1" x14ac:dyDescent="0.25">
      <c r="A1195" s="76"/>
      <c r="B1195" s="76"/>
      <c r="C1195" s="76"/>
      <c r="D1195" s="131"/>
      <c r="E1195" s="92"/>
      <c r="F1195" s="76"/>
      <c r="G1195" s="76"/>
      <c r="H1195" s="77"/>
      <c r="I1195" s="76"/>
      <c r="J1195" s="77"/>
      <c r="K1195" s="135"/>
      <c r="L1195" s="135"/>
      <c r="M1195" s="135"/>
      <c r="N1195" s="135"/>
    </row>
    <row r="1196" spans="1:14" s="78" customFormat="1" x14ac:dyDescent="0.25">
      <c r="A1196" s="76"/>
      <c r="B1196" s="76"/>
      <c r="C1196" s="76"/>
      <c r="D1196" s="131"/>
      <c r="E1196" s="92"/>
      <c r="F1196" s="76"/>
      <c r="G1196" s="76"/>
      <c r="H1196" s="77"/>
      <c r="I1196" s="76"/>
      <c r="J1196" s="77"/>
      <c r="K1196" s="135"/>
      <c r="L1196" s="135"/>
      <c r="M1196" s="135"/>
      <c r="N1196" s="135"/>
    </row>
    <row r="1197" spans="1:14" s="78" customFormat="1" x14ac:dyDescent="0.25">
      <c r="A1197" s="76"/>
      <c r="B1197" s="76"/>
      <c r="C1197" s="76"/>
      <c r="D1197" s="131"/>
      <c r="E1197" s="92"/>
      <c r="F1197" s="76"/>
      <c r="G1197" s="76"/>
      <c r="H1197" s="77"/>
      <c r="I1197" s="76"/>
      <c r="J1197" s="77"/>
      <c r="K1197" s="135"/>
      <c r="L1197" s="135"/>
      <c r="M1197" s="135"/>
      <c r="N1197" s="135"/>
    </row>
    <row r="1198" spans="1:14" s="78" customFormat="1" x14ac:dyDescent="0.25">
      <c r="A1198" s="76"/>
      <c r="B1198" s="76"/>
      <c r="C1198" s="76"/>
      <c r="D1198" s="131"/>
      <c r="E1198" s="92"/>
      <c r="F1198" s="76"/>
      <c r="G1198" s="76"/>
      <c r="H1198" s="77"/>
      <c r="I1198" s="76"/>
      <c r="J1198" s="77"/>
      <c r="K1198" s="135"/>
      <c r="L1198" s="135"/>
      <c r="M1198" s="135"/>
      <c r="N1198" s="135"/>
    </row>
    <row r="1199" spans="1:14" s="78" customFormat="1" x14ac:dyDescent="0.25">
      <c r="A1199" s="76"/>
      <c r="B1199" s="76"/>
      <c r="C1199" s="76"/>
      <c r="D1199" s="131"/>
      <c r="E1199" s="92"/>
      <c r="F1199" s="76"/>
      <c r="G1199" s="76"/>
      <c r="H1199" s="77"/>
      <c r="I1199" s="76"/>
      <c r="J1199" s="77"/>
      <c r="K1199" s="135"/>
      <c r="L1199" s="135"/>
      <c r="M1199" s="135"/>
      <c r="N1199" s="135"/>
    </row>
    <row r="1200" spans="1:14" s="78" customFormat="1" x14ac:dyDescent="0.25">
      <c r="A1200" s="76"/>
      <c r="B1200" s="76"/>
      <c r="C1200" s="76"/>
      <c r="D1200" s="131"/>
      <c r="E1200" s="92"/>
      <c r="F1200" s="76"/>
      <c r="G1200" s="76"/>
      <c r="H1200" s="77"/>
      <c r="I1200" s="76"/>
      <c r="J1200" s="77"/>
      <c r="K1200" s="135"/>
      <c r="L1200" s="135"/>
      <c r="M1200" s="135"/>
      <c r="N1200" s="135"/>
    </row>
    <row r="1201" spans="1:14" s="78" customFormat="1" x14ac:dyDescent="0.25">
      <c r="A1201" s="76"/>
      <c r="B1201" s="76"/>
      <c r="C1201" s="76"/>
      <c r="D1201" s="131"/>
      <c r="E1201" s="92"/>
      <c r="F1201" s="76"/>
      <c r="G1201" s="76"/>
      <c r="H1201" s="77"/>
      <c r="I1201" s="76"/>
      <c r="J1201" s="77"/>
      <c r="K1201" s="135"/>
      <c r="L1201" s="135"/>
      <c r="M1201" s="135"/>
      <c r="N1201" s="135"/>
    </row>
    <row r="1202" spans="1:14" s="78" customFormat="1" x14ac:dyDescent="0.25">
      <c r="A1202" s="76"/>
      <c r="B1202" s="76"/>
      <c r="C1202" s="76"/>
      <c r="D1202" s="131"/>
      <c r="E1202" s="92"/>
      <c r="F1202" s="76"/>
      <c r="G1202" s="76"/>
      <c r="H1202" s="77"/>
      <c r="I1202" s="76"/>
      <c r="J1202" s="77"/>
      <c r="K1202" s="135"/>
      <c r="L1202" s="135"/>
      <c r="M1202" s="135"/>
      <c r="N1202" s="135"/>
    </row>
    <row r="1203" spans="1:14" s="78" customFormat="1" x14ac:dyDescent="0.25">
      <c r="A1203" s="76"/>
      <c r="B1203" s="76"/>
      <c r="C1203" s="76"/>
      <c r="D1203" s="131"/>
      <c r="E1203" s="92"/>
      <c r="F1203" s="76"/>
      <c r="G1203" s="76"/>
      <c r="H1203" s="77"/>
      <c r="I1203" s="76"/>
      <c r="J1203" s="77"/>
      <c r="K1203" s="135"/>
      <c r="L1203" s="135"/>
      <c r="M1203" s="135"/>
      <c r="N1203" s="135"/>
    </row>
    <row r="1204" spans="1:14" s="78" customFormat="1" x14ac:dyDescent="0.25">
      <c r="A1204" s="76"/>
      <c r="B1204" s="76"/>
      <c r="C1204" s="76"/>
      <c r="D1204" s="131"/>
      <c r="E1204" s="92"/>
      <c r="F1204" s="76"/>
      <c r="G1204" s="76"/>
      <c r="H1204" s="77"/>
      <c r="I1204" s="76"/>
      <c r="J1204" s="77"/>
      <c r="K1204" s="135"/>
      <c r="L1204" s="135"/>
      <c r="M1204" s="135"/>
      <c r="N1204" s="135"/>
    </row>
    <row r="1205" spans="1:14" s="78" customFormat="1" x14ac:dyDescent="0.25">
      <c r="A1205" s="76"/>
      <c r="B1205" s="76"/>
      <c r="C1205" s="76"/>
      <c r="D1205" s="131"/>
      <c r="E1205" s="92"/>
      <c r="F1205" s="76"/>
      <c r="G1205" s="76"/>
      <c r="H1205" s="77"/>
      <c r="I1205" s="76"/>
      <c r="J1205" s="77"/>
      <c r="K1205" s="135"/>
      <c r="L1205" s="135"/>
      <c r="M1205" s="135"/>
      <c r="N1205" s="135"/>
    </row>
    <row r="1206" spans="1:14" s="78" customFormat="1" x14ac:dyDescent="0.25">
      <c r="A1206" s="76"/>
      <c r="B1206" s="76"/>
      <c r="C1206" s="76"/>
      <c r="D1206" s="131"/>
      <c r="E1206" s="92"/>
      <c r="F1206" s="76"/>
      <c r="G1206" s="76"/>
      <c r="H1206" s="77"/>
      <c r="I1206" s="76"/>
      <c r="J1206" s="77"/>
      <c r="K1206" s="135"/>
      <c r="L1206" s="135"/>
      <c r="M1206" s="135"/>
      <c r="N1206" s="135"/>
    </row>
    <row r="1207" spans="1:14" s="78" customFormat="1" x14ac:dyDescent="0.25">
      <c r="A1207" s="76"/>
      <c r="B1207" s="76"/>
      <c r="C1207" s="76"/>
      <c r="D1207" s="131"/>
      <c r="E1207" s="92"/>
      <c r="F1207" s="76"/>
      <c r="G1207" s="76"/>
      <c r="H1207" s="77"/>
      <c r="I1207" s="76"/>
      <c r="J1207" s="77"/>
      <c r="K1207" s="135"/>
      <c r="L1207" s="135"/>
      <c r="M1207" s="135"/>
      <c r="N1207" s="135"/>
    </row>
    <row r="1208" spans="1:14" s="78" customFormat="1" x14ac:dyDescent="0.25">
      <c r="A1208" s="76"/>
      <c r="B1208" s="76"/>
      <c r="C1208" s="76"/>
      <c r="D1208" s="131"/>
      <c r="E1208" s="92"/>
      <c r="F1208" s="76"/>
      <c r="G1208" s="76"/>
      <c r="H1208" s="77"/>
      <c r="I1208" s="76"/>
      <c r="J1208" s="77"/>
      <c r="K1208" s="135"/>
      <c r="L1208" s="135"/>
      <c r="M1208" s="135"/>
      <c r="N1208" s="135"/>
    </row>
    <row r="1209" spans="1:14" s="78" customFormat="1" x14ac:dyDescent="0.25">
      <c r="A1209" s="76"/>
      <c r="B1209" s="76"/>
      <c r="C1209" s="76"/>
      <c r="D1209" s="131"/>
      <c r="E1209" s="92"/>
      <c r="F1209" s="76"/>
      <c r="G1209" s="76"/>
      <c r="H1209" s="77"/>
      <c r="I1209" s="76"/>
      <c r="J1209" s="77"/>
      <c r="K1209" s="135"/>
      <c r="L1209" s="135"/>
      <c r="M1209" s="135"/>
      <c r="N1209" s="135"/>
    </row>
    <row r="1210" spans="1:14" s="78" customFormat="1" x14ac:dyDescent="0.25">
      <c r="A1210" s="76"/>
      <c r="B1210" s="76"/>
      <c r="C1210" s="76"/>
      <c r="D1210" s="131"/>
      <c r="E1210" s="92"/>
      <c r="F1210" s="76"/>
      <c r="G1210" s="76"/>
      <c r="H1210" s="77"/>
      <c r="I1210" s="76"/>
      <c r="J1210" s="77"/>
      <c r="K1210" s="135"/>
      <c r="L1210" s="135"/>
      <c r="M1210" s="135"/>
      <c r="N1210" s="135"/>
    </row>
    <row r="1211" spans="1:14" s="78" customFormat="1" x14ac:dyDescent="0.25">
      <c r="A1211" s="76"/>
      <c r="B1211" s="76"/>
      <c r="C1211" s="76"/>
      <c r="D1211" s="131"/>
      <c r="E1211" s="92"/>
      <c r="F1211" s="76"/>
      <c r="G1211" s="76"/>
      <c r="H1211" s="77"/>
      <c r="I1211" s="76"/>
      <c r="J1211" s="77"/>
      <c r="K1211" s="135"/>
      <c r="L1211" s="135"/>
      <c r="M1211" s="135"/>
      <c r="N1211" s="135"/>
    </row>
    <row r="1212" spans="1:14" s="78" customFormat="1" x14ac:dyDescent="0.25">
      <c r="A1212" s="76"/>
      <c r="B1212" s="76"/>
      <c r="C1212" s="76"/>
      <c r="D1212" s="131"/>
      <c r="E1212" s="92"/>
      <c r="F1212" s="76"/>
      <c r="G1212" s="76"/>
      <c r="H1212" s="77"/>
      <c r="I1212" s="76"/>
      <c r="J1212" s="77"/>
      <c r="K1212" s="135"/>
      <c r="L1212" s="135"/>
      <c r="M1212" s="135"/>
      <c r="N1212" s="135"/>
    </row>
    <row r="1213" spans="1:14" s="78" customFormat="1" x14ac:dyDescent="0.25">
      <c r="A1213" s="76"/>
      <c r="B1213" s="76"/>
      <c r="C1213" s="76"/>
      <c r="D1213" s="131"/>
      <c r="E1213" s="92"/>
      <c r="F1213" s="76"/>
      <c r="G1213" s="76"/>
      <c r="H1213" s="77"/>
      <c r="I1213" s="76"/>
      <c r="J1213" s="77"/>
      <c r="K1213" s="135"/>
      <c r="L1213" s="135"/>
      <c r="M1213" s="135"/>
      <c r="N1213" s="135"/>
    </row>
    <row r="1214" spans="1:14" s="78" customFormat="1" x14ac:dyDescent="0.25">
      <c r="A1214" s="76"/>
      <c r="B1214" s="76"/>
      <c r="C1214" s="76"/>
      <c r="D1214" s="131"/>
      <c r="E1214" s="92"/>
      <c r="F1214" s="76"/>
      <c r="G1214" s="76"/>
      <c r="H1214" s="77"/>
      <c r="I1214" s="76"/>
      <c r="J1214" s="77"/>
      <c r="K1214" s="135"/>
      <c r="L1214" s="135"/>
      <c r="M1214" s="135"/>
      <c r="N1214" s="135"/>
    </row>
    <row r="1215" spans="1:14" s="78" customFormat="1" x14ac:dyDescent="0.25">
      <c r="A1215" s="76"/>
      <c r="B1215" s="76"/>
      <c r="C1215" s="76"/>
      <c r="D1215" s="131"/>
      <c r="E1215" s="92"/>
      <c r="F1215" s="76"/>
      <c r="G1215" s="76"/>
      <c r="H1215" s="77"/>
      <c r="I1215" s="76"/>
      <c r="J1215" s="77"/>
      <c r="K1215" s="135"/>
      <c r="L1215" s="135"/>
      <c r="M1215" s="135"/>
      <c r="N1215" s="135"/>
    </row>
    <row r="1216" spans="1:14" s="78" customFormat="1" x14ac:dyDescent="0.25">
      <c r="A1216" s="76"/>
      <c r="B1216" s="76"/>
      <c r="C1216" s="76"/>
      <c r="D1216" s="131"/>
      <c r="E1216" s="92"/>
      <c r="F1216" s="76"/>
      <c r="G1216" s="76"/>
      <c r="H1216" s="77"/>
      <c r="I1216" s="76"/>
      <c r="J1216" s="77"/>
      <c r="K1216" s="135"/>
      <c r="L1216" s="135"/>
      <c r="M1216" s="135"/>
      <c r="N1216" s="135"/>
    </row>
    <row r="1217" spans="1:14" s="78" customFormat="1" x14ac:dyDescent="0.25">
      <c r="A1217" s="76"/>
      <c r="B1217" s="76"/>
      <c r="C1217" s="76"/>
      <c r="D1217" s="131"/>
      <c r="E1217" s="92"/>
      <c r="F1217" s="76"/>
      <c r="G1217" s="76"/>
      <c r="H1217" s="77"/>
      <c r="I1217" s="76"/>
      <c r="J1217" s="77"/>
      <c r="K1217" s="135"/>
      <c r="L1217" s="135"/>
      <c r="M1217" s="135"/>
      <c r="N1217" s="135"/>
    </row>
    <row r="1218" spans="1:14" s="78" customFormat="1" x14ac:dyDescent="0.25">
      <c r="A1218" s="76"/>
      <c r="B1218" s="76"/>
      <c r="C1218" s="76"/>
      <c r="D1218" s="131"/>
      <c r="E1218" s="92"/>
      <c r="F1218" s="76"/>
      <c r="G1218" s="76"/>
      <c r="H1218" s="77"/>
      <c r="I1218" s="76"/>
      <c r="J1218" s="77"/>
      <c r="K1218" s="135"/>
      <c r="L1218" s="135"/>
      <c r="M1218" s="135"/>
      <c r="N1218" s="135"/>
    </row>
    <row r="1219" spans="1:14" s="78" customFormat="1" x14ac:dyDescent="0.25">
      <c r="A1219" s="76"/>
      <c r="B1219" s="76"/>
      <c r="C1219" s="76"/>
      <c r="D1219" s="131"/>
      <c r="E1219" s="92"/>
      <c r="F1219" s="76"/>
      <c r="G1219" s="76"/>
      <c r="H1219" s="77"/>
      <c r="I1219" s="76"/>
      <c r="J1219" s="77"/>
      <c r="K1219" s="135"/>
      <c r="L1219" s="135"/>
      <c r="M1219" s="135"/>
      <c r="N1219" s="135"/>
    </row>
    <row r="1220" spans="1:14" s="78" customFormat="1" x14ac:dyDescent="0.25">
      <c r="A1220" s="76"/>
      <c r="B1220" s="76"/>
      <c r="C1220" s="76"/>
      <c r="D1220" s="131"/>
      <c r="E1220" s="92"/>
      <c r="F1220" s="76"/>
      <c r="G1220" s="76"/>
      <c r="H1220" s="77"/>
      <c r="I1220" s="76"/>
      <c r="J1220" s="77"/>
      <c r="K1220" s="135"/>
      <c r="L1220" s="135"/>
      <c r="M1220" s="135"/>
      <c r="N1220" s="135"/>
    </row>
    <row r="1221" spans="1:14" s="78" customFormat="1" x14ac:dyDescent="0.25">
      <c r="A1221" s="76"/>
      <c r="B1221" s="76"/>
      <c r="C1221" s="76"/>
      <c r="D1221" s="131"/>
      <c r="E1221" s="92"/>
      <c r="F1221" s="76"/>
      <c r="G1221" s="76"/>
      <c r="H1221" s="77"/>
      <c r="I1221" s="76"/>
      <c r="J1221" s="77"/>
      <c r="K1221" s="135"/>
      <c r="L1221" s="135"/>
      <c r="M1221" s="135"/>
      <c r="N1221" s="135"/>
    </row>
    <row r="1222" spans="1:14" s="78" customFormat="1" x14ac:dyDescent="0.25">
      <c r="A1222" s="76"/>
      <c r="B1222" s="76"/>
      <c r="C1222" s="76"/>
      <c r="D1222" s="131"/>
      <c r="E1222" s="92"/>
      <c r="F1222" s="76"/>
      <c r="G1222" s="76"/>
      <c r="H1222" s="77"/>
      <c r="I1222" s="76"/>
      <c r="J1222" s="77"/>
      <c r="K1222" s="135"/>
      <c r="L1222" s="135"/>
      <c r="M1222" s="135"/>
      <c r="N1222" s="135"/>
    </row>
    <row r="1223" spans="1:14" s="78" customFormat="1" x14ac:dyDescent="0.25">
      <c r="A1223" s="76"/>
      <c r="B1223" s="76"/>
      <c r="C1223" s="76"/>
      <c r="D1223" s="131"/>
      <c r="E1223" s="92"/>
      <c r="F1223" s="76"/>
      <c r="G1223" s="76"/>
      <c r="H1223" s="77"/>
      <c r="I1223" s="76"/>
      <c r="J1223" s="77"/>
      <c r="K1223" s="135"/>
      <c r="L1223" s="135"/>
      <c r="M1223" s="135"/>
      <c r="N1223" s="135"/>
    </row>
    <row r="1224" spans="1:14" s="78" customFormat="1" x14ac:dyDescent="0.25">
      <c r="A1224" s="76"/>
      <c r="B1224" s="76"/>
      <c r="C1224" s="76"/>
      <c r="D1224" s="131"/>
      <c r="E1224" s="92"/>
      <c r="F1224" s="76"/>
      <c r="G1224" s="76"/>
      <c r="H1224" s="77"/>
      <c r="I1224" s="76"/>
      <c r="J1224" s="77"/>
      <c r="K1224" s="135"/>
      <c r="L1224" s="135"/>
      <c r="M1224" s="135"/>
      <c r="N1224" s="135"/>
    </row>
    <row r="1225" spans="1:14" s="78" customFormat="1" x14ac:dyDescent="0.25">
      <c r="A1225" s="76"/>
      <c r="B1225" s="76"/>
      <c r="C1225" s="76"/>
      <c r="D1225" s="131"/>
      <c r="E1225" s="92"/>
      <c r="F1225" s="76"/>
      <c r="G1225" s="76"/>
      <c r="H1225" s="77"/>
      <c r="I1225" s="76"/>
      <c r="J1225" s="77"/>
      <c r="K1225" s="135"/>
      <c r="L1225" s="135"/>
      <c r="M1225" s="135"/>
      <c r="N1225" s="135"/>
    </row>
    <row r="1226" spans="1:14" s="78" customFormat="1" x14ac:dyDescent="0.25">
      <c r="A1226" s="76"/>
      <c r="B1226" s="76"/>
      <c r="C1226" s="76"/>
      <c r="D1226" s="131"/>
      <c r="E1226" s="92"/>
      <c r="F1226" s="76"/>
      <c r="G1226" s="76"/>
      <c r="H1226" s="77"/>
      <c r="I1226" s="76"/>
      <c r="J1226" s="77"/>
      <c r="K1226" s="135"/>
      <c r="L1226" s="135"/>
      <c r="M1226" s="135"/>
      <c r="N1226" s="135"/>
    </row>
    <row r="1227" spans="1:14" s="78" customFormat="1" x14ac:dyDescent="0.25">
      <c r="A1227" s="76"/>
      <c r="B1227" s="76"/>
      <c r="C1227" s="76"/>
      <c r="D1227" s="131"/>
      <c r="E1227" s="92"/>
      <c r="F1227" s="76"/>
      <c r="G1227" s="76"/>
      <c r="H1227" s="77"/>
      <c r="I1227" s="76"/>
      <c r="J1227" s="77"/>
      <c r="K1227" s="135"/>
      <c r="L1227" s="135"/>
      <c r="M1227" s="135"/>
      <c r="N1227" s="135"/>
    </row>
    <row r="1228" spans="1:14" s="78" customFormat="1" x14ac:dyDescent="0.25">
      <c r="A1228" s="76"/>
      <c r="B1228" s="76"/>
      <c r="C1228" s="76"/>
      <c r="D1228" s="131"/>
      <c r="E1228" s="92"/>
      <c r="F1228" s="76"/>
      <c r="G1228" s="76"/>
      <c r="H1228" s="77"/>
      <c r="I1228" s="76"/>
      <c r="J1228" s="77"/>
      <c r="K1228" s="135"/>
      <c r="L1228" s="135"/>
      <c r="M1228" s="135"/>
      <c r="N1228" s="135"/>
    </row>
    <row r="1229" spans="1:14" s="78" customFormat="1" x14ac:dyDescent="0.25">
      <c r="A1229" s="76"/>
      <c r="B1229" s="76"/>
      <c r="C1229" s="76"/>
      <c r="D1229" s="131"/>
      <c r="E1229" s="92"/>
      <c r="F1229" s="76"/>
      <c r="G1229" s="76"/>
      <c r="H1229" s="77"/>
      <c r="I1229" s="76"/>
      <c r="J1229" s="77"/>
      <c r="K1229" s="135"/>
      <c r="L1229" s="135"/>
      <c r="M1229" s="135"/>
      <c r="N1229" s="135"/>
    </row>
    <row r="1230" spans="1:14" s="78" customFormat="1" x14ac:dyDescent="0.25">
      <c r="A1230" s="76"/>
      <c r="B1230" s="76"/>
      <c r="C1230" s="76"/>
      <c r="D1230" s="131"/>
      <c r="E1230" s="92"/>
      <c r="F1230" s="76"/>
      <c r="G1230" s="76"/>
      <c r="H1230" s="77"/>
      <c r="I1230" s="76"/>
      <c r="J1230" s="77"/>
      <c r="K1230" s="135"/>
      <c r="L1230" s="135"/>
      <c r="M1230" s="135"/>
      <c r="N1230" s="135"/>
    </row>
    <row r="1231" spans="1:14" s="78" customFormat="1" x14ac:dyDescent="0.25">
      <c r="A1231" s="76"/>
      <c r="B1231" s="76"/>
      <c r="C1231" s="76"/>
      <c r="D1231" s="131"/>
      <c r="E1231" s="92"/>
      <c r="F1231" s="76"/>
      <c r="G1231" s="76"/>
      <c r="H1231" s="77"/>
      <c r="I1231" s="76"/>
      <c r="J1231" s="77"/>
      <c r="K1231" s="135"/>
      <c r="L1231" s="135"/>
      <c r="M1231" s="135"/>
      <c r="N1231" s="135"/>
    </row>
    <row r="1232" spans="1:14" s="78" customFormat="1" x14ac:dyDescent="0.25">
      <c r="A1232" s="76"/>
      <c r="B1232" s="76"/>
      <c r="C1232" s="76"/>
      <c r="D1232" s="131"/>
      <c r="E1232" s="92"/>
      <c r="F1232" s="76"/>
      <c r="G1232" s="76"/>
      <c r="H1232" s="77"/>
      <c r="I1232" s="76"/>
      <c r="J1232" s="77"/>
      <c r="K1232" s="135"/>
      <c r="L1232" s="135"/>
      <c r="M1232" s="135"/>
      <c r="N1232" s="135"/>
    </row>
    <row r="1233" spans="1:14" s="78" customFormat="1" x14ac:dyDescent="0.25">
      <c r="A1233" s="76"/>
      <c r="B1233" s="76"/>
      <c r="C1233" s="76"/>
      <c r="D1233" s="131"/>
      <c r="E1233" s="92"/>
      <c r="F1233" s="76"/>
      <c r="G1233" s="76"/>
      <c r="H1233" s="77"/>
      <c r="I1233" s="76"/>
      <c r="J1233" s="77"/>
      <c r="K1233" s="135"/>
      <c r="L1233" s="135"/>
      <c r="M1233" s="135"/>
      <c r="N1233" s="135"/>
    </row>
    <row r="1234" spans="1:14" s="78" customFormat="1" x14ac:dyDescent="0.25">
      <c r="A1234" s="76"/>
      <c r="B1234" s="76"/>
      <c r="C1234" s="76"/>
      <c r="D1234" s="131"/>
      <c r="E1234" s="92"/>
      <c r="F1234" s="76"/>
      <c r="G1234" s="76"/>
      <c r="H1234" s="77"/>
      <c r="I1234" s="76"/>
      <c r="J1234" s="77"/>
      <c r="K1234" s="135"/>
      <c r="L1234" s="135"/>
      <c r="M1234" s="135"/>
      <c r="N1234" s="135"/>
    </row>
    <row r="1235" spans="1:14" s="78" customFormat="1" x14ac:dyDescent="0.25">
      <c r="A1235" s="76"/>
      <c r="B1235" s="76"/>
      <c r="C1235" s="76"/>
      <c r="D1235" s="131"/>
      <c r="E1235" s="92"/>
      <c r="F1235" s="76"/>
      <c r="G1235" s="76"/>
      <c r="H1235" s="77"/>
      <c r="I1235" s="76"/>
      <c r="J1235" s="77"/>
      <c r="K1235" s="135"/>
      <c r="L1235" s="135"/>
      <c r="M1235" s="135"/>
      <c r="N1235" s="135"/>
    </row>
    <row r="1236" spans="1:14" s="78" customFormat="1" x14ac:dyDescent="0.25">
      <c r="A1236" s="76"/>
      <c r="B1236" s="76"/>
      <c r="C1236" s="76"/>
      <c r="D1236" s="131"/>
      <c r="E1236" s="92"/>
      <c r="F1236" s="76"/>
      <c r="G1236" s="76"/>
      <c r="H1236" s="77"/>
      <c r="I1236" s="76"/>
      <c r="J1236" s="77"/>
      <c r="K1236" s="135"/>
      <c r="L1236" s="135"/>
      <c r="M1236" s="135"/>
      <c r="N1236" s="135"/>
    </row>
    <row r="1237" spans="1:14" s="78" customFormat="1" x14ac:dyDescent="0.25">
      <c r="A1237" s="76"/>
      <c r="B1237" s="76"/>
      <c r="C1237" s="76"/>
      <c r="D1237" s="131"/>
      <c r="E1237" s="92"/>
      <c r="F1237" s="76"/>
      <c r="G1237" s="76"/>
      <c r="H1237" s="77"/>
      <c r="I1237" s="76"/>
      <c r="J1237" s="77"/>
      <c r="K1237" s="135"/>
      <c r="L1237" s="135"/>
      <c r="M1237" s="135"/>
      <c r="N1237" s="135"/>
    </row>
    <row r="1238" spans="1:14" s="78" customFormat="1" x14ac:dyDescent="0.25">
      <c r="A1238" s="76"/>
      <c r="B1238" s="76"/>
      <c r="C1238" s="76"/>
      <c r="D1238" s="131"/>
      <c r="E1238" s="92"/>
      <c r="F1238" s="76"/>
      <c r="G1238" s="76"/>
      <c r="H1238" s="77"/>
      <c r="I1238" s="76"/>
      <c r="J1238" s="77"/>
      <c r="K1238" s="135"/>
      <c r="L1238" s="135"/>
      <c r="M1238" s="135"/>
      <c r="N1238" s="135"/>
    </row>
    <row r="1239" spans="1:14" s="78" customFormat="1" x14ac:dyDescent="0.25">
      <c r="A1239" s="76"/>
      <c r="B1239" s="76"/>
      <c r="C1239" s="76"/>
      <c r="D1239" s="131"/>
      <c r="E1239" s="92"/>
      <c r="F1239" s="76"/>
      <c r="G1239" s="76"/>
      <c r="H1239" s="77"/>
      <c r="I1239" s="76"/>
      <c r="J1239" s="77"/>
      <c r="K1239" s="135"/>
      <c r="L1239" s="135"/>
      <c r="M1239" s="135"/>
      <c r="N1239" s="135"/>
    </row>
    <row r="1240" spans="1:14" s="78" customFormat="1" x14ac:dyDescent="0.25">
      <c r="A1240" s="76"/>
      <c r="B1240" s="76"/>
      <c r="C1240" s="76"/>
      <c r="D1240" s="131"/>
      <c r="E1240" s="92"/>
      <c r="F1240" s="76"/>
      <c r="G1240" s="76"/>
      <c r="H1240" s="77"/>
      <c r="I1240" s="76"/>
      <c r="J1240" s="77"/>
      <c r="K1240" s="135"/>
      <c r="L1240" s="135"/>
      <c r="M1240" s="135"/>
      <c r="N1240" s="135"/>
    </row>
    <row r="1241" spans="1:14" s="78" customFormat="1" x14ac:dyDescent="0.25">
      <c r="A1241" s="76"/>
      <c r="B1241" s="76"/>
      <c r="C1241" s="76"/>
      <c r="D1241" s="131"/>
      <c r="E1241" s="92"/>
      <c r="F1241" s="76"/>
      <c r="G1241" s="76"/>
      <c r="H1241" s="77"/>
      <c r="I1241" s="76"/>
      <c r="J1241" s="77"/>
      <c r="K1241" s="135"/>
      <c r="L1241" s="135"/>
      <c r="M1241" s="135"/>
      <c r="N1241" s="135"/>
    </row>
    <row r="1242" spans="1:14" s="78" customFormat="1" x14ac:dyDescent="0.25">
      <c r="A1242" s="76"/>
      <c r="B1242" s="76"/>
      <c r="C1242" s="76"/>
      <c r="D1242" s="131"/>
      <c r="E1242" s="92"/>
      <c r="F1242" s="76"/>
      <c r="G1242" s="76"/>
      <c r="H1242" s="77"/>
      <c r="I1242" s="76"/>
      <c r="J1242" s="77"/>
      <c r="K1242" s="135"/>
      <c r="L1242" s="135"/>
      <c r="M1242" s="135"/>
      <c r="N1242" s="135"/>
    </row>
    <row r="1243" spans="1:14" s="78" customFormat="1" x14ac:dyDescent="0.25">
      <c r="A1243" s="76"/>
      <c r="B1243" s="76"/>
      <c r="C1243" s="76"/>
      <c r="D1243" s="131"/>
      <c r="E1243" s="92"/>
      <c r="F1243" s="76"/>
      <c r="G1243" s="76"/>
      <c r="H1243" s="77"/>
      <c r="I1243" s="76"/>
      <c r="J1243" s="77"/>
      <c r="K1243" s="135"/>
      <c r="L1243" s="135"/>
      <c r="M1243" s="135"/>
      <c r="N1243" s="135"/>
    </row>
    <row r="1244" spans="1:14" s="78" customFormat="1" x14ac:dyDescent="0.25">
      <c r="A1244" s="76"/>
      <c r="B1244" s="76"/>
      <c r="C1244" s="76"/>
      <c r="D1244" s="131"/>
      <c r="E1244" s="92"/>
      <c r="F1244" s="76"/>
      <c r="G1244" s="76"/>
      <c r="H1244" s="77"/>
      <c r="I1244" s="76"/>
      <c r="J1244" s="77"/>
      <c r="K1244" s="135"/>
      <c r="L1244" s="135"/>
      <c r="M1244" s="135"/>
      <c r="N1244" s="135"/>
    </row>
    <row r="1245" spans="1:14" s="78" customFormat="1" x14ac:dyDescent="0.25">
      <c r="A1245" s="76"/>
      <c r="B1245" s="76"/>
      <c r="C1245" s="76"/>
      <c r="D1245" s="131"/>
      <c r="E1245" s="92"/>
      <c r="F1245" s="76"/>
      <c r="G1245" s="76"/>
      <c r="H1245" s="77"/>
      <c r="I1245" s="76"/>
      <c r="J1245" s="77"/>
      <c r="K1245" s="135"/>
      <c r="L1245" s="135"/>
      <c r="M1245" s="135"/>
      <c r="N1245" s="135"/>
    </row>
    <row r="1246" spans="1:14" s="78" customFormat="1" x14ac:dyDescent="0.25">
      <c r="A1246" s="76"/>
      <c r="B1246" s="76"/>
      <c r="C1246" s="76"/>
      <c r="D1246" s="131"/>
      <c r="E1246" s="92"/>
      <c r="F1246" s="76"/>
      <c r="G1246" s="76"/>
      <c r="H1246" s="77"/>
      <c r="I1246" s="76"/>
      <c r="J1246" s="77"/>
      <c r="K1246" s="135"/>
      <c r="L1246" s="135"/>
      <c r="M1246" s="135"/>
      <c r="N1246" s="135"/>
    </row>
    <row r="1247" spans="1:14" s="78" customFormat="1" x14ac:dyDescent="0.25">
      <c r="A1247" s="76"/>
      <c r="B1247" s="76"/>
      <c r="C1247" s="76"/>
      <c r="D1247" s="131"/>
      <c r="E1247" s="92"/>
      <c r="F1247" s="76"/>
      <c r="G1247" s="76"/>
      <c r="H1247" s="77"/>
      <c r="I1247" s="76"/>
      <c r="J1247" s="77"/>
      <c r="K1247" s="135"/>
      <c r="L1247" s="135"/>
      <c r="M1247" s="135"/>
      <c r="N1247" s="135"/>
    </row>
    <row r="1248" spans="1:14" s="78" customFormat="1" x14ac:dyDescent="0.25">
      <c r="A1248" s="76"/>
      <c r="B1248" s="76"/>
      <c r="C1248" s="76"/>
      <c r="D1248" s="131"/>
      <c r="E1248" s="92"/>
      <c r="F1248" s="76"/>
      <c r="G1248" s="76"/>
      <c r="H1248" s="77"/>
      <c r="I1248" s="76"/>
      <c r="J1248" s="77"/>
      <c r="K1248" s="135"/>
      <c r="L1248" s="135"/>
      <c r="M1248" s="135"/>
      <c r="N1248" s="135"/>
    </row>
    <row r="1249" spans="1:14" s="78" customFormat="1" x14ac:dyDescent="0.25">
      <c r="A1249" s="76"/>
      <c r="B1249" s="76"/>
      <c r="C1249" s="76"/>
      <c r="D1249" s="131"/>
      <c r="E1249" s="92"/>
      <c r="F1249" s="76"/>
      <c r="G1249" s="76"/>
      <c r="H1249" s="77"/>
      <c r="I1249" s="76"/>
      <c r="J1249" s="77"/>
      <c r="K1249" s="135"/>
      <c r="L1249" s="135"/>
      <c r="M1249" s="135"/>
      <c r="N1249" s="135"/>
    </row>
    <row r="1250" spans="1:14" s="78" customFormat="1" x14ac:dyDescent="0.25">
      <c r="A1250" s="76"/>
      <c r="B1250" s="76"/>
      <c r="C1250" s="76"/>
      <c r="D1250" s="131"/>
      <c r="E1250" s="92"/>
      <c r="F1250" s="76"/>
      <c r="G1250" s="76"/>
      <c r="H1250" s="77"/>
      <c r="I1250" s="76"/>
      <c r="J1250" s="77"/>
      <c r="K1250" s="135"/>
      <c r="L1250" s="135"/>
      <c r="M1250" s="135"/>
      <c r="N1250" s="135"/>
    </row>
    <row r="1251" spans="1:14" s="78" customFormat="1" x14ac:dyDescent="0.25">
      <c r="A1251" s="76"/>
      <c r="B1251" s="76"/>
      <c r="C1251" s="76"/>
      <c r="D1251" s="131"/>
      <c r="E1251" s="92"/>
      <c r="F1251" s="76"/>
      <c r="G1251" s="76"/>
      <c r="H1251" s="77"/>
      <c r="I1251" s="76"/>
      <c r="J1251" s="77"/>
      <c r="K1251" s="135"/>
      <c r="L1251" s="135"/>
      <c r="M1251" s="135"/>
      <c r="N1251" s="135"/>
    </row>
    <row r="1252" spans="1:14" s="78" customFormat="1" x14ac:dyDescent="0.25">
      <c r="A1252" s="76"/>
      <c r="B1252" s="76"/>
      <c r="C1252" s="76"/>
      <c r="D1252" s="131"/>
      <c r="E1252" s="92"/>
      <c r="F1252" s="76"/>
      <c r="G1252" s="76"/>
      <c r="H1252" s="77"/>
      <c r="I1252" s="76"/>
      <c r="J1252" s="77"/>
      <c r="K1252" s="135"/>
      <c r="L1252" s="135"/>
      <c r="M1252" s="135"/>
      <c r="N1252" s="135"/>
    </row>
    <row r="1253" spans="1:14" s="78" customFormat="1" x14ac:dyDescent="0.25">
      <c r="A1253" s="76"/>
      <c r="B1253" s="76"/>
      <c r="C1253" s="76"/>
      <c r="D1253" s="131"/>
      <c r="E1253" s="92"/>
      <c r="F1253" s="76"/>
      <c r="G1253" s="76"/>
      <c r="H1253" s="77"/>
      <c r="I1253" s="76"/>
      <c r="J1253" s="77"/>
      <c r="K1253" s="135"/>
      <c r="L1253" s="135"/>
      <c r="M1253" s="135"/>
      <c r="N1253" s="135"/>
    </row>
    <row r="1254" spans="1:14" s="78" customFormat="1" x14ac:dyDescent="0.25">
      <c r="A1254" s="76"/>
      <c r="B1254" s="76"/>
      <c r="C1254" s="76"/>
      <c r="D1254" s="131"/>
      <c r="E1254" s="92"/>
      <c r="F1254" s="76"/>
      <c r="G1254" s="76"/>
      <c r="H1254" s="77"/>
      <c r="I1254" s="76"/>
      <c r="J1254" s="77"/>
      <c r="K1254" s="135"/>
      <c r="L1254" s="135"/>
      <c r="M1254" s="135"/>
      <c r="N1254" s="135"/>
    </row>
    <row r="1255" spans="1:14" s="78" customFormat="1" x14ac:dyDescent="0.25">
      <c r="A1255" s="76"/>
      <c r="B1255" s="76"/>
      <c r="C1255" s="76"/>
      <c r="D1255" s="131"/>
      <c r="E1255" s="92"/>
      <c r="F1255" s="76"/>
      <c r="G1255" s="76"/>
      <c r="H1255" s="77"/>
      <c r="I1255" s="76"/>
      <c r="J1255" s="77"/>
      <c r="K1255" s="135"/>
      <c r="L1255" s="135"/>
      <c r="M1255" s="135"/>
      <c r="N1255" s="135"/>
    </row>
    <row r="1256" spans="1:14" s="78" customFormat="1" x14ac:dyDescent="0.25">
      <c r="A1256" s="76"/>
      <c r="B1256" s="76"/>
      <c r="C1256" s="76"/>
      <c r="D1256" s="131"/>
      <c r="E1256" s="92"/>
      <c r="F1256" s="76"/>
      <c r="G1256" s="76"/>
      <c r="H1256" s="77"/>
      <c r="I1256" s="76"/>
      <c r="J1256" s="77"/>
      <c r="K1256" s="135"/>
      <c r="L1256" s="135"/>
      <c r="M1256" s="135"/>
      <c r="N1256" s="135"/>
    </row>
    <row r="1257" spans="1:14" s="78" customFormat="1" x14ac:dyDescent="0.25">
      <c r="A1257" s="76"/>
      <c r="B1257" s="76"/>
      <c r="C1257" s="76"/>
      <c r="D1257" s="131"/>
      <c r="E1257" s="92"/>
      <c r="F1257" s="76"/>
      <c r="G1257" s="76"/>
      <c r="H1257" s="77"/>
      <c r="I1257" s="76"/>
      <c r="J1257" s="77"/>
      <c r="K1257" s="135"/>
      <c r="L1257" s="135"/>
      <c r="M1257" s="135"/>
      <c r="N1257" s="135"/>
    </row>
    <row r="1258" spans="1:14" s="78" customFormat="1" x14ac:dyDescent="0.25">
      <c r="A1258" s="76"/>
      <c r="B1258" s="76"/>
      <c r="C1258" s="76"/>
      <c r="D1258" s="131"/>
      <c r="E1258" s="92"/>
      <c r="F1258" s="76"/>
      <c r="G1258" s="76"/>
      <c r="H1258" s="77"/>
      <c r="I1258" s="76"/>
      <c r="J1258" s="77"/>
      <c r="K1258" s="135"/>
      <c r="L1258" s="135"/>
      <c r="M1258" s="135"/>
      <c r="N1258" s="135"/>
    </row>
    <row r="1259" spans="1:14" s="78" customFormat="1" x14ac:dyDescent="0.25">
      <c r="A1259" s="76"/>
      <c r="B1259" s="76"/>
      <c r="C1259" s="76"/>
      <c r="D1259" s="131"/>
      <c r="E1259" s="92"/>
      <c r="F1259" s="76"/>
      <c r="G1259" s="76"/>
      <c r="H1259" s="77"/>
      <c r="I1259" s="76"/>
      <c r="J1259" s="77"/>
      <c r="K1259" s="135"/>
      <c r="L1259" s="135"/>
      <c r="M1259" s="135"/>
      <c r="N1259" s="135"/>
    </row>
    <row r="1260" spans="1:14" s="78" customFormat="1" x14ac:dyDescent="0.25">
      <c r="A1260" s="76"/>
      <c r="B1260" s="76"/>
      <c r="C1260" s="76"/>
      <c r="D1260" s="131"/>
      <c r="E1260" s="92"/>
      <c r="F1260" s="76"/>
      <c r="G1260" s="76"/>
      <c r="H1260" s="77"/>
      <c r="I1260" s="76"/>
      <c r="J1260" s="77"/>
      <c r="K1260" s="135"/>
      <c r="L1260" s="135"/>
      <c r="M1260" s="135"/>
      <c r="N1260" s="135"/>
    </row>
    <row r="1261" spans="1:14" s="78" customFormat="1" x14ac:dyDescent="0.25">
      <c r="A1261" s="76"/>
      <c r="B1261" s="76"/>
      <c r="C1261" s="76"/>
      <c r="D1261" s="131"/>
      <c r="E1261" s="92"/>
      <c r="F1261" s="76"/>
      <c r="G1261" s="76"/>
      <c r="H1261" s="77"/>
      <c r="I1261" s="76"/>
      <c r="J1261" s="77"/>
      <c r="K1261" s="135"/>
      <c r="L1261" s="135"/>
      <c r="M1261" s="135"/>
      <c r="N1261" s="135"/>
    </row>
    <row r="1262" spans="1:14" s="78" customFormat="1" x14ac:dyDescent="0.25">
      <c r="A1262" s="76"/>
      <c r="B1262" s="76"/>
      <c r="C1262" s="76"/>
      <c r="D1262" s="131"/>
      <c r="E1262" s="92"/>
      <c r="F1262" s="76"/>
      <c r="G1262" s="76"/>
      <c r="H1262" s="77"/>
      <c r="I1262" s="76"/>
      <c r="J1262" s="77"/>
      <c r="K1262" s="135"/>
      <c r="L1262" s="135"/>
      <c r="M1262" s="135"/>
      <c r="N1262" s="135"/>
    </row>
    <row r="1263" spans="1:14" s="78" customFormat="1" x14ac:dyDescent="0.25">
      <c r="A1263" s="76"/>
      <c r="B1263" s="76"/>
      <c r="C1263" s="76"/>
      <c r="D1263" s="131"/>
      <c r="E1263" s="92"/>
      <c r="F1263" s="76"/>
      <c r="G1263" s="76"/>
      <c r="H1263" s="77"/>
      <c r="I1263" s="76"/>
      <c r="J1263" s="77"/>
      <c r="K1263" s="135"/>
      <c r="L1263" s="135"/>
      <c r="M1263" s="135"/>
      <c r="N1263" s="135"/>
    </row>
    <row r="1264" spans="1:14" s="78" customFormat="1" x14ac:dyDescent="0.25">
      <c r="A1264" s="76"/>
      <c r="B1264" s="76"/>
      <c r="C1264" s="76"/>
      <c r="D1264" s="131"/>
      <c r="E1264" s="92"/>
      <c r="F1264" s="76"/>
      <c r="G1264" s="76"/>
      <c r="H1264" s="77"/>
      <c r="I1264" s="76"/>
      <c r="J1264" s="77"/>
      <c r="K1264" s="135"/>
      <c r="L1264" s="135"/>
      <c r="M1264" s="135"/>
      <c r="N1264" s="135"/>
    </row>
    <row r="1265" spans="1:14" s="78" customFormat="1" x14ac:dyDescent="0.25">
      <c r="A1265" s="76"/>
      <c r="B1265" s="76"/>
      <c r="C1265" s="76"/>
      <c r="D1265" s="131"/>
      <c r="E1265" s="92"/>
      <c r="F1265" s="76"/>
      <c r="G1265" s="76"/>
      <c r="H1265" s="77"/>
      <c r="I1265" s="76"/>
      <c r="J1265" s="77"/>
      <c r="K1265" s="135"/>
      <c r="L1265" s="135"/>
      <c r="M1265" s="135"/>
      <c r="N1265" s="135"/>
    </row>
    <row r="1266" spans="1:14" s="78" customFormat="1" x14ac:dyDescent="0.25">
      <c r="A1266" s="76"/>
      <c r="B1266" s="76"/>
      <c r="C1266" s="76"/>
      <c r="D1266" s="131"/>
      <c r="E1266" s="92"/>
      <c r="F1266" s="76"/>
      <c r="G1266" s="76"/>
      <c r="H1266" s="77"/>
      <c r="I1266" s="76"/>
      <c r="J1266" s="77"/>
      <c r="K1266" s="135"/>
      <c r="L1266" s="135"/>
      <c r="M1266" s="135"/>
      <c r="N1266" s="135"/>
    </row>
    <row r="1267" spans="1:14" s="78" customFormat="1" x14ac:dyDescent="0.25">
      <c r="A1267" s="76"/>
      <c r="B1267" s="76"/>
      <c r="C1267" s="76"/>
      <c r="D1267" s="131"/>
      <c r="E1267" s="92"/>
      <c r="F1267" s="76"/>
      <c r="G1267" s="76"/>
      <c r="H1267" s="77"/>
      <c r="I1267" s="76"/>
      <c r="J1267" s="77"/>
      <c r="K1267" s="135"/>
      <c r="L1267" s="135"/>
      <c r="M1267" s="135"/>
      <c r="N1267" s="135"/>
    </row>
    <row r="1268" spans="1:14" s="78" customFormat="1" x14ac:dyDescent="0.25">
      <c r="A1268" s="76"/>
      <c r="B1268" s="76"/>
      <c r="C1268" s="76"/>
      <c r="D1268" s="131"/>
      <c r="E1268" s="92"/>
      <c r="F1268" s="76"/>
      <c r="G1268" s="76"/>
      <c r="H1268" s="77"/>
      <c r="I1268" s="76"/>
      <c r="J1268" s="77"/>
      <c r="K1268" s="135"/>
      <c r="L1268" s="135"/>
      <c r="M1268" s="135"/>
      <c r="N1268" s="135"/>
    </row>
    <row r="1269" spans="1:14" s="78" customFormat="1" x14ac:dyDescent="0.25">
      <c r="A1269" s="76"/>
      <c r="B1269" s="76"/>
      <c r="C1269" s="76"/>
      <c r="D1269" s="131"/>
      <c r="E1269" s="92"/>
      <c r="F1269" s="76"/>
      <c r="G1269" s="76"/>
      <c r="H1269" s="77"/>
      <c r="I1269" s="76"/>
      <c r="J1269" s="77"/>
      <c r="K1269" s="135"/>
      <c r="L1269" s="135"/>
      <c r="M1269" s="135"/>
      <c r="N1269" s="135"/>
    </row>
    <row r="1270" spans="1:14" s="78" customFormat="1" x14ac:dyDescent="0.25">
      <c r="A1270" s="76"/>
      <c r="B1270" s="76"/>
      <c r="C1270" s="76"/>
      <c r="D1270" s="131"/>
      <c r="E1270" s="92"/>
      <c r="F1270" s="76"/>
      <c r="G1270" s="76"/>
      <c r="H1270" s="77"/>
      <c r="I1270" s="76"/>
      <c r="J1270" s="77"/>
      <c r="K1270" s="135"/>
      <c r="L1270" s="135"/>
      <c r="M1270" s="135"/>
      <c r="N1270" s="135"/>
    </row>
    <row r="1271" spans="1:14" s="78" customFormat="1" x14ac:dyDescent="0.25">
      <c r="A1271" s="76"/>
      <c r="B1271" s="76"/>
      <c r="C1271" s="76"/>
      <c r="D1271" s="131"/>
      <c r="E1271" s="92"/>
      <c r="F1271" s="76"/>
      <c r="G1271" s="76"/>
      <c r="H1271" s="77"/>
      <c r="I1271" s="76"/>
      <c r="J1271" s="77"/>
      <c r="K1271" s="135"/>
      <c r="L1271" s="135"/>
      <c r="M1271" s="135"/>
      <c r="N1271" s="135"/>
    </row>
    <row r="1272" spans="1:14" s="78" customFormat="1" x14ac:dyDescent="0.25">
      <c r="A1272" s="76"/>
      <c r="B1272" s="76"/>
      <c r="C1272" s="76"/>
      <c r="D1272" s="131"/>
      <c r="E1272" s="92"/>
      <c r="F1272" s="76"/>
      <c r="G1272" s="76"/>
      <c r="H1272" s="77"/>
      <c r="I1272" s="76"/>
      <c r="J1272" s="77"/>
      <c r="K1272" s="135"/>
      <c r="L1272" s="135"/>
      <c r="M1272" s="135"/>
      <c r="N1272" s="135"/>
    </row>
    <row r="1273" spans="1:14" s="78" customFormat="1" x14ac:dyDescent="0.25">
      <c r="A1273" s="76"/>
      <c r="B1273" s="76"/>
      <c r="C1273" s="76"/>
      <c r="D1273" s="131"/>
      <c r="E1273" s="92"/>
      <c r="F1273" s="76"/>
      <c r="G1273" s="76"/>
      <c r="H1273" s="77"/>
      <c r="I1273" s="76"/>
      <c r="J1273" s="77"/>
      <c r="K1273" s="135"/>
      <c r="L1273" s="135"/>
      <c r="M1273" s="135"/>
      <c r="N1273" s="135"/>
    </row>
    <row r="1274" spans="1:14" s="78" customFormat="1" x14ac:dyDescent="0.25">
      <c r="A1274" s="76"/>
      <c r="B1274" s="76"/>
      <c r="C1274" s="76"/>
      <c r="D1274" s="131"/>
      <c r="E1274" s="92"/>
      <c r="F1274" s="76"/>
      <c r="G1274" s="76"/>
      <c r="H1274" s="77"/>
      <c r="I1274" s="76"/>
      <c r="J1274" s="77"/>
      <c r="K1274" s="135"/>
      <c r="L1274" s="135"/>
      <c r="M1274" s="135"/>
      <c r="N1274" s="135"/>
    </row>
    <row r="1275" spans="1:14" s="78" customFormat="1" x14ac:dyDescent="0.25">
      <c r="A1275" s="76"/>
      <c r="B1275" s="76"/>
      <c r="C1275" s="76"/>
      <c r="D1275" s="131"/>
      <c r="E1275" s="92"/>
      <c r="F1275" s="76"/>
      <c r="G1275" s="76"/>
      <c r="H1275" s="77"/>
      <c r="I1275" s="76"/>
      <c r="J1275" s="77"/>
      <c r="K1275" s="135"/>
      <c r="L1275" s="135"/>
      <c r="M1275" s="135"/>
      <c r="N1275" s="135"/>
    </row>
    <row r="1276" spans="1:14" s="78" customFormat="1" x14ac:dyDescent="0.25">
      <c r="A1276" s="76"/>
      <c r="B1276" s="76"/>
      <c r="C1276" s="76"/>
      <c r="D1276" s="131"/>
      <c r="E1276" s="92"/>
      <c r="F1276" s="76"/>
      <c r="G1276" s="76"/>
      <c r="H1276" s="77"/>
      <c r="I1276" s="76"/>
      <c r="J1276" s="77"/>
      <c r="K1276" s="135"/>
      <c r="L1276" s="135"/>
      <c r="M1276" s="135"/>
      <c r="N1276" s="135"/>
    </row>
    <row r="1277" spans="1:14" s="78" customFormat="1" x14ac:dyDescent="0.25">
      <c r="A1277" s="76"/>
      <c r="B1277" s="76"/>
      <c r="C1277" s="76"/>
      <c r="D1277" s="131"/>
      <c r="E1277" s="92"/>
      <c r="F1277" s="76"/>
      <c r="G1277" s="76"/>
      <c r="H1277" s="77"/>
      <c r="I1277" s="76"/>
      <c r="J1277" s="77"/>
      <c r="K1277" s="135"/>
      <c r="L1277" s="135"/>
      <c r="M1277" s="135"/>
      <c r="N1277" s="135"/>
    </row>
    <row r="1278" spans="1:14" s="78" customFormat="1" x14ac:dyDescent="0.25">
      <c r="A1278" s="76"/>
      <c r="B1278" s="76"/>
      <c r="C1278" s="76"/>
      <c r="D1278" s="131"/>
      <c r="E1278" s="92"/>
      <c r="F1278" s="76"/>
      <c r="G1278" s="76"/>
      <c r="H1278" s="77"/>
      <c r="I1278" s="76"/>
      <c r="J1278" s="77"/>
      <c r="K1278" s="135"/>
      <c r="L1278" s="135"/>
      <c r="M1278" s="135"/>
      <c r="N1278" s="135"/>
    </row>
    <row r="1279" spans="1:14" s="78" customFormat="1" x14ac:dyDescent="0.25">
      <c r="A1279" s="76"/>
      <c r="B1279" s="76"/>
      <c r="C1279" s="76"/>
      <c r="D1279" s="131"/>
      <c r="E1279" s="92"/>
      <c r="F1279" s="76"/>
      <c r="G1279" s="76"/>
      <c r="H1279" s="77"/>
      <c r="I1279" s="76"/>
      <c r="J1279" s="77"/>
      <c r="K1279" s="135"/>
      <c r="L1279" s="135"/>
      <c r="M1279" s="135"/>
      <c r="N1279" s="135"/>
    </row>
    <row r="1280" spans="1:14" s="78" customFormat="1" x14ac:dyDescent="0.25">
      <c r="A1280" s="76"/>
      <c r="B1280" s="76"/>
      <c r="C1280" s="76"/>
      <c r="D1280" s="131"/>
      <c r="E1280" s="92"/>
      <c r="F1280" s="76"/>
      <c r="G1280" s="76"/>
      <c r="H1280" s="77"/>
      <c r="I1280" s="76"/>
      <c r="J1280" s="77"/>
      <c r="K1280" s="135"/>
      <c r="L1280" s="135"/>
      <c r="M1280" s="135"/>
      <c r="N1280" s="135"/>
    </row>
    <row r="1281" spans="1:14" s="78" customFormat="1" x14ac:dyDescent="0.25">
      <c r="A1281" s="76"/>
      <c r="B1281" s="76"/>
      <c r="C1281" s="76"/>
      <c r="D1281" s="131"/>
      <c r="E1281" s="92"/>
      <c r="F1281" s="76"/>
      <c r="G1281" s="76"/>
      <c r="H1281" s="77"/>
      <c r="I1281" s="76"/>
      <c r="J1281" s="77"/>
      <c r="K1281" s="135"/>
      <c r="L1281" s="135"/>
      <c r="M1281" s="135"/>
      <c r="N1281" s="135"/>
    </row>
    <row r="1282" spans="1:14" s="78" customFormat="1" x14ac:dyDescent="0.25">
      <c r="A1282" s="76"/>
      <c r="B1282" s="76"/>
      <c r="C1282" s="76"/>
      <c r="D1282" s="131"/>
      <c r="E1282" s="92"/>
      <c r="F1282" s="76"/>
      <c r="G1282" s="76"/>
      <c r="H1282" s="77"/>
      <c r="I1282" s="76"/>
      <c r="J1282" s="77"/>
      <c r="K1282" s="135"/>
      <c r="L1282" s="135"/>
      <c r="M1282" s="135"/>
      <c r="N1282" s="135"/>
    </row>
    <row r="1283" spans="1:14" s="78" customFormat="1" x14ac:dyDescent="0.25">
      <c r="A1283" s="76"/>
      <c r="B1283" s="76"/>
      <c r="C1283" s="76"/>
      <c r="D1283" s="131"/>
      <c r="E1283" s="92"/>
      <c r="F1283" s="76"/>
      <c r="G1283" s="76"/>
      <c r="H1283" s="77"/>
      <c r="I1283" s="76"/>
      <c r="J1283" s="77"/>
      <c r="K1283" s="135"/>
      <c r="L1283" s="135"/>
      <c r="M1283" s="135"/>
      <c r="N1283" s="135"/>
    </row>
    <row r="1284" spans="1:14" s="78" customFormat="1" x14ac:dyDescent="0.25">
      <c r="A1284" s="76"/>
      <c r="B1284" s="76"/>
      <c r="C1284" s="76"/>
      <c r="D1284" s="131"/>
      <c r="E1284" s="92"/>
      <c r="F1284" s="76"/>
      <c r="G1284" s="76"/>
      <c r="H1284" s="77"/>
      <c r="I1284" s="76"/>
      <c r="J1284" s="77"/>
      <c r="K1284" s="135"/>
      <c r="L1284" s="135"/>
      <c r="M1284" s="135"/>
      <c r="N1284" s="135"/>
    </row>
    <row r="1285" spans="1:14" s="78" customFormat="1" x14ac:dyDescent="0.25">
      <c r="A1285" s="76"/>
      <c r="B1285" s="76"/>
      <c r="C1285" s="76"/>
      <c r="D1285" s="131"/>
      <c r="E1285" s="92"/>
      <c r="F1285" s="76"/>
      <c r="G1285" s="76"/>
      <c r="H1285" s="77"/>
      <c r="I1285" s="76"/>
      <c r="J1285" s="77"/>
      <c r="K1285" s="135"/>
      <c r="L1285" s="135"/>
      <c r="M1285" s="135"/>
      <c r="N1285" s="135"/>
    </row>
    <row r="1286" spans="1:14" s="78" customFormat="1" x14ac:dyDescent="0.25">
      <c r="A1286" s="76"/>
      <c r="B1286" s="76"/>
      <c r="C1286" s="76"/>
      <c r="D1286" s="131"/>
      <c r="E1286" s="92"/>
      <c r="F1286" s="76"/>
      <c r="G1286" s="76"/>
      <c r="H1286" s="77"/>
      <c r="I1286" s="76"/>
      <c r="J1286" s="77"/>
      <c r="K1286" s="135"/>
      <c r="L1286" s="135"/>
      <c r="M1286" s="135"/>
      <c r="N1286" s="135"/>
    </row>
    <row r="1287" spans="1:14" s="78" customFormat="1" x14ac:dyDescent="0.25">
      <c r="A1287" s="76"/>
      <c r="B1287" s="76"/>
      <c r="C1287" s="76"/>
      <c r="D1287" s="131"/>
      <c r="E1287" s="92"/>
      <c r="F1287" s="76"/>
      <c r="G1287" s="76"/>
      <c r="H1287" s="77"/>
      <c r="I1287" s="76"/>
      <c r="J1287" s="77"/>
      <c r="K1287" s="135"/>
      <c r="L1287" s="135"/>
      <c r="M1287" s="135"/>
      <c r="N1287" s="135"/>
    </row>
    <row r="1288" spans="1:14" s="78" customFormat="1" x14ac:dyDescent="0.25">
      <c r="A1288" s="76"/>
      <c r="B1288" s="76"/>
      <c r="C1288" s="76"/>
      <c r="D1288" s="131"/>
      <c r="E1288" s="92"/>
      <c r="F1288" s="76"/>
      <c r="G1288" s="76"/>
      <c r="H1288" s="77"/>
      <c r="I1288" s="76"/>
      <c r="J1288" s="77"/>
      <c r="K1288" s="135"/>
      <c r="L1288" s="135"/>
      <c r="M1288" s="135"/>
      <c r="N1288" s="135"/>
    </row>
    <row r="1289" spans="1:14" s="78" customFormat="1" x14ac:dyDescent="0.25">
      <c r="A1289" s="76"/>
      <c r="B1289" s="76"/>
      <c r="C1289" s="76"/>
      <c r="D1289" s="131"/>
      <c r="E1289" s="92"/>
      <c r="F1289" s="76"/>
      <c r="G1289" s="76"/>
      <c r="H1289" s="77"/>
      <c r="I1289" s="76"/>
      <c r="J1289" s="77"/>
      <c r="K1289" s="135"/>
      <c r="L1289" s="135"/>
      <c r="M1289" s="135"/>
      <c r="N1289" s="135"/>
    </row>
    <row r="1290" spans="1:14" s="78" customFormat="1" x14ac:dyDescent="0.25">
      <c r="A1290" s="76"/>
      <c r="B1290" s="76"/>
      <c r="C1290" s="76"/>
      <c r="D1290" s="131"/>
      <c r="E1290" s="92"/>
      <c r="F1290" s="76"/>
      <c r="G1290" s="76"/>
      <c r="H1290" s="77"/>
      <c r="I1290" s="76"/>
      <c r="J1290" s="77"/>
      <c r="K1290" s="135"/>
      <c r="L1290" s="135"/>
      <c r="M1290" s="135"/>
      <c r="N1290" s="135"/>
    </row>
    <row r="1291" spans="1:14" s="78" customFormat="1" x14ac:dyDescent="0.25">
      <c r="A1291" s="76"/>
      <c r="B1291" s="76"/>
      <c r="C1291" s="76"/>
      <c r="D1291" s="131"/>
      <c r="E1291" s="92"/>
      <c r="F1291" s="76"/>
      <c r="G1291" s="76"/>
      <c r="H1291" s="77"/>
      <c r="I1291" s="76"/>
      <c r="J1291" s="77"/>
      <c r="K1291" s="135"/>
      <c r="L1291" s="135"/>
      <c r="M1291" s="135"/>
      <c r="N1291" s="135"/>
    </row>
    <row r="1292" spans="1:14" s="78" customFormat="1" x14ac:dyDescent="0.25">
      <c r="A1292" s="76"/>
      <c r="B1292" s="76"/>
      <c r="C1292" s="76"/>
      <c r="D1292" s="131"/>
      <c r="E1292" s="92"/>
      <c r="F1292" s="76"/>
      <c r="G1292" s="76"/>
      <c r="H1292" s="77"/>
      <c r="I1292" s="76"/>
      <c r="J1292" s="77"/>
      <c r="K1292" s="135"/>
      <c r="L1292" s="135"/>
      <c r="M1292" s="135"/>
      <c r="N1292" s="135"/>
    </row>
    <row r="1293" spans="1:14" s="78" customFormat="1" x14ac:dyDescent="0.25">
      <c r="A1293" s="76"/>
      <c r="B1293" s="76"/>
      <c r="C1293" s="76"/>
      <c r="D1293" s="131"/>
      <c r="E1293" s="92"/>
      <c r="F1293" s="76"/>
      <c r="G1293" s="76"/>
      <c r="H1293" s="77"/>
      <c r="I1293" s="76"/>
      <c r="J1293" s="77"/>
      <c r="K1293" s="135"/>
      <c r="L1293" s="135"/>
      <c r="M1293" s="135"/>
      <c r="N1293" s="135"/>
    </row>
    <row r="1294" spans="1:14" s="78" customFormat="1" x14ac:dyDescent="0.25">
      <c r="A1294" s="76"/>
      <c r="B1294" s="76"/>
      <c r="C1294" s="76"/>
      <c r="D1294" s="131"/>
      <c r="E1294" s="92"/>
      <c r="F1294" s="76"/>
      <c r="G1294" s="76"/>
      <c r="H1294" s="77"/>
      <c r="I1294" s="76"/>
      <c r="J1294" s="77"/>
      <c r="K1294" s="135"/>
      <c r="L1294" s="135"/>
      <c r="M1294" s="135"/>
      <c r="N1294" s="135"/>
    </row>
    <row r="1295" spans="1:14" s="78" customFormat="1" x14ac:dyDescent="0.25">
      <c r="A1295" s="76"/>
      <c r="B1295" s="76"/>
      <c r="C1295" s="76"/>
      <c r="D1295" s="131"/>
      <c r="E1295" s="92"/>
      <c r="F1295" s="76"/>
      <c r="G1295" s="76"/>
      <c r="H1295" s="77"/>
      <c r="I1295" s="76"/>
      <c r="J1295" s="77"/>
      <c r="K1295" s="135"/>
      <c r="L1295" s="135"/>
      <c r="M1295" s="135"/>
      <c r="N1295" s="135"/>
    </row>
    <row r="1296" spans="1:14" s="78" customFormat="1" x14ac:dyDescent="0.25">
      <c r="A1296" s="76"/>
      <c r="B1296" s="76"/>
      <c r="C1296" s="76"/>
      <c r="D1296" s="131"/>
      <c r="E1296" s="92"/>
      <c r="F1296" s="76"/>
      <c r="G1296" s="76"/>
      <c r="H1296" s="77"/>
      <c r="I1296" s="76"/>
      <c r="J1296" s="77"/>
      <c r="K1296" s="135"/>
      <c r="L1296" s="135"/>
      <c r="M1296" s="135"/>
      <c r="N1296" s="135"/>
    </row>
    <row r="1297" spans="1:14" s="78" customFormat="1" x14ac:dyDescent="0.25">
      <c r="A1297" s="76"/>
      <c r="B1297" s="76"/>
      <c r="C1297" s="76"/>
      <c r="D1297" s="131"/>
      <c r="E1297" s="92"/>
      <c r="F1297" s="76"/>
      <c r="G1297" s="76"/>
      <c r="H1297" s="77"/>
      <c r="I1297" s="76"/>
      <c r="J1297" s="77"/>
      <c r="K1297" s="135"/>
      <c r="L1297" s="135"/>
      <c r="M1297" s="135"/>
      <c r="N1297" s="135"/>
    </row>
    <row r="1298" spans="1:14" s="78" customFormat="1" x14ac:dyDescent="0.25">
      <c r="A1298" s="76"/>
      <c r="B1298" s="76"/>
      <c r="C1298" s="76"/>
      <c r="D1298" s="131"/>
      <c r="E1298" s="92"/>
      <c r="F1298" s="76"/>
      <c r="G1298" s="76"/>
      <c r="H1298" s="77"/>
      <c r="I1298" s="76"/>
      <c r="J1298" s="77"/>
      <c r="K1298" s="135"/>
      <c r="L1298" s="135"/>
      <c r="M1298" s="135"/>
      <c r="N1298" s="135"/>
    </row>
    <row r="1299" spans="1:14" s="78" customFormat="1" x14ac:dyDescent="0.25">
      <c r="A1299" s="76"/>
      <c r="B1299" s="76"/>
      <c r="C1299" s="76"/>
      <c r="D1299" s="131"/>
      <c r="E1299" s="92"/>
      <c r="F1299" s="76"/>
      <c r="G1299" s="76"/>
      <c r="H1299" s="77"/>
      <c r="I1299" s="76"/>
      <c r="J1299" s="77"/>
      <c r="K1299" s="135"/>
      <c r="L1299" s="135"/>
      <c r="M1299" s="135"/>
      <c r="N1299" s="135"/>
    </row>
    <row r="1300" spans="1:14" s="78" customFormat="1" x14ac:dyDescent="0.25">
      <c r="A1300" s="76"/>
      <c r="B1300" s="76"/>
      <c r="C1300" s="76"/>
      <c r="D1300" s="131"/>
      <c r="E1300" s="92"/>
      <c r="F1300" s="76"/>
      <c r="G1300" s="76"/>
      <c r="H1300" s="77"/>
      <c r="I1300" s="76"/>
      <c r="J1300" s="77"/>
      <c r="K1300" s="135"/>
      <c r="L1300" s="135"/>
      <c r="M1300" s="135"/>
      <c r="N1300" s="135"/>
    </row>
    <row r="1301" spans="1:14" s="78" customFormat="1" x14ac:dyDescent="0.25">
      <c r="A1301" s="76"/>
      <c r="B1301" s="76"/>
      <c r="C1301" s="76"/>
      <c r="D1301" s="131"/>
      <c r="E1301" s="92"/>
      <c r="F1301" s="76"/>
      <c r="G1301" s="76"/>
      <c r="H1301" s="77"/>
      <c r="I1301" s="76"/>
      <c r="J1301" s="77"/>
      <c r="K1301" s="135"/>
      <c r="L1301" s="135"/>
      <c r="M1301" s="135"/>
      <c r="N1301" s="135"/>
    </row>
    <row r="1302" spans="1:14" s="78" customFormat="1" x14ac:dyDescent="0.25">
      <c r="A1302" s="76"/>
      <c r="B1302" s="76"/>
      <c r="C1302" s="76"/>
      <c r="D1302" s="131"/>
      <c r="E1302" s="92"/>
      <c r="F1302" s="76"/>
      <c r="G1302" s="76"/>
      <c r="H1302" s="77"/>
      <c r="I1302" s="76"/>
      <c r="J1302" s="77"/>
      <c r="K1302" s="135"/>
      <c r="L1302" s="135"/>
      <c r="M1302" s="135"/>
      <c r="N1302" s="135"/>
    </row>
    <row r="1303" spans="1:14" s="78" customFormat="1" x14ac:dyDescent="0.25">
      <c r="A1303" s="76"/>
      <c r="B1303" s="76"/>
      <c r="C1303" s="76"/>
      <c r="D1303" s="131"/>
      <c r="E1303" s="92"/>
      <c r="F1303" s="76"/>
      <c r="G1303" s="76"/>
      <c r="H1303" s="77"/>
      <c r="I1303" s="76"/>
      <c r="J1303" s="77"/>
      <c r="K1303" s="135"/>
      <c r="L1303" s="135"/>
      <c r="M1303" s="135"/>
      <c r="N1303" s="135"/>
    </row>
    <row r="1304" spans="1:14" s="78" customFormat="1" x14ac:dyDescent="0.25">
      <c r="A1304" s="76"/>
      <c r="B1304" s="76"/>
      <c r="C1304" s="76"/>
      <c r="D1304" s="131"/>
      <c r="E1304" s="92"/>
      <c r="F1304" s="76"/>
      <c r="G1304" s="76"/>
      <c r="H1304" s="77"/>
      <c r="I1304" s="76"/>
      <c r="J1304" s="77"/>
      <c r="K1304" s="135"/>
      <c r="L1304" s="135"/>
      <c r="M1304" s="135"/>
      <c r="N1304" s="135"/>
    </row>
    <row r="1305" spans="1:14" s="78" customFormat="1" x14ac:dyDescent="0.25">
      <c r="A1305" s="76"/>
      <c r="B1305" s="76"/>
      <c r="C1305" s="76"/>
      <c r="D1305" s="131"/>
      <c r="E1305" s="92"/>
      <c r="F1305" s="76"/>
      <c r="G1305" s="76"/>
      <c r="H1305" s="77"/>
      <c r="I1305" s="76"/>
      <c r="J1305" s="77"/>
      <c r="K1305" s="135"/>
      <c r="L1305" s="135"/>
      <c r="M1305" s="135"/>
      <c r="N1305" s="135"/>
    </row>
    <row r="1306" spans="1:14" s="78" customFormat="1" x14ac:dyDescent="0.25">
      <c r="A1306" s="76"/>
      <c r="B1306" s="76"/>
      <c r="C1306" s="76"/>
      <c r="D1306" s="131"/>
      <c r="E1306" s="92"/>
      <c r="F1306" s="76"/>
      <c r="G1306" s="76"/>
      <c r="H1306" s="77"/>
      <c r="I1306" s="76"/>
      <c r="J1306" s="77"/>
      <c r="K1306" s="135"/>
      <c r="L1306" s="135"/>
      <c r="M1306" s="135"/>
      <c r="N1306" s="135"/>
    </row>
    <row r="1307" spans="1:14" s="78" customFormat="1" x14ac:dyDescent="0.25">
      <c r="A1307" s="76"/>
      <c r="B1307" s="76"/>
      <c r="C1307" s="76"/>
      <c r="D1307" s="131"/>
      <c r="E1307" s="92"/>
      <c r="F1307" s="76"/>
      <c r="G1307" s="76"/>
      <c r="H1307" s="77"/>
      <c r="I1307" s="76"/>
      <c r="J1307" s="77"/>
      <c r="K1307" s="135"/>
      <c r="L1307" s="135"/>
      <c r="M1307" s="135"/>
      <c r="N1307" s="135"/>
    </row>
    <row r="1308" spans="1:14" s="78" customFormat="1" x14ac:dyDescent="0.25">
      <c r="A1308" s="76"/>
      <c r="B1308" s="76"/>
      <c r="C1308" s="76"/>
      <c r="D1308" s="131"/>
      <c r="E1308" s="92"/>
      <c r="F1308" s="76"/>
      <c r="G1308" s="76"/>
      <c r="H1308" s="77"/>
      <c r="I1308" s="76"/>
      <c r="J1308" s="77"/>
      <c r="K1308" s="135"/>
      <c r="L1308" s="135"/>
      <c r="M1308" s="135"/>
      <c r="N1308" s="135"/>
    </row>
    <row r="1309" spans="1:14" s="78" customFormat="1" x14ac:dyDescent="0.25">
      <c r="A1309" s="76"/>
      <c r="B1309" s="76"/>
      <c r="C1309" s="76"/>
      <c r="D1309" s="131"/>
      <c r="E1309" s="92"/>
      <c r="F1309" s="76"/>
      <c r="G1309" s="76"/>
      <c r="H1309" s="77"/>
      <c r="I1309" s="76"/>
      <c r="J1309" s="77"/>
      <c r="K1309" s="135"/>
      <c r="L1309" s="135"/>
      <c r="M1309" s="135"/>
      <c r="N1309" s="135"/>
    </row>
    <row r="1310" spans="1:14" s="78" customFormat="1" x14ac:dyDescent="0.25">
      <c r="A1310" s="76"/>
      <c r="B1310" s="76"/>
      <c r="C1310" s="76"/>
      <c r="D1310" s="131"/>
      <c r="E1310" s="92"/>
      <c r="F1310" s="76"/>
      <c r="G1310" s="76"/>
      <c r="H1310" s="77"/>
      <c r="I1310" s="76"/>
      <c r="J1310" s="77"/>
      <c r="K1310" s="135"/>
      <c r="L1310" s="135"/>
      <c r="M1310" s="135"/>
      <c r="N1310" s="135"/>
    </row>
    <row r="1311" spans="1:14" s="78" customFormat="1" x14ac:dyDescent="0.25">
      <c r="A1311" s="76"/>
      <c r="B1311" s="76"/>
      <c r="C1311" s="76"/>
      <c r="D1311" s="131"/>
      <c r="E1311" s="92"/>
      <c r="F1311" s="76"/>
      <c r="G1311" s="76"/>
      <c r="H1311" s="77"/>
      <c r="I1311" s="76"/>
      <c r="J1311" s="77"/>
      <c r="K1311" s="135"/>
      <c r="L1311" s="135"/>
      <c r="M1311" s="135"/>
      <c r="N1311" s="135"/>
    </row>
    <row r="1312" spans="1:14" s="78" customFormat="1" x14ac:dyDescent="0.25">
      <c r="A1312" s="76"/>
      <c r="B1312" s="76"/>
      <c r="C1312" s="76"/>
      <c r="D1312" s="131"/>
      <c r="E1312" s="92"/>
      <c r="F1312" s="76"/>
      <c r="G1312" s="76"/>
      <c r="H1312" s="77"/>
      <c r="I1312" s="76"/>
      <c r="J1312" s="77"/>
      <c r="K1312" s="135"/>
      <c r="L1312" s="135"/>
      <c r="M1312" s="135"/>
      <c r="N1312" s="135"/>
    </row>
    <row r="1313" spans="1:14" s="78" customFormat="1" x14ac:dyDescent="0.25">
      <c r="A1313" s="76"/>
      <c r="B1313" s="76"/>
      <c r="C1313" s="76"/>
      <c r="D1313" s="131"/>
      <c r="E1313" s="92"/>
      <c r="F1313" s="76"/>
      <c r="G1313" s="76"/>
      <c r="H1313" s="77"/>
      <c r="I1313" s="76"/>
      <c r="J1313" s="77"/>
      <c r="K1313" s="135"/>
      <c r="L1313" s="135"/>
      <c r="M1313" s="135"/>
      <c r="N1313" s="135"/>
    </row>
    <row r="1314" spans="1:14" s="78" customFormat="1" x14ac:dyDescent="0.25">
      <c r="A1314" s="76"/>
      <c r="B1314" s="76"/>
      <c r="C1314" s="76"/>
      <c r="D1314" s="131"/>
      <c r="E1314" s="92"/>
      <c r="F1314" s="76"/>
      <c r="G1314" s="76"/>
      <c r="H1314" s="77"/>
      <c r="I1314" s="76"/>
      <c r="J1314" s="77"/>
      <c r="K1314" s="135"/>
      <c r="L1314" s="135"/>
      <c r="M1314" s="135"/>
      <c r="N1314" s="135"/>
    </row>
    <row r="1315" spans="1:14" s="78" customFormat="1" x14ac:dyDescent="0.25">
      <c r="A1315" s="76"/>
      <c r="B1315" s="76"/>
      <c r="C1315" s="76"/>
      <c r="D1315" s="131"/>
      <c r="E1315" s="92"/>
      <c r="F1315" s="76"/>
      <c r="G1315" s="76"/>
      <c r="H1315" s="77"/>
      <c r="I1315" s="76"/>
      <c r="J1315" s="77"/>
      <c r="K1315" s="135"/>
      <c r="L1315" s="135"/>
      <c r="M1315" s="135"/>
      <c r="N1315" s="135"/>
    </row>
    <row r="1316" spans="1:14" s="78" customFormat="1" x14ac:dyDescent="0.25">
      <c r="A1316" s="76"/>
      <c r="B1316" s="76"/>
      <c r="C1316" s="76"/>
      <c r="D1316" s="131"/>
      <c r="E1316" s="92"/>
      <c r="F1316" s="76"/>
      <c r="G1316" s="76"/>
      <c r="H1316" s="77"/>
      <c r="I1316" s="76"/>
      <c r="J1316" s="77"/>
      <c r="K1316" s="135"/>
      <c r="L1316" s="135"/>
      <c r="M1316" s="135"/>
      <c r="N1316" s="135"/>
    </row>
    <row r="1317" spans="1:14" s="78" customFormat="1" x14ac:dyDescent="0.25">
      <c r="A1317" s="76"/>
      <c r="B1317" s="76"/>
      <c r="C1317" s="76"/>
      <c r="D1317" s="131"/>
      <c r="E1317" s="92"/>
      <c r="F1317" s="76"/>
      <c r="G1317" s="76"/>
      <c r="H1317" s="77"/>
      <c r="I1317" s="76"/>
      <c r="J1317" s="77"/>
      <c r="K1317" s="135"/>
      <c r="L1317" s="135"/>
      <c r="M1317" s="135"/>
      <c r="N1317" s="135"/>
    </row>
    <row r="1318" spans="1:14" s="78" customFormat="1" x14ac:dyDescent="0.25">
      <c r="A1318" s="76"/>
      <c r="B1318" s="76"/>
      <c r="C1318" s="76"/>
      <c r="D1318" s="131"/>
      <c r="E1318" s="92"/>
      <c r="F1318" s="76"/>
      <c r="G1318" s="76"/>
      <c r="H1318" s="77"/>
      <c r="I1318" s="76"/>
      <c r="J1318" s="77"/>
      <c r="K1318" s="135"/>
      <c r="L1318" s="135"/>
      <c r="M1318" s="135"/>
      <c r="N1318" s="135"/>
    </row>
    <row r="1319" spans="1:14" s="78" customFormat="1" x14ac:dyDescent="0.25">
      <c r="A1319" s="76"/>
      <c r="B1319" s="76"/>
      <c r="C1319" s="76"/>
      <c r="D1319" s="131"/>
      <c r="E1319" s="92"/>
      <c r="F1319" s="76"/>
      <c r="G1319" s="76"/>
      <c r="H1319" s="77"/>
      <c r="I1319" s="76"/>
      <c r="J1319" s="77"/>
      <c r="K1319" s="135"/>
      <c r="L1319" s="135"/>
      <c r="M1319" s="135"/>
      <c r="N1319" s="135"/>
    </row>
    <row r="1320" spans="1:14" s="78" customFormat="1" x14ac:dyDescent="0.25">
      <c r="A1320" s="76"/>
      <c r="B1320" s="76"/>
      <c r="C1320" s="76"/>
      <c r="D1320" s="131"/>
      <c r="E1320" s="92"/>
      <c r="F1320" s="76"/>
      <c r="G1320" s="76"/>
      <c r="H1320" s="77"/>
      <c r="I1320" s="76"/>
      <c r="J1320" s="77"/>
      <c r="K1320" s="135"/>
      <c r="L1320" s="135"/>
      <c r="M1320" s="135"/>
      <c r="N1320" s="135"/>
    </row>
    <row r="1321" spans="1:14" s="78" customFormat="1" x14ac:dyDescent="0.25">
      <c r="A1321" s="76"/>
      <c r="B1321" s="76"/>
      <c r="C1321" s="76"/>
      <c r="D1321" s="131"/>
      <c r="E1321" s="92"/>
      <c r="F1321" s="76"/>
      <c r="G1321" s="76"/>
      <c r="H1321" s="77"/>
      <c r="I1321" s="76"/>
      <c r="J1321" s="77"/>
      <c r="K1321" s="135"/>
      <c r="L1321" s="135"/>
      <c r="M1321" s="135"/>
      <c r="N1321" s="135"/>
    </row>
    <row r="1322" spans="1:14" s="78" customFormat="1" x14ac:dyDescent="0.25">
      <c r="A1322" s="76"/>
      <c r="B1322" s="76"/>
      <c r="C1322" s="76"/>
      <c r="D1322" s="131"/>
      <c r="E1322" s="92"/>
      <c r="F1322" s="76"/>
      <c r="G1322" s="76"/>
      <c r="H1322" s="77"/>
      <c r="I1322" s="76"/>
      <c r="J1322" s="77"/>
      <c r="K1322" s="135"/>
      <c r="L1322" s="135"/>
      <c r="M1322" s="135"/>
      <c r="N1322" s="135"/>
    </row>
    <row r="1323" spans="1:14" s="78" customFormat="1" x14ac:dyDescent="0.25">
      <c r="A1323" s="76"/>
      <c r="B1323" s="76"/>
      <c r="C1323" s="76"/>
      <c r="D1323" s="131"/>
      <c r="E1323" s="92"/>
      <c r="F1323" s="76"/>
      <c r="G1323" s="76"/>
      <c r="H1323" s="77"/>
      <c r="I1323" s="76"/>
      <c r="J1323" s="77"/>
      <c r="K1323" s="135"/>
      <c r="L1323" s="135"/>
      <c r="M1323" s="135"/>
      <c r="N1323" s="135"/>
    </row>
    <row r="1324" spans="1:14" s="78" customFormat="1" x14ac:dyDescent="0.25">
      <c r="A1324" s="76"/>
      <c r="B1324" s="76"/>
      <c r="C1324" s="76"/>
      <c r="D1324" s="131"/>
      <c r="E1324" s="92"/>
      <c r="F1324" s="76"/>
      <c r="G1324" s="76"/>
      <c r="H1324" s="77"/>
      <c r="I1324" s="76"/>
      <c r="J1324" s="77"/>
      <c r="K1324" s="135"/>
      <c r="L1324" s="135"/>
      <c r="M1324" s="135"/>
      <c r="N1324" s="135"/>
    </row>
    <row r="1325" spans="1:14" s="78" customFormat="1" x14ac:dyDescent="0.25">
      <c r="A1325" s="76"/>
      <c r="B1325" s="76"/>
      <c r="C1325" s="76"/>
      <c r="D1325" s="131"/>
      <c r="E1325" s="92"/>
      <c r="F1325" s="76"/>
      <c r="G1325" s="76"/>
      <c r="H1325" s="77"/>
      <c r="I1325" s="76"/>
      <c r="J1325" s="77"/>
      <c r="K1325" s="135"/>
      <c r="L1325" s="135"/>
      <c r="M1325" s="135"/>
      <c r="N1325" s="135"/>
    </row>
    <row r="1326" spans="1:14" s="78" customFormat="1" x14ac:dyDescent="0.25">
      <c r="A1326" s="76"/>
      <c r="B1326" s="76"/>
      <c r="C1326" s="76"/>
      <c r="D1326" s="131"/>
      <c r="E1326" s="92"/>
      <c r="F1326" s="76"/>
      <c r="G1326" s="76"/>
      <c r="H1326" s="77"/>
      <c r="I1326" s="76"/>
      <c r="J1326" s="77"/>
      <c r="K1326" s="135"/>
      <c r="L1326" s="135"/>
      <c r="M1326" s="135"/>
      <c r="N1326" s="135"/>
    </row>
    <row r="1327" spans="1:14" s="78" customFormat="1" x14ac:dyDescent="0.25">
      <c r="A1327" s="76"/>
      <c r="B1327" s="76"/>
      <c r="C1327" s="76"/>
      <c r="D1327" s="131"/>
      <c r="E1327" s="92"/>
      <c r="F1327" s="76"/>
      <c r="G1327" s="76"/>
      <c r="H1327" s="77"/>
      <c r="I1327" s="76"/>
      <c r="J1327" s="77"/>
      <c r="K1327" s="135"/>
      <c r="L1327" s="135"/>
      <c r="M1327" s="135"/>
      <c r="N1327" s="135"/>
    </row>
    <row r="1328" spans="1:14" s="78" customFormat="1" x14ac:dyDescent="0.25">
      <c r="A1328" s="76"/>
      <c r="B1328" s="76"/>
      <c r="C1328" s="76"/>
      <c r="D1328" s="131"/>
      <c r="E1328" s="92"/>
      <c r="F1328" s="76"/>
      <c r="G1328" s="76"/>
      <c r="H1328" s="77"/>
      <c r="I1328" s="76"/>
      <c r="J1328" s="77"/>
      <c r="K1328" s="135"/>
      <c r="L1328" s="135"/>
      <c r="M1328" s="135"/>
      <c r="N1328" s="135"/>
    </row>
    <row r="1329" spans="1:14" s="78" customFormat="1" x14ac:dyDescent="0.25">
      <c r="A1329" s="76"/>
      <c r="B1329" s="76"/>
      <c r="C1329" s="76"/>
      <c r="D1329" s="131"/>
      <c r="E1329" s="92"/>
      <c r="F1329" s="76"/>
      <c r="G1329" s="76"/>
      <c r="H1329" s="77"/>
      <c r="I1329" s="76"/>
      <c r="J1329" s="77"/>
      <c r="K1329" s="135"/>
      <c r="L1329" s="135"/>
      <c r="M1329" s="135"/>
      <c r="N1329" s="135"/>
    </row>
    <row r="1330" spans="1:14" s="78" customFormat="1" x14ac:dyDescent="0.25">
      <c r="A1330" s="76"/>
      <c r="B1330" s="76"/>
      <c r="C1330" s="76"/>
      <c r="D1330" s="131"/>
      <c r="E1330" s="92"/>
      <c r="F1330" s="76"/>
      <c r="G1330" s="76"/>
      <c r="H1330" s="77"/>
      <c r="I1330" s="76"/>
      <c r="J1330" s="77"/>
      <c r="K1330" s="135"/>
      <c r="L1330" s="135"/>
      <c r="M1330" s="135"/>
      <c r="N1330" s="135"/>
    </row>
    <row r="1331" spans="1:14" s="78" customFormat="1" x14ac:dyDescent="0.25">
      <c r="A1331" s="76"/>
      <c r="B1331" s="76"/>
      <c r="C1331" s="76"/>
      <c r="D1331" s="131"/>
      <c r="E1331" s="92"/>
      <c r="F1331" s="76"/>
      <c r="G1331" s="76"/>
      <c r="H1331" s="77"/>
      <c r="I1331" s="76"/>
      <c r="J1331" s="77"/>
      <c r="K1331" s="135"/>
      <c r="L1331" s="135"/>
      <c r="M1331" s="135"/>
      <c r="N1331" s="135"/>
    </row>
    <row r="1332" spans="1:14" s="78" customFormat="1" x14ac:dyDescent="0.25">
      <c r="A1332" s="76"/>
      <c r="B1332" s="76"/>
      <c r="C1332" s="76"/>
      <c r="D1332" s="131"/>
      <c r="E1332" s="92"/>
      <c r="F1332" s="76"/>
      <c r="G1332" s="76"/>
      <c r="H1332" s="77"/>
      <c r="I1332" s="76"/>
      <c r="J1332" s="77"/>
      <c r="K1332" s="135"/>
      <c r="L1332" s="135"/>
      <c r="M1332" s="135"/>
      <c r="N1332" s="135"/>
    </row>
    <row r="1333" spans="1:14" s="78" customFormat="1" x14ac:dyDescent="0.25">
      <c r="A1333" s="76"/>
      <c r="B1333" s="76"/>
      <c r="C1333" s="76"/>
      <c r="D1333" s="131"/>
      <c r="E1333" s="92"/>
      <c r="F1333" s="76"/>
      <c r="G1333" s="76"/>
      <c r="H1333" s="77"/>
      <c r="I1333" s="76"/>
      <c r="J1333" s="77"/>
      <c r="K1333" s="135"/>
      <c r="L1333" s="135"/>
      <c r="M1333" s="135"/>
      <c r="N1333" s="135"/>
    </row>
    <row r="1334" spans="1:14" s="78" customFormat="1" x14ac:dyDescent="0.25">
      <c r="A1334" s="76"/>
      <c r="B1334" s="76"/>
      <c r="C1334" s="76"/>
      <c r="D1334" s="131"/>
      <c r="E1334" s="92"/>
      <c r="F1334" s="76"/>
      <c r="G1334" s="76"/>
      <c r="H1334" s="77"/>
      <c r="I1334" s="76"/>
      <c r="J1334" s="77"/>
      <c r="K1334" s="135"/>
      <c r="L1334" s="135"/>
      <c r="M1334" s="135"/>
      <c r="N1334" s="135"/>
    </row>
    <row r="1335" spans="1:14" s="78" customFormat="1" x14ac:dyDescent="0.25">
      <c r="A1335" s="76"/>
      <c r="B1335" s="76"/>
      <c r="C1335" s="76"/>
      <c r="D1335" s="131"/>
      <c r="E1335" s="92"/>
      <c r="F1335" s="76"/>
      <c r="G1335" s="76"/>
      <c r="H1335" s="77"/>
      <c r="I1335" s="76"/>
      <c r="J1335" s="77"/>
      <c r="K1335" s="135"/>
      <c r="L1335" s="135"/>
      <c r="M1335" s="135"/>
      <c r="N1335" s="135"/>
    </row>
    <row r="1336" spans="1:14" s="78" customFormat="1" x14ac:dyDescent="0.25">
      <c r="A1336" s="76"/>
      <c r="B1336" s="76"/>
      <c r="C1336" s="76"/>
      <c r="D1336" s="131"/>
      <c r="E1336" s="92"/>
      <c r="F1336" s="76"/>
      <c r="G1336" s="76"/>
      <c r="H1336" s="77"/>
      <c r="I1336" s="76"/>
      <c r="J1336" s="77"/>
      <c r="K1336" s="135"/>
      <c r="L1336" s="135"/>
      <c r="M1336" s="135"/>
      <c r="N1336" s="135"/>
    </row>
    <row r="1337" spans="1:14" s="78" customFormat="1" x14ac:dyDescent="0.25">
      <c r="A1337" s="76"/>
      <c r="B1337" s="76"/>
      <c r="C1337" s="76"/>
      <c r="D1337" s="131"/>
      <c r="E1337" s="92"/>
      <c r="F1337" s="76"/>
      <c r="G1337" s="76"/>
      <c r="H1337" s="77"/>
      <c r="I1337" s="76"/>
      <c r="J1337" s="77"/>
      <c r="K1337" s="135"/>
      <c r="L1337" s="135"/>
      <c r="M1337" s="135"/>
      <c r="N1337" s="135"/>
    </row>
    <row r="1338" spans="1:14" s="78" customFormat="1" x14ac:dyDescent="0.25">
      <c r="A1338" s="76"/>
      <c r="B1338" s="76"/>
      <c r="C1338" s="76"/>
      <c r="D1338" s="131"/>
      <c r="E1338" s="92"/>
      <c r="F1338" s="76"/>
      <c r="G1338" s="76"/>
      <c r="H1338" s="77"/>
      <c r="I1338" s="76"/>
      <c r="J1338" s="77"/>
      <c r="K1338" s="135"/>
      <c r="L1338" s="135"/>
      <c r="M1338" s="135"/>
      <c r="N1338" s="135"/>
    </row>
    <row r="1339" spans="1:14" s="78" customFormat="1" x14ac:dyDescent="0.25">
      <c r="A1339" s="76"/>
      <c r="B1339" s="76"/>
      <c r="C1339" s="76"/>
      <c r="D1339" s="131"/>
      <c r="E1339" s="92"/>
      <c r="F1339" s="76"/>
      <c r="G1339" s="76"/>
      <c r="H1339" s="77"/>
      <c r="I1339" s="76"/>
      <c r="J1339" s="77"/>
      <c r="K1339" s="135"/>
      <c r="L1339" s="135"/>
      <c r="M1339" s="135"/>
      <c r="N1339" s="135"/>
    </row>
    <row r="1340" spans="1:14" s="78" customFormat="1" x14ac:dyDescent="0.25">
      <c r="A1340" s="76"/>
      <c r="B1340" s="76"/>
      <c r="C1340" s="76"/>
      <c r="D1340" s="131"/>
      <c r="E1340" s="92"/>
      <c r="F1340" s="76"/>
      <c r="G1340" s="76"/>
      <c r="H1340" s="77"/>
      <c r="I1340" s="76"/>
      <c r="J1340" s="77"/>
      <c r="K1340" s="135"/>
      <c r="L1340" s="135"/>
      <c r="M1340" s="135"/>
      <c r="N1340" s="135"/>
    </row>
    <row r="1341" spans="1:14" s="78" customFormat="1" x14ac:dyDescent="0.25">
      <c r="A1341" s="76"/>
      <c r="B1341" s="76"/>
      <c r="C1341" s="76"/>
      <c r="D1341" s="131"/>
      <c r="E1341" s="92"/>
      <c r="F1341" s="76"/>
      <c r="G1341" s="76"/>
      <c r="H1341" s="77"/>
      <c r="I1341" s="76"/>
      <c r="J1341" s="77"/>
      <c r="K1341" s="135"/>
      <c r="L1341" s="135"/>
      <c r="M1341" s="135"/>
      <c r="N1341" s="135"/>
    </row>
    <row r="1342" spans="1:14" s="78" customFormat="1" x14ac:dyDescent="0.25">
      <c r="A1342" s="76"/>
      <c r="B1342" s="76"/>
      <c r="C1342" s="76"/>
      <c r="D1342" s="131"/>
      <c r="E1342" s="92"/>
      <c r="F1342" s="76"/>
      <c r="G1342" s="76"/>
      <c r="H1342" s="77"/>
      <c r="I1342" s="76"/>
      <c r="J1342" s="77"/>
      <c r="K1342" s="135"/>
      <c r="L1342" s="135"/>
      <c r="M1342" s="135"/>
      <c r="N1342" s="135"/>
    </row>
    <row r="1343" spans="1:14" s="78" customFormat="1" x14ac:dyDescent="0.25">
      <c r="A1343" s="76"/>
      <c r="B1343" s="76"/>
      <c r="C1343" s="76"/>
      <c r="D1343" s="131"/>
      <c r="E1343" s="92"/>
      <c r="F1343" s="76"/>
      <c r="G1343" s="76"/>
      <c r="H1343" s="77"/>
      <c r="I1343" s="76"/>
      <c r="J1343" s="77"/>
      <c r="K1343" s="135"/>
      <c r="L1343" s="135"/>
      <c r="M1343" s="135"/>
      <c r="N1343" s="135"/>
    </row>
    <row r="1344" spans="1:14" s="78" customFormat="1" x14ac:dyDescent="0.25">
      <c r="A1344" s="76"/>
      <c r="B1344" s="76"/>
      <c r="C1344" s="76"/>
      <c r="D1344" s="131"/>
      <c r="E1344" s="92"/>
      <c r="F1344" s="76"/>
      <c r="G1344" s="76"/>
      <c r="H1344" s="77"/>
      <c r="I1344" s="76"/>
      <c r="J1344" s="77"/>
      <c r="K1344" s="135"/>
      <c r="L1344" s="135"/>
      <c r="M1344" s="135"/>
      <c r="N1344" s="135"/>
    </row>
    <row r="1345" spans="1:14" s="78" customFormat="1" x14ac:dyDescent="0.25">
      <c r="A1345" s="76"/>
      <c r="B1345" s="76"/>
      <c r="C1345" s="76"/>
      <c r="D1345" s="131"/>
      <c r="E1345" s="92"/>
      <c r="F1345" s="76"/>
      <c r="G1345" s="76"/>
      <c r="H1345" s="77"/>
      <c r="I1345" s="76"/>
      <c r="J1345" s="77"/>
      <c r="K1345" s="135"/>
      <c r="L1345" s="135"/>
      <c r="M1345" s="135"/>
      <c r="N1345" s="135"/>
    </row>
    <row r="1346" spans="1:14" s="78" customFormat="1" x14ac:dyDescent="0.25">
      <c r="A1346" s="76"/>
      <c r="B1346" s="76"/>
      <c r="C1346" s="76"/>
      <c r="D1346" s="131"/>
      <c r="E1346" s="92"/>
      <c r="F1346" s="76"/>
      <c r="G1346" s="76"/>
      <c r="H1346" s="77"/>
      <c r="I1346" s="76"/>
      <c r="J1346" s="77"/>
      <c r="K1346" s="135"/>
      <c r="L1346" s="135"/>
      <c r="M1346" s="135"/>
      <c r="N1346" s="135"/>
    </row>
    <row r="1347" spans="1:14" s="78" customFormat="1" x14ac:dyDescent="0.25">
      <c r="A1347" s="76"/>
      <c r="B1347" s="76"/>
      <c r="C1347" s="76"/>
      <c r="D1347" s="131"/>
      <c r="E1347" s="92"/>
      <c r="F1347" s="76"/>
      <c r="G1347" s="76"/>
      <c r="H1347" s="77"/>
      <c r="I1347" s="76"/>
      <c r="J1347" s="77"/>
      <c r="K1347" s="135"/>
      <c r="L1347" s="135"/>
      <c r="M1347" s="135"/>
      <c r="N1347" s="135"/>
    </row>
    <row r="1348" spans="1:14" s="78" customFormat="1" x14ac:dyDescent="0.25">
      <c r="A1348" s="76"/>
      <c r="B1348" s="76"/>
      <c r="C1348" s="76"/>
      <c r="D1348" s="131"/>
      <c r="E1348" s="92"/>
      <c r="F1348" s="76"/>
      <c r="G1348" s="76"/>
      <c r="H1348" s="77"/>
      <c r="I1348" s="76"/>
      <c r="J1348" s="77"/>
      <c r="K1348" s="135"/>
      <c r="L1348" s="135"/>
      <c r="M1348" s="135"/>
      <c r="N1348" s="135"/>
    </row>
    <row r="1349" spans="1:14" s="78" customFormat="1" x14ac:dyDescent="0.25">
      <c r="A1349" s="76"/>
      <c r="B1349" s="76"/>
      <c r="C1349" s="76"/>
      <c r="D1349" s="131"/>
      <c r="E1349" s="92"/>
      <c r="F1349" s="76"/>
      <c r="G1349" s="76"/>
      <c r="H1349" s="77"/>
      <c r="I1349" s="76"/>
      <c r="J1349" s="77"/>
      <c r="K1349" s="135"/>
      <c r="L1349" s="135"/>
      <c r="M1349" s="135"/>
      <c r="N1349" s="135"/>
    </row>
    <row r="1350" spans="1:14" s="78" customFormat="1" x14ac:dyDescent="0.25">
      <c r="A1350" s="76"/>
      <c r="B1350" s="76"/>
      <c r="C1350" s="76"/>
      <c r="D1350" s="131"/>
      <c r="E1350" s="92"/>
      <c r="F1350" s="76"/>
      <c r="G1350" s="76"/>
      <c r="H1350" s="77"/>
      <c r="I1350" s="76"/>
      <c r="J1350" s="77"/>
      <c r="K1350" s="135"/>
      <c r="L1350" s="135"/>
      <c r="M1350" s="135"/>
      <c r="N1350" s="135"/>
    </row>
    <row r="1351" spans="1:14" s="78" customFormat="1" x14ac:dyDescent="0.25">
      <c r="A1351" s="76"/>
      <c r="B1351" s="76"/>
      <c r="C1351" s="76"/>
      <c r="D1351" s="131"/>
      <c r="E1351" s="92"/>
      <c r="F1351" s="76"/>
      <c r="G1351" s="76"/>
      <c r="H1351" s="77"/>
      <c r="I1351" s="76"/>
      <c r="J1351" s="77"/>
      <c r="K1351" s="135"/>
      <c r="L1351" s="135"/>
      <c r="M1351" s="135"/>
      <c r="N1351" s="135"/>
    </row>
    <row r="1352" spans="1:14" s="78" customFormat="1" x14ac:dyDescent="0.25">
      <c r="A1352" s="76"/>
      <c r="B1352" s="76"/>
      <c r="C1352" s="76"/>
      <c r="D1352" s="131"/>
      <c r="E1352" s="92"/>
      <c r="F1352" s="76"/>
      <c r="G1352" s="76"/>
      <c r="H1352" s="77"/>
      <c r="I1352" s="76"/>
      <c r="J1352" s="77"/>
      <c r="K1352" s="135"/>
      <c r="L1352" s="135"/>
      <c r="M1352" s="135"/>
      <c r="N1352" s="135"/>
    </row>
    <row r="1353" spans="1:14" s="78" customFormat="1" x14ac:dyDescent="0.25">
      <c r="A1353" s="76"/>
      <c r="B1353" s="76"/>
      <c r="C1353" s="76"/>
      <c r="D1353" s="131"/>
      <c r="E1353" s="92"/>
      <c r="F1353" s="76"/>
      <c r="G1353" s="76"/>
      <c r="H1353" s="77"/>
      <c r="I1353" s="76"/>
      <c r="J1353" s="77"/>
      <c r="K1353" s="135"/>
      <c r="L1353" s="135"/>
      <c r="M1353" s="135"/>
      <c r="N1353" s="135"/>
    </row>
    <row r="1354" spans="1:14" s="78" customFormat="1" x14ac:dyDescent="0.25">
      <c r="A1354" s="76"/>
      <c r="B1354" s="76"/>
      <c r="C1354" s="76"/>
      <c r="D1354" s="131"/>
      <c r="E1354" s="92"/>
      <c r="F1354" s="76"/>
      <c r="G1354" s="76"/>
      <c r="H1354" s="77"/>
      <c r="I1354" s="76"/>
      <c r="J1354" s="77"/>
      <c r="K1354" s="135"/>
      <c r="L1354" s="135"/>
      <c r="M1354" s="135"/>
      <c r="N1354" s="135"/>
    </row>
    <row r="1355" spans="1:14" s="78" customFormat="1" x14ac:dyDescent="0.25">
      <c r="A1355" s="76"/>
      <c r="B1355" s="76"/>
      <c r="C1355" s="76"/>
      <c r="D1355" s="131"/>
      <c r="E1355" s="92"/>
      <c r="F1355" s="76"/>
      <c r="G1355" s="76"/>
      <c r="H1355" s="77"/>
      <c r="I1355" s="76"/>
      <c r="J1355" s="77"/>
      <c r="K1355" s="135"/>
      <c r="L1355" s="135"/>
      <c r="M1355" s="135"/>
      <c r="N1355" s="135"/>
    </row>
    <row r="1356" spans="1:14" s="78" customFormat="1" x14ac:dyDescent="0.25">
      <c r="A1356" s="76"/>
      <c r="B1356" s="76"/>
      <c r="C1356" s="76"/>
      <c r="D1356" s="131"/>
      <c r="E1356" s="92"/>
      <c r="F1356" s="76"/>
      <c r="G1356" s="76"/>
      <c r="H1356" s="77"/>
      <c r="I1356" s="76"/>
      <c r="J1356" s="77"/>
      <c r="K1356" s="135"/>
      <c r="L1356" s="135"/>
      <c r="M1356" s="135"/>
      <c r="N1356" s="135"/>
    </row>
    <row r="1357" spans="1:14" s="78" customFormat="1" x14ac:dyDescent="0.25">
      <c r="A1357" s="76"/>
      <c r="B1357" s="76"/>
      <c r="C1357" s="76"/>
      <c r="D1357" s="131"/>
      <c r="E1357" s="92"/>
      <c r="F1357" s="76"/>
      <c r="G1357" s="76"/>
      <c r="H1357" s="77"/>
      <c r="I1357" s="76"/>
      <c r="J1357" s="77"/>
      <c r="K1357" s="135"/>
      <c r="L1357" s="135"/>
      <c r="M1357" s="135"/>
      <c r="N1357" s="135"/>
    </row>
    <row r="1358" spans="1:14" s="78" customFormat="1" x14ac:dyDescent="0.25">
      <c r="A1358" s="76"/>
      <c r="B1358" s="76"/>
      <c r="C1358" s="76"/>
      <c r="D1358" s="131"/>
      <c r="E1358" s="92"/>
      <c r="F1358" s="76"/>
      <c r="G1358" s="76"/>
      <c r="H1358" s="77"/>
      <c r="I1358" s="76"/>
      <c r="J1358" s="77"/>
      <c r="K1358" s="135"/>
      <c r="L1358" s="135"/>
      <c r="M1358" s="135"/>
      <c r="N1358" s="135"/>
    </row>
    <row r="1359" spans="1:14" s="78" customFormat="1" x14ac:dyDescent="0.25">
      <c r="A1359" s="76"/>
      <c r="B1359" s="76"/>
      <c r="C1359" s="76"/>
      <c r="D1359" s="131"/>
      <c r="E1359" s="92"/>
      <c r="F1359" s="76"/>
      <c r="G1359" s="76"/>
      <c r="H1359" s="77"/>
      <c r="I1359" s="76"/>
      <c r="J1359" s="77"/>
      <c r="K1359" s="135"/>
      <c r="L1359" s="135"/>
      <c r="M1359" s="135"/>
      <c r="N1359" s="135"/>
    </row>
    <row r="1360" spans="1:14" s="78" customFormat="1" x14ac:dyDescent="0.25">
      <c r="A1360" s="76"/>
      <c r="B1360" s="76"/>
      <c r="C1360" s="76"/>
      <c r="D1360" s="131"/>
      <c r="E1360" s="92"/>
      <c r="F1360" s="76"/>
      <c r="G1360" s="76"/>
      <c r="H1360" s="77"/>
      <c r="I1360" s="76"/>
      <c r="J1360" s="77"/>
      <c r="K1360" s="135"/>
      <c r="L1360" s="135"/>
      <c r="M1360" s="135"/>
      <c r="N1360" s="135"/>
    </row>
    <row r="1361" spans="1:14" s="78" customFormat="1" x14ac:dyDescent="0.25">
      <c r="A1361" s="76"/>
      <c r="B1361" s="76"/>
      <c r="C1361" s="76"/>
      <c r="D1361" s="131"/>
      <c r="E1361" s="92"/>
      <c r="F1361" s="76"/>
      <c r="G1361" s="76"/>
      <c r="H1361" s="77"/>
      <c r="I1361" s="76"/>
      <c r="J1361" s="77"/>
      <c r="K1361" s="135"/>
      <c r="L1361" s="135"/>
      <c r="M1361" s="135"/>
      <c r="N1361" s="135"/>
    </row>
    <row r="1362" spans="1:14" s="78" customFormat="1" x14ac:dyDescent="0.25">
      <c r="A1362" s="76"/>
      <c r="B1362" s="76"/>
      <c r="C1362" s="76"/>
      <c r="D1362" s="131"/>
      <c r="E1362" s="92"/>
      <c r="F1362" s="76"/>
      <c r="G1362" s="76"/>
      <c r="H1362" s="77"/>
      <c r="I1362" s="76"/>
      <c r="J1362" s="77"/>
      <c r="K1362" s="135"/>
      <c r="L1362" s="135"/>
      <c r="M1362" s="135"/>
      <c r="N1362" s="135"/>
    </row>
    <row r="1363" spans="1:14" s="78" customFormat="1" x14ac:dyDescent="0.25">
      <c r="A1363" s="76"/>
      <c r="B1363" s="76"/>
      <c r="C1363" s="76"/>
      <c r="D1363" s="131"/>
      <c r="E1363" s="92"/>
      <c r="F1363" s="76"/>
      <c r="G1363" s="76"/>
      <c r="H1363" s="77"/>
      <c r="I1363" s="76"/>
      <c r="J1363" s="77"/>
      <c r="K1363" s="135"/>
      <c r="L1363" s="135"/>
      <c r="M1363" s="135"/>
      <c r="N1363" s="135"/>
    </row>
    <row r="1364" spans="1:14" s="78" customFormat="1" x14ac:dyDescent="0.25">
      <c r="A1364" s="76"/>
      <c r="B1364" s="76"/>
      <c r="C1364" s="76"/>
      <c r="D1364" s="131"/>
      <c r="E1364" s="92"/>
      <c r="F1364" s="76"/>
      <c r="G1364" s="76"/>
      <c r="H1364" s="77"/>
      <c r="I1364" s="76"/>
      <c r="J1364" s="77"/>
      <c r="K1364" s="135"/>
      <c r="L1364" s="135"/>
      <c r="M1364" s="135"/>
      <c r="N1364" s="135"/>
    </row>
    <row r="1365" spans="1:14" s="78" customFormat="1" x14ac:dyDescent="0.25">
      <c r="A1365" s="76"/>
      <c r="B1365" s="76"/>
      <c r="C1365" s="76"/>
      <c r="D1365" s="131"/>
      <c r="E1365" s="92"/>
      <c r="F1365" s="76"/>
      <c r="G1365" s="76"/>
      <c r="H1365" s="77"/>
      <c r="I1365" s="76"/>
      <c r="J1365" s="77"/>
      <c r="K1365" s="135"/>
      <c r="L1365" s="135"/>
      <c r="M1365" s="135"/>
      <c r="N1365" s="135"/>
    </row>
    <row r="1366" spans="1:14" s="78" customFormat="1" x14ac:dyDescent="0.25">
      <c r="A1366" s="76"/>
      <c r="B1366" s="76"/>
      <c r="C1366" s="76"/>
      <c r="D1366" s="131"/>
      <c r="E1366" s="92"/>
      <c r="F1366" s="76"/>
      <c r="G1366" s="76"/>
      <c r="H1366" s="77"/>
      <c r="I1366" s="76"/>
      <c r="J1366" s="77"/>
      <c r="K1366" s="135"/>
      <c r="L1366" s="135"/>
      <c r="M1366" s="135"/>
      <c r="N1366" s="135"/>
    </row>
    <row r="1367" spans="1:14" s="78" customFormat="1" x14ac:dyDescent="0.25">
      <c r="A1367" s="76"/>
      <c r="B1367" s="76"/>
      <c r="C1367" s="76"/>
      <c r="D1367" s="131"/>
      <c r="E1367" s="92"/>
      <c r="F1367" s="76"/>
      <c r="G1367" s="76"/>
      <c r="H1367" s="77"/>
      <c r="I1367" s="76"/>
      <c r="J1367" s="77"/>
      <c r="K1367" s="135"/>
      <c r="L1367" s="135"/>
      <c r="M1367" s="135"/>
      <c r="N1367" s="135"/>
    </row>
    <row r="1368" spans="1:14" s="78" customFormat="1" x14ac:dyDescent="0.25">
      <c r="A1368" s="76"/>
      <c r="B1368" s="76"/>
      <c r="C1368" s="76"/>
      <c r="D1368" s="131"/>
      <c r="E1368" s="92"/>
      <c r="F1368" s="76"/>
      <c r="G1368" s="76"/>
      <c r="H1368" s="77"/>
      <c r="I1368" s="76"/>
      <c r="J1368" s="77"/>
      <c r="K1368" s="135"/>
      <c r="L1368" s="135"/>
      <c r="M1368" s="135"/>
      <c r="N1368" s="135"/>
    </row>
    <row r="1369" spans="1:14" s="78" customFormat="1" x14ac:dyDescent="0.25">
      <c r="A1369" s="76"/>
      <c r="B1369" s="76"/>
      <c r="C1369" s="76"/>
      <c r="D1369" s="131"/>
      <c r="E1369" s="92"/>
      <c r="F1369" s="76"/>
      <c r="G1369" s="76"/>
      <c r="H1369" s="77"/>
      <c r="I1369" s="76"/>
      <c r="J1369" s="77"/>
      <c r="K1369" s="135"/>
      <c r="L1369" s="135"/>
      <c r="M1369" s="135"/>
      <c r="N1369" s="135"/>
    </row>
    <row r="1370" spans="1:14" s="78" customFormat="1" x14ac:dyDescent="0.25">
      <c r="A1370" s="76"/>
      <c r="B1370" s="76"/>
      <c r="C1370" s="76"/>
      <c r="D1370" s="131"/>
      <c r="E1370" s="92"/>
      <c r="F1370" s="76"/>
      <c r="G1370" s="76"/>
      <c r="H1370" s="77"/>
      <c r="I1370" s="76"/>
      <c r="J1370" s="77"/>
      <c r="K1370" s="135"/>
      <c r="L1370" s="135"/>
      <c r="M1370" s="135"/>
      <c r="N1370" s="135"/>
    </row>
    <row r="1371" spans="1:14" s="78" customFormat="1" x14ac:dyDescent="0.25">
      <c r="A1371" s="76"/>
      <c r="B1371" s="76"/>
      <c r="C1371" s="76"/>
      <c r="D1371" s="131"/>
      <c r="E1371" s="92"/>
      <c r="F1371" s="76"/>
      <c r="G1371" s="76"/>
      <c r="H1371" s="77"/>
      <c r="I1371" s="76"/>
      <c r="J1371" s="77"/>
      <c r="K1371" s="135"/>
      <c r="L1371" s="135"/>
      <c r="M1371" s="135"/>
      <c r="N1371" s="135"/>
    </row>
    <row r="1372" spans="1:14" s="78" customFormat="1" x14ac:dyDescent="0.25">
      <c r="A1372" s="76"/>
      <c r="B1372" s="76"/>
      <c r="C1372" s="76"/>
      <c r="D1372" s="131"/>
      <c r="E1372" s="92"/>
      <c r="F1372" s="76"/>
      <c r="G1372" s="76"/>
      <c r="H1372" s="77"/>
      <c r="I1372" s="76"/>
      <c r="J1372" s="77"/>
      <c r="K1372" s="135"/>
      <c r="L1372" s="135"/>
      <c r="M1372" s="135"/>
      <c r="N1372" s="135"/>
    </row>
    <row r="1373" spans="1:14" s="78" customFormat="1" x14ac:dyDescent="0.25">
      <c r="A1373" s="76"/>
      <c r="B1373" s="76"/>
      <c r="C1373" s="76"/>
      <c r="D1373" s="131"/>
      <c r="E1373" s="92"/>
      <c r="F1373" s="76"/>
      <c r="G1373" s="76"/>
      <c r="H1373" s="77"/>
      <c r="I1373" s="76"/>
      <c r="J1373" s="77"/>
      <c r="K1373" s="135"/>
      <c r="L1373" s="135"/>
      <c r="M1373" s="135"/>
      <c r="N1373" s="135"/>
    </row>
    <row r="1374" spans="1:14" s="78" customFormat="1" x14ac:dyDescent="0.25">
      <c r="A1374" s="76"/>
      <c r="B1374" s="76"/>
      <c r="C1374" s="76"/>
      <c r="D1374" s="131"/>
      <c r="E1374" s="92"/>
      <c r="F1374" s="76"/>
      <c r="G1374" s="76"/>
      <c r="H1374" s="77"/>
      <c r="I1374" s="76"/>
      <c r="J1374" s="77"/>
      <c r="K1374" s="135"/>
      <c r="L1374" s="135"/>
      <c r="M1374" s="135"/>
      <c r="N1374" s="135"/>
    </row>
    <row r="1375" spans="1:14" s="78" customFormat="1" x14ac:dyDescent="0.25">
      <c r="A1375" s="76"/>
      <c r="B1375" s="76"/>
      <c r="C1375" s="76"/>
      <c r="D1375" s="131"/>
      <c r="E1375" s="92"/>
      <c r="F1375" s="76"/>
      <c r="G1375" s="76"/>
      <c r="H1375" s="77"/>
      <c r="I1375" s="76"/>
      <c r="J1375" s="77"/>
      <c r="K1375" s="135"/>
      <c r="L1375" s="135"/>
      <c r="M1375" s="135"/>
      <c r="N1375" s="135"/>
    </row>
    <row r="1376" spans="1:14" s="78" customFormat="1" x14ac:dyDescent="0.25">
      <c r="A1376" s="76"/>
      <c r="B1376" s="76"/>
      <c r="C1376" s="76"/>
      <c r="D1376" s="131"/>
      <c r="E1376" s="92"/>
      <c r="F1376" s="76"/>
      <c r="G1376" s="76"/>
      <c r="H1376" s="77"/>
      <c r="I1376" s="76"/>
      <c r="J1376" s="77"/>
      <c r="K1376" s="135"/>
      <c r="L1376" s="135"/>
      <c r="M1376" s="135"/>
      <c r="N1376" s="135"/>
    </row>
    <row r="1377" spans="1:14" s="78" customFormat="1" x14ac:dyDescent="0.25">
      <c r="A1377" s="76"/>
      <c r="B1377" s="76"/>
      <c r="C1377" s="76"/>
      <c r="D1377" s="131"/>
      <c r="E1377" s="92"/>
      <c r="F1377" s="76"/>
      <c r="G1377" s="76"/>
      <c r="H1377" s="77"/>
      <c r="I1377" s="76"/>
      <c r="J1377" s="77"/>
      <c r="K1377" s="135"/>
      <c r="L1377" s="135"/>
      <c r="M1377" s="135"/>
      <c r="N1377" s="135"/>
    </row>
    <row r="1378" spans="1:14" s="78" customFormat="1" x14ac:dyDescent="0.25">
      <c r="A1378" s="76"/>
      <c r="B1378" s="76"/>
      <c r="C1378" s="76"/>
      <c r="D1378" s="131"/>
      <c r="E1378" s="92"/>
      <c r="F1378" s="76"/>
      <c r="G1378" s="76"/>
      <c r="H1378" s="77"/>
      <c r="I1378" s="76"/>
      <c r="J1378" s="77"/>
      <c r="K1378" s="135"/>
      <c r="L1378" s="135"/>
      <c r="M1378" s="135"/>
      <c r="N1378" s="135"/>
    </row>
    <row r="1379" spans="1:14" s="78" customFormat="1" x14ac:dyDescent="0.25">
      <c r="A1379" s="76"/>
      <c r="B1379" s="76"/>
      <c r="C1379" s="76"/>
      <c r="D1379" s="131"/>
      <c r="E1379" s="92"/>
      <c r="F1379" s="76"/>
      <c r="G1379" s="76"/>
      <c r="H1379" s="77"/>
      <c r="I1379" s="76"/>
      <c r="J1379" s="77"/>
      <c r="K1379" s="135"/>
      <c r="L1379" s="135"/>
      <c r="M1379" s="135"/>
      <c r="N1379" s="135"/>
    </row>
    <row r="1380" spans="1:14" s="78" customFormat="1" x14ac:dyDescent="0.25">
      <c r="A1380" s="76"/>
      <c r="B1380" s="76"/>
      <c r="C1380" s="76"/>
      <c r="D1380" s="131"/>
      <c r="E1380" s="92"/>
      <c r="F1380" s="76"/>
      <c r="G1380" s="76"/>
      <c r="H1380" s="77"/>
      <c r="I1380" s="76"/>
      <c r="J1380" s="77"/>
      <c r="K1380" s="135"/>
      <c r="L1380" s="135"/>
      <c r="M1380" s="135"/>
      <c r="N1380" s="135"/>
    </row>
    <row r="1381" spans="1:14" s="78" customFormat="1" x14ac:dyDescent="0.25">
      <c r="A1381" s="76"/>
      <c r="B1381" s="76"/>
      <c r="C1381" s="76"/>
      <c r="D1381" s="131"/>
      <c r="E1381" s="92"/>
      <c r="F1381" s="76"/>
      <c r="G1381" s="76"/>
      <c r="H1381" s="77"/>
      <c r="I1381" s="76"/>
      <c r="J1381" s="77"/>
      <c r="K1381" s="135"/>
      <c r="L1381" s="135"/>
      <c r="M1381" s="135"/>
      <c r="N1381" s="135"/>
    </row>
    <row r="1382" spans="1:14" s="78" customFormat="1" x14ac:dyDescent="0.25">
      <c r="A1382" s="76"/>
      <c r="B1382" s="76"/>
      <c r="C1382" s="76"/>
      <c r="D1382" s="131"/>
      <c r="E1382" s="92"/>
      <c r="F1382" s="76"/>
      <c r="G1382" s="76"/>
      <c r="H1382" s="77"/>
      <c r="I1382" s="76"/>
      <c r="J1382" s="77"/>
      <c r="K1382" s="135"/>
      <c r="L1382" s="135"/>
      <c r="M1382" s="135"/>
      <c r="N1382" s="135"/>
    </row>
    <row r="1383" spans="1:14" s="78" customFormat="1" x14ac:dyDescent="0.25">
      <c r="A1383" s="76"/>
      <c r="B1383" s="76"/>
      <c r="C1383" s="76"/>
      <c r="D1383" s="131"/>
      <c r="E1383" s="92"/>
      <c r="F1383" s="76"/>
      <c r="G1383" s="76"/>
      <c r="H1383" s="77"/>
      <c r="I1383" s="76"/>
      <c r="J1383" s="77"/>
      <c r="K1383" s="135"/>
      <c r="L1383" s="135"/>
      <c r="M1383" s="135"/>
      <c r="N1383" s="135"/>
    </row>
    <row r="1384" spans="1:14" s="78" customFormat="1" x14ac:dyDescent="0.25">
      <c r="A1384" s="76"/>
      <c r="B1384" s="76"/>
      <c r="C1384" s="76"/>
      <c r="D1384" s="131"/>
      <c r="E1384" s="92"/>
      <c r="F1384" s="76"/>
      <c r="G1384" s="76"/>
      <c r="H1384" s="77"/>
      <c r="I1384" s="76"/>
      <c r="J1384" s="77"/>
      <c r="K1384" s="135"/>
      <c r="L1384" s="135"/>
      <c r="M1384" s="135"/>
      <c r="N1384" s="135"/>
    </row>
    <row r="1385" spans="1:14" s="78" customFormat="1" x14ac:dyDescent="0.25">
      <c r="A1385" s="76"/>
      <c r="B1385" s="76"/>
      <c r="C1385" s="76"/>
      <c r="D1385" s="131"/>
      <c r="E1385" s="92"/>
      <c r="F1385" s="76"/>
      <c r="G1385" s="76"/>
      <c r="H1385" s="77"/>
      <c r="I1385" s="76"/>
      <c r="J1385" s="77"/>
      <c r="K1385" s="135"/>
      <c r="L1385" s="135"/>
      <c r="M1385" s="135"/>
      <c r="N1385" s="135"/>
    </row>
    <row r="1386" spans="1:14" s="78" customFormat="1" x14ac:dyDescent="0.25">
      <c r="A1386" s="76"/>
      <c r="B1386" s="76"/>
      <c r="C1386" s="76"/>
      <c r="D1386" s="131"/>
      <c r="E1386" s="92"/>
      <c r="F1386" s="76"/>
      <c r="G1386" s="76"/>
      <c r="H1386" s="77"/>
      <c r="I1386" s="76"/>
      <c r="J1386" s="77"/>
      <c r="K1386" s="135"/>
      <c r="L1386" s="135"/>
      <c r="M1386" s="135"/>
      <c r="N1386" s="135"/>
    </row>
    <row r="1387" spans="1:14" s="78" customFormat="1" x14ac:dyDescent="0.25">
      <c r="A1387" s="76"/>
      <c r="B1387" s="76"/>
      <c r="C1387" s="76"/>
      <c r="D1387" s="131"/>
      <c r="E1387" s="92"/>
      <c r="F1387" s="76"/>
      <c r="G1387" s="76"/>
      <c r="H1387" s="77"/>
      <c r="I1387" s="76"/>
      <c r="J1387" s="77"/>
      <c r="K1387" s="135"/>
      <c r="L1387" s="135"/>
      <c r="M1387" s="135"/>
      <c r="N1387" s="135"/>
    </row>
    <row r="1388" spans="1:14" s="78" customFormat="1" x14ac:dyDescent="0.25">
      <c r="A1388" s="76"/>
      <c r="B1388" s="76"/>
      <c r="C1388" s="76"/>
      <c r="D1388" s="131"/>
      <c r="E1388" s="92"/>
      <c r="F1388" s="76"/>
      <c r="G1388" s="76"/>
      <c r="H1388" s="77"/>
      <c r="I1388" s="76"/>
      <c r="J1388" s="77"/>
      <c r="K1388" s="135"/>
      <c r="L1388" s="135"/>
      <c r="M1388" s="135"/>
      <c r="N1388" s="135"/>
    </row>
    <row r="1389" spans="1:14" s="78" customFormat="1" x14ac:dyDescent="0.25">
      <c r="A1389" s="76"/>
      <c r="B1389" s="76"/>
      <c r="C1389" s="76"/>
      <c r="D1389" s="131"/>
      <c r="E1389" s="92"/>
      <c r="F1389" s="76"/>
      <c r="G1389" s="76"/>
      <c r="H1389" s="77"/>
      <c r="I1389" s="76"/>
      <c r="J1389" s="77"/>
      <c r="K1389" s="135"/>
      <c r="L1389" s="135"/>
      <c r="M1389" s="135"/>
      <c r="N1389" s="135"/>
    </row>
    <row r="1390" spans="1:14" s="78" customFormat="1" x14ac:dyDescent="0.25">
      <c r="A1390" s="76"/>
      <c r="B1390" s="76"/>
      <c r="C1390" s="76"/>
      <c r="D1390" s="131"/>
      <c r="E1390" s="92"/>
      <c r="F1390" s="76"/>
      <c r="G1390" s="76"/>
      <c r="H1390" s="77"/>
      <c r="I1390" s="76"/>
      <c r="J1390" s="77"/>
      <c r="K1390" s="135"/>
      <c r="L1390" s="135"/>
      <c r="M1390" s="135"/>
      <c r="N1390" s="135"/>
    </row>
    <row r="1391" spans="1:14" s="78" customFormat="1" x14ac:dyDescent="0.25">
      <c r="A1391" s="76"/>
      <c r="B1391" s="76"/>
      <c r="C1391" s="76"/>
      <c r="D1391" s="131"/>
      <c r="E1391" s="92"/>
      <c r="F1391" s="76"/>
      <c r="G1391" s="76"/>
      <c r="H1391" s="77"/>
      <c r="I1391" s="76"/>
      <c r="J1391" s="77"/>
      <c r="K1391" s="135"/>
      <c r="L1391" s="135"/>
      <c r="M1391" s="135"/>
      <c r="N1391" s="135"/>
    </row>
    <row r="1392" spans="1:14" s="78" customFormat="1" x14ac:dyDescent="0.25">
      <c r="A1392" s="76"/>
      <c r="B1392" s="76"/>
      <c r="C1392" s="76"/>
      <c r="D1392" s="131"/>
      <c r="E1392" s="92"/>
      <c r="F1392" s="76"/>
      <c r="G1392" s="76"/>
      <c r="H1392" s="77"/>
      <c r="I1392" s="76"/>
      <c r="J1392" s="77"/>
      <c r="K1392" s="135"/>
      <c r="L1392" s="135"/>
      <c r="M1392" s="135"/>
      <c r="N1392" s="135"/>
    </row>
    <row r="1393" spans="1:14" s="78" customFormat="1" x14ac:dyDescent="0.25">
      <c r="A1393" s="76"/>
      <c r="B1393" s="76"/>
      <c r="C1393" s="76"/>
      <c r="D1393" s="131"/>
      <c r="E1393" s="92"/>
      <c r="F1393" s="76"/>
      <c r="G1393" s="76"/>
      <c r="H1393" s="77"/>
      <c r="I1393" s="76"/>
      <c r="J1393" s="77"/>
      <c r="K1393" s="135"/>
      <c r="L1393" s="135"/>
      <c r="M1393" s="135"/>
      <c r="N1393" s="135"/>
    </row>
    <row r="1394" spans="1:14" s="78" customFormat="1" x14ac:dyDescent="0.25">
      <c r="A1394" s="76"/>
      <c r="B1394" s="76"/>
      <c r="C1394" s="76"/>
      <c r="D1394" s="131"/>
      <c r="E1394" s="92"/>
      <c r="F1394" s="76"/>
      <c r="G1394" s="76"/>
      <c r="H1394" s="77"/>
      <c r="I1394" s="76"/>
      <c r="J1394" s="77"/>
      <c r="K1394" s="135"/>
      <c r="L1394" s="135"/>
      <c r="M1394" s="135"/>
      <c r="N1394" s="135"/>
    </row>
    <row r="1395" spans="1:14" s="78" customFormat="1" x14ac:dyDescent="0.25">
      <c r="A1395" s="76"/>
      <c r="B1395" s="76"/>
      <c r="C1395" s="76"/>
      <c r="D1395" s="131"/>
      <c r="E1395" s="92"/>
      <c r="F1395" s="76"/>
      <c r="G1395" s="76"/>
      <c r="H1395" s="77"/>
      <c r="I1395" s="76"/>
      <c r="J1395" s="77"/>
      <c r="K1395" s="135"/>
      <c r="L1395" s="135"/>
      <c r="M1395" s="135"/>
      <c r="N1395" s="135"/>
    </row>
    <row r="1396" spans="1:14" s="78" customFormat="1" x14ac:dyDescent="0.25">
      <c r="A1396" s="76"/>
      <c r="B1396" s="76"/>
      <c r="C1396" s="76"/>
      <c r="D1396" s="131"/>
      <c r="E1396" s="92"/>
      <c r="F1396" s="76"/>
      <c r="G1396" s="76"/>
      <c r="H1396" s="77"/>
      <c r="I1396" s="76"/>
      <c r="J1396" s="77"/>
      <c r="K1396" s="135"/>
      <c r="L1396" s="135"/>
      <c r="M1396" s="135"/>
      <c r="N1396" s="135"/>
    </row>
    <row r="1397" spans="1:14" s="78" customFormat="1" x14ac:dyDescent="0.25">
      <c r="A1397" s="76"/>
      <c r="B1397" s="76"/>
      <c r="C1397" s="76"/>
      <c r="D1397" s="131"/>
      <c r="E1397" s="92"/>
      <c r="F1397" s="76"/>
      <c r="G1397" s="76"/>
      <c r="H1397" s="77"/>
      <c r="I1397" s="76"/>
      <c r="J1397" s="77"/>
      <c r="K1397" s="135"/>
      <c r="L1397" s="135"/>
      <c r="M1397" s="135"/>
      <c r="N1397" s="135"/>
    </row>
    <row r="1398" spans="1:14" s="78" customFormat="1" x14ac:dyDescent="0.25">
      <c r="A1398" s="76"/>
      <c r="B1398" s="76"/>
      <c r="C1398" s="76"/>
      <c r="D1398" s="131"/>
      <c r="E1398" s="92"/>
      <c r="F1398" s="76"/>
      <c r="G1398" s="76"/>
      <c r="H1398" s="77"/>
      <c r="I1398" s="76"/>
      <c r="J1398" s="77"/>
      <c r="K1398" s="135"/>
      <c r="L1398" s="135"/>
      <c r="M1398" s="135"/>
      <c r="N1398" s="135"/>
    </row>
    <row r="1399" spans="1:14" s="78" customFormat="1" x14ac:dyDescent="0.25">
      <c r="A1399" s="76"/>
      <c r="B1399" s="76"/>
      <c r="C1399" s="76"/>
      <c r="D1399" s="131"/>
      <c r="E1399" s="92"/>
      <c r="F1399" s="76"/>
      <c r="G1399" s="76"/>
      <c r="H1399" s="77"/>
      <c r="I1399" s="76"/>
      <c r="J1399" s="77"/>
      <c r="K1399" s="135"/>
      <c r="L1399" s="135"/>
      <c r="M1399" s="135"/>
      <c r="N1399" s="135"/>
    </row>
    <row r="1400" spans="1:14" s="78" customFormat="1" x14ac:dyDescent="0.25">
      <c r="A1400" s="76"/>
      <c r="B1400" s="76"/>
      <c r="C1400" s="76"/>
      <c r="D1400" s="131"/>
      <c r="E1400" s="92"/>
      <c r="F1400" s="76"/>
      <c r="G1400" s="76"/>
      <c r="H1400" s="77"/>
      <c r="I1400" s="76"/>
      <c r="J1400" s="77"/>
      <c r="K1400" s="135"/>
      <c r="L1400" s="135"/>
      <c r="M1400" s="135"/>
      <c r="N1400" s="135"/>
    </row>
    <row r="1401" spans="1:14" s="78" customFormat="1" x14ac:dyDescent="0.25">
      <c r="A1401" s="76"/>
      <c r="B1401" s="76"/>
      <c r="C1401" s="76"/>
      <c r="D1401" s="131"/>
      <c r="E1401" s="92"/>
      <c r="F1401" s="76"/>
      <c r="G1401" s="76"/>
      <c r="H1401" s="77"/>
      <c r="I1401" s="76"/>
      <c r="J1401" s="77"/>
      <c r="K1401" s="135"/>
      <c r="L1401" s="135"/>
      <c r="M1401" s="135"/>
      <c r="N1401" s="135"/>
    </row>
    <row r="1402" spans="1:14" s="78" customFormat="1" x14ac:dyDescent="0.25">
      <c r="A1402" s="76"/>
      <c r="B1402" s="76"/>
      <c r="C1402" s="76"/>
      <c r="D1402" s="131"/>
      <c r="E1402" s="92"/>
      <c r="F1402" s="76"/>
      <c r="G1402" s="76"/>
      <c r="H1402" s="77"/>
      <c r="I1402" s="76"/>
      <c r="J1402" s="77"/>
      <c r="K1402" s="135"/>
      <c r="L1402" s="135"/>
      <c r="M1402" s="135"/>
      <c r="N1402" s="135"/>
    </row>
    <row r="1403" spans="1:14" s="78" customFormat="1" x14ac:dyDescent="0.25">
      <c r="A1403" s="76"/>
      <c r="B1403" s="76"/>
      <c r="C1403" s="76"/>
      <c r="D1403" s="131"/>
      <c r="E1403" s="92"/>
      <c r="F1403" s="76"/>
      <c r="G1403" s="76"/>
      <c r="H1403" s="77"/>
      <c r="I1403" s="76"/>
      <c r="J1403" s="77"/>
      <c r="K1403" s="135"/>
      <c r="L1403" s="135"/>
      <c r="M1403" s="135"/>
      <c r="N1403" s="135"/>
    </row>
    <row r="1404" spans="1:14" s="78" customFormat="1" x14ac:dyDescent="0.25">
      <c r="A1404" s="76"/>
      <c r="B1404" s="76"/>
      <c r="C1404" s="76"/>
      <c r="D1404" s="131"/>
      <c r="E1404" s="92"/>
      <c r="F1404" s="76"/>
      <c r="G1404" s="76"/>
      <c r="H1404" s="77"/>
      <c r="I1404" s="76"/>
      <c r="J1404" s="77"/>
      <c r="K1404" s="135"/>
      <c r="L1404" s="135"/>
      <c r="M1404" s="135"/>
      <c r="N1404" s="135"/>
    </row>
    <row r="1405" spans="1:14" s="78" customFormat="1" x14ac:dyDescent="0.25">
      <c r="A1405" s="76"/>
      <c r="B1405" s="76"/>
      <c r="C1405" s="76"/>
      <c r="D1405" s="131"/>
      <c r="E1405" s="92"/>
      <c r="F1405" s="76"/>
      <c r="G1405" s="76"/>
      <c r="H1405" s="77"/>
      <c r="I1405" s="76"/>
      <c r="J1405" s="77"/>
      <c r="K1405" s="135"/>
      <c r="L1405" s="135"/>
      <c r="M1405" s="135"/>
      <c r="N1405" s="135"/>
    </row>
    <row r="1406" spans="1:14" s="78" customFormat="1" x14ac:dyDescent="0.25">
      <c r="A1406" s="76"/>
      <c r="B1406" s="76"/>
      <c r="C1406" s="76"/>
      <c r="D1406" s="131"/>
      <c r="E1406" s="92"/>
      <c r="F1406" s="76"/>
      <c r="G1406" s="76"/>
      <c r="H1406" s="77"/>
      <c r="I1406" s="76"/>
      <c r="J1406" s="77"/>
      <c r="K1406" s="135"/>
      <c r="L1406" s="135"/>
      <c r="M1406" s="135"/>
      <c r="N1406" s="135"/>
    </row>
    <row r="1407" spans="1:14" s="78" customFormat="1" x14ac:dyDescent="0.25">
      <c r="A1407" s="76"/>
      <c r="B1407" s="76"/>
      <c r="C1407" s="76"/>
      <c r="D1407" s="131"/>
      <c r="E1407" s="92"/>
      <c r="F1407" s="76"/>
      <c r="G1407" s="76"/>
      <c r="H1407" s="77"/>
      <c r="I1407" s="76"/>
      <c r="J1407" s="77"/>
      <c r="K1407" s="135"/>
      <c r="L1407" s="135"/>
      <c r="M1407" s="135"/>
      <c r="N1407" s="135"/>
    </row>
    <row r="1408" spans="1:14" s="78" customFormat="1" x14ac:dyDescent="0.25">
      <c r="A1408" s="76"/>
      <c r="B1408" s="76"/>
      <c r="C1408" s="76"/>
      <c r="D1408" s="131"/>
      <c r="E1408" s="92"/>
      <c r="F1408" s="76"/>
      <c r="G1408" s="76"/>
      <c r="H1408" s="77"/>
      <c r="I1408" s="76"/>
      <c r="J1408" s="77"/>
      <c r="K1408" s="135"/>
      <c r="L1408" s="135"/>
      <c r="M1408" s="135"/>
      <c r="N1408" s="135"/>
    </row>
    <row r="1409" spans="1:14" s="78" customFormat="1" x14ac:dyDescent="0.25">
      <c r="A1409" s="76"/>
      <c r="B1409" s="76"/>
      <c r="C1409" s="76"/>
      <c r="D1409" s="131"/>
      <c r="E1409" s="92"/>
      <c r="F1409" s="76"/>
      <c r="G1409" s="76"/>
      <c r="H1409" s="77"/>
      <c r="I1409" s="76"/>
      <c r="J1409" s="77"/>
      <c r="K1409" s="135"/>
      <c r="L1409" s="135"/>
      <c r="M1409" s="135"/>
      <c r="N1409" s="135"/>
    </row>
    <row r="1410" spans="1:14" s="78" customFormat="1" x14ac:dyDescent="0.25">
      <c r="A1410" s="76"/>
      <c r="B1410" s="76"/>
      <c r="C1410" s="76"/>
      <c r="D1410" s="131"/>
      <c r="E1410" s="92"/>
      <c r="F1410" s="76"/>
      <c r="G1410" s="76"/>
      <c r="H1410" s="77"/>
      <c r="I1410" s="76"/>
      <c r="J1410" s="77"/>
      <c r="K1410" s="135"/>
      <c r="L1410" s="135"/>
      <c r="M1410" s="135"/>
      <c r="N1410" s="135"/>
    </row>
    <row r="1411" spans="1:14" s="78" customFormat="1" x14ac:dyDescent="0.25">
      <c r="A1411" s="76"/>
      <c r="B1411" s="76"/>
      <c r="C1411" s="76"/>
      <c r="D1411" s="131"/>
      <c r="E1411" s="92"/>
      <c r="F1411" s="76"/>
      <c r="G1411" s="76"/>
      <c r="H1411" s="77"/>
      <c r="I1411" s="76"/>
      <c r="J1411" s="77"/>
      <c r="K1411" s="135"/>
      <c r="L1411" s="135"/>
      <c r="M1411" s="135"/>
      <c r="N1411" s="135"/>
    </row>
    <row r="1412" spans="1:14" s="78" customFormat="1" x14ac:dyDescent="0.25">
      <c r="A1412" s="76"/>
      <c r="B1412" s="76"/>
      <c r="C1412" s="76"/>
      <c r="D1412" s="131"/>
      <c r="E1412" s="92"/>
      <c r="F1412" s="76"/>
      <c r="G1412" s="76"/>
      <c r="H1412" s="77"/>
      <c r="I1412" s="76"/>
      <c r="J1412" s="77"/>
      <c r="K1412" s="135"/>
      <c r="L1412" s="135"/>
      <c r="M1412" s="135"/>
      <c r="N1412" s="135"/>
    </row>
    <row r="1413" spans="1:14" s="78" customFormat="1" x14ac:dyDescent="0.25">
      <c r="A1413" s="76"/>
      <c r="B1413" s="76"/>
      <c r="C1413" s="76"/>
      <c r="D1413" s="131"/>
      <c r="E1413" s="92"/>
      <c r="F1413" s="76"/>
      <c r="G1413" s="76"/>
      <c r="H1413" s="77"/>
      <c r="I1413" s="76"/>
      <c r="J1413" s="77"/>
      <c r="K1413" s="135"/>
      <c r="L1413" s="135"/>
      <c r="M1413" s="135"/>
      <c r="N1413" s="135"/>
    </row>
    <row r="1414" spans="1:14" s="78" customFormat="1" x14ac:dyDescent="0.25">
      <c r="A1414" s="76"/>
      <c r="B1414" s="76"/>
      <c r="C1414" s="76"/>
      <c r="D1414" s="131"/>
      <c r="E1414" s="92"/>
      <c r="F1414" s="76"/>
      <c r="G1414" s="76"/>
      <c r="H1414" s="77"/>
      <c r="I1414" s="76"/>
      <c r="J1414" s="77"/>
      <c r="K1414" s="135"/>
      <c r="L1414" s="135"/>
      <c r="M1414" s="135"/>
      <c r="N1414" s="135"/>
    </row>
    <row r="1415" spans="1:14" s="78" customFormat="1" x14ac:dyDescent="0.25">
      <c r="A1415" s="76"/>
      <c r="B1415" s="76"/>
      <c r="C1415" s="76"/>
      <c r="D1415" s="131"/>
      <c r="E1415" s="92"/>
      <c r="F1415" s="76"/>
      <c r="G1415" s="76"/>
      <c r="H1415" s="77"/>
      <c r="I1415" s="76"/>
      <c r="J1415" s="77"/>
      <c r="K1415" s="135"/>
      <c r="L1415" s="135"/>
      <c r="M1415" s="135"/>
      <c r="N1415" s="135"/>
    </row>
    <row r="1416" spans="1:14" s="78" customFormat="1" x14ac:dyDescent="0.25">
      <c r="A1416" s="76"/>
      <c r="B1416" s="76"/>
      <c r="C1416" s="76"/>
      <c r="D1416" s="131"/>
      <c r="E1416" s="92"/>
      <c r="F1416" s="76"/>
      <c r="G1416" s="76"/>
      <c r="H1416" s="77"/>
      <c r="I1416" s="76"/>
      <c r="J1416" s="77"/>
      <c r="K1416" s="135"/>
      <c r="L1416" s="135"/>
      <c r="M1416" s="135"/>
      <c r="N1416" s="135"/>
    </row>
    <row r="1417" spans="1:14" s="78" customFormat="1" x14ac:dyDescent="0.25">
      <c r="A1417" s="76"/>
      <c r="B1417" s="76"/>
      <c r="C1417" s="76"/>
      <c r="D1417" s="131"/>
      <c r="E1417" s="92"/>
      <c r="F1417" s="76"/>
      <c r="G1417" s="76"/>
      <c r="H1417" s="77"/>
      <c r="I1417" s="76"/>
      <c r="J1417" s="77"/>
      <c r="K1417" s="135"/>
      <c r="L1417" s="135"/>
      <c r="M1417" s="135"/>
      <c r="N1417" s="135"/>
    </row>
    <row r="1418" spans="1:14" s="78" customFormat="1" x14ac:dyDescent="0.25">
      <c r="A1418" s="76"/>
      <c r="B1418" s="76"/>
      <c r="C1418" s="76"/>
      <c r="D1418" s="131"/>
      <c r="E1418" s="92"/>
      <c r="F1418" s="76"/>
      <c r="G1418" s="76"/>
      <c r="H1418" s="77"/>
      <c r="I1418" s="76"/>
      <c r="J1418" s="77"/>
      <c r="K1418" s="135"/>
      <c r="L1418" s="135"/>
      <c r="M1418" s="135"/>
      <c r="N1418" s="135"/>
    </row>
    <row r="1419" spans="1:14" s="78" customFormat="1" x14ac:dyDescent="0.25">
      <c r="A1419" s="76"/>
      <c r="B1419" s="76"/>
      <c r="C1419" s="76"/>
      <c r="D1419" s="131"/>
      <c r="E1419" s="92"/>
      <c r="F1419" s="76"/>
      <c r="G1419" s="76"/>
      <c r="H1419" s="77"/>
      <c r="I1419" s="76"/>
      <c r="J1419" s="77"/>
      <c r="K1419" s="135"/>
      <c r="L1419" s="135"/>
      <c r="M1419" s="135"/>
      <c r="N1419" s="135"/>
    </row>
    <row r="1420" spans="1:14" s="78" customFormat="1" x14ac:dyDescent="0.25">
      <c r="A1420" s="76"/>
      <c r="B1420" s="76"/>
      <c r="C1420" s="76"/>
      <c r="D1420" s="131"/>
      <c r="E1420" s="92"/>
      <c r="F1420" s="76"/>
      <c r="G1420" s="76"/>
      <c r="H1420" s="77"/>
      <c r="I1420" s="76"/>
      <c r="J1420" s="77"/>
      <c r="K1420" s="135"/>
      <c r="L1420" s="135"/>
      <c r="M1420" s="135"/>
      <c r="N1420" s="135"/>
    </row>
    <row r="1421" spans="1:14" s="78" customFormat="1" x14ac:dyDescent="0.25">
      <c r="A1421" s="76"/>
      <c r="B1421" s="76"/>
      <c r="C1421" s="76"/>
      <c r="D1421" s="131"/>
      <c r="E1421" s="92"/>
      <c r="F1421" s="76"/>
      <c r="G1421" s="76"/>
      <c r="H1421" s="77"/>
      <c r="I1421" s="76"/>
      <c r="J1421" s="77"/>
      <c r="K1421" s="135"/>
      <c r="L1421" s="135"/>
      <c r="M1421" s="135"/>
      <c r="N1421" s="135"/>
    </row>
    <row r="1422" spans="1:14" s="78" customFormat="1" x14ac:dyDescent="0.25">
      <c r="A1422" s="76"/>
      <c r="B1422" s="76"/>
      <c r="C1422" s="76"/>
      <c r="D1422" s="131"/>
      <c r="E1422" s="92"/>
      <c r="F1422" s="76"/>
      <c r="G1422" s="76"/>
      <c r="H1422" s="77"/>
      <c r="I1422" s="76"/>
      <c r="J1422" s="77"/>
      <c r="K1422" s="135"/>
      <c r="L1422" s="135"/>
      <c r="M1422" s="135"/>
      <c r="N1422" s="135"/>
    </row>
    <row r="1423" spans="1:14" s="78" customFormat="1" x14ac:dyDescent="0.25">
      <c r="A1423" s="76"/>
      <c r="B1423" s="76"/>
      <c r="C1423" s="76"/>
      <c r="D1423" s="131"/>
      <c r="E1423" s="92"/>
      <c r="F1423" s="76"/>
      <c r="G1423" s="76"/>
      <c r="H1423" s="77"/>
      <c r="I1423" s="76"/>
      <c r="J1423" s="77"/>
      <c r="K1423" s="135"/>
      <c r="L1423" s="135"/>
      <c r="M1423" s="135"/>
      <c r="N1423" s="135"/>
    </row>
    <row r="1424" spans="1:14" s="78" customFormat="1" x14ac:dyDescent="0.25">
      <c r="A1424" s="76"/>
      <c r="B1424" s="76"/>
      <c r="C1424" s="76"/>
      <c r="D1424" s="131"/>
      <c r="E1424" s="92"/>
      <c r="F1424" s="76"/>
      <c r="G1424" s="76"/>
      <c r="H1424" s="77"/>
      <c r="I1424" s="76"/>
      <c r="J1424" s="77"/>
      <c r="K1424" s="135"/>
      <c r="L1424" s="135"/>
      <c r="M1424" s="135"/>
      <c r="N1424" s="135"/>
    </row>
    <row r="1425" spans="1:14" s="78" customFormat="1" x14ac:dyDescent="0.25">
      <c r="A1425" s="76"/>
      <c r="B1425" s="76"/>
      <c r="C1425" s="76"/>
      <c r="D1425" s="131"/>
      <c r="E1425" s="92"/>
      <c r="F1425" s="76"/>
      <c r="G1425" s="76"/>
      <c r="H1425" s="77"/>
      <c r="I1425" s="76"/>
      <c r="J1425" s="77"/>
      <c r="K1425" s="135"/>
      <c r="L1425" s="135"/>
      <c r="M1425" s="135"/>
      <c r="N1425" s="135"/>
    </row>
    <row r="1426" spans="1:14" s="78" customFormat="1" x14ac:dyDescent="0.25">
      <c r="A1426" s="76"/>
      <c r="B1426" s="76"/>
      <c r="C1426" s="76"/>
      <c r="D1426" s="131"/>
      <c r="E1426" s="92"/>
      <c r="F1426" s="76"/>
      <c r="G1426" s="76"/>
      <c r="H1426" s="77"/>
      <c r="I1426" s="76"/>
      <c r="J1426" s="77"/>
      <c r="K1426" s="135"/>
      <c r="L1426" s="135"/>
      <c r="M1426" s="135"/>
      <c r="N1426" s="135"/>
    </row>
    <row r="1427" spans="1:14" s="78" customFormat="1" x14ac:dyDescent="0.25">
      <c r="A1427" s="76"/>
      <c r="B1427" s="76"/>
      <c r="C1427" s="76"/>
      <c r="D1427" s="131"/>
      <c r="E1427" s="92"/>
      <c r="F1427" s="76"/>
      <c r="G1427" s="76"/>
      <c r="H1427" s="77"/>
      <c r="I1427" s="76"/>
      <c r="J1427" s="77"/>
      <c r="K1427" s="135"/>
      <c r="L1427" s="135"/>
      <c r="M1427" s="135"/>
      <c r="N1427" s="135"/>
    </row>
    <row r="1428" spans="1:14" s="78" customFormat="1" x14ac:dyDescent="0.25">
      <c r="A1428" s="76"/>
      <c r="B1428" s="76"/>
      <c r="C1428" s="76"/>
      <c r="D1428" s="131"/>
      <c r="E1428" s="92"/>
      <c r="F1428" s="76"/>
      <c r="G1428" s="76"/>
      <c r="H1428" s="77"/>
      <c r="I1428" s="76"/>
      <c r="J1428" s="77"/>
      <c r="K1428" s="135"/>
      <c r="L1428" s="135"/>
      <c r="M1428" s="135"/>
      <c r="N1428" s="135"/>
    </row>
    <row r="1429" spans="1:14" s="78" customFormat="1" x14ac:dyDescent="0.25">
      <c r="A1429" s="76"/>
      <c r="B1429" s="76"/>
      <c r="C1429" s="76"/>
      <c r="D1429" s="131"/>
      <c r="E1429" s="92"/>
      <c r="F1429" s="76"/>
      <c r="G1429" s="76"/>
      <c r="H1429" s="77"/>
      <c r="I1429" s="76"/>
      <c r="J1429" s="77"/>
      <c r="K1429" s="135"/>
      <c r="L1429" s="135"/>
      <c r="M1429" s="135"/>
      <c r="N1429" s="135"/>
    </row>
    <row r="1430" spans="1:14" s="78" customFormat="1" x14ac:dyDescent="0.25">
      <c r="A1430" s="76"/>
      <c r="B1430" s="76"/>
      <c r="C1430" s="76"/>
      <c r="D1430" s="131"/>
      <c r="E1430" s="92"/>
      <c r="F1430" s="76"/>
      <c r="G1430" s="76"/>
      <c r="H1430" s="77"/>
      <c r="I1430" s="76"/>
      <c r="J1430" s="77"/>
      <c r="K1430" s="135"/>
      <c r="L1430" s="135"/>
      <c r="M1430" s="135"/>
      <c r="N1430" s="135"/>
    </row>
    <row r="1431" spans="1:14" s="78" customFormat="1" x14ac:dyDescent="0.25">
      <c r="A1431" s="76"/>
      <c r="B1431" s="76"/>
      <c r="C1431" s="76"/>
      <c r="D1431" s="131"/>
      <c r="E1431" s="92"/>
      <c r="F1431" s="76"/>
      <c r="G1431" s="76"/>
      <c r="H1431" s="77"/>
      <c r="I1431" s="76"/>
      <c r="J1431" s="77"/>
      <c r="K1431" s="135"/>
      <c r="L1431" s="135"/>
      <c r="M1431" s="135"/>
      <c r="N1431" s="135"/>
    </row>
    <row r="1432" spans="1:14" s="78" customFormat="1" x14ac:dyDescent="0.25">
      <c r="A1432" s="76"/>
      <c r="B1432" s="76"/>
      <c r="C1432" s="76"/>
      <c r="D1432" s="131"/>
      <c r="E1432" s="92"/>
      <c r="F1432" s="76"/>
      <c r="G1432" s="76"/>
      <c r="H1432" s="77"/>
      <c r="I1432" s="76"/>
      <c r="J1432" s="77"/>
      <c r="K1432" s="135"/>
      <c r="L1432" s="135"/>
      <c r="M1432" s="135"/>
      <c r="N1432" s="135"/>
    </row>
    <row r="1433" spans="1:14" s="78" customFormat="1" x14ac:dyDescent="0.25">
      <c r="A1433" s="76"/>
      <c r="B1433" s="76"/>
      <c r="C1433" s="76"/>
      <c r="D1433" s="131"/>
      <c r="E1433" s="92"/>
      <c r="F1433" s="76"/>
      <c r="G1433" s="76"/>
      <c r="H1433" s="77"/>
      <c r="I1433" s="76"/>
      <c r="J1433" s="77"/>
      <c r="K1433" s="135"/>
      <c r="L1433" s="135"/>
      <c r="M1433" s="135"/>
      <c r="N1433" s="135"/>
    </row>
    <row r="1434" spans="1:14" s="78" customFormat="1" x14ac:dyDescent="0.25">
      <c r="A1434" s="76"/>
      <c r="B1434" s="76"/>
      <c r="C1434" s="76"/>
      <c r="D1434" s="131"/>
      <c r="E1434" s="92"/>
      <c r="F1434" s="76"/>
      <c r="G1434" s="76"/>
      <c r="H1434" s="77"/>
      <c r="I1434" s="76"/>
      <c r="J1434" s="77"/>
      <c r="K1434" s="135"/>
      <c r="L1434" s="135"/>
      <c r="M1434" s="135"/>
      <c r="N1434" s="135"/>
    </row>
    <row r="1435" spans="1:14" s="78" customFormat="1" x14ac:dyDescent="0.25">
      <c r="A1435" s="76"/>
      <c r="B1435" s="76"/>
      <c r="C1435" s="76"/>
      <c r="D1435" s="131"/>
      <c r="E1435" s="92"/>
      <c r="F1435" s="76"/>
      <c r="G1435" s="76"/>
      <c r="H1435" s="77"/>
      <c r="I1435" s="76"/>
      <c r="J1435" s="77"/>
      <c r="K1435" s="135"/>
      <c r="L1435" s="135"/>
      <c r="M1435" s="135"/>
      <c r="N1435" s="135"/>
    </row>
    <row r="1436" spans="1:14" s="78" customFormat="1" x14ac:dyDescent="0.25">
      <c r="A1436" s="76"/>
      <c r="B1436" s="76"/>
      <c r="C1436" s="76"/>
      <c r="D1436" s="131"/>
      <c r="E1436" s="92"/>
      <c r="F1436" s="76"/>
      <c r="G1436" s="76"/>
      <c r="H1436" s="77"/>
      <c r="I1436" s="76"/>
      <c r="J1436" s="77"/>
      <c r="K1436" s="135"/>
      <c r="L1436" s="135"/>
      <c r="M1436" s="135"/>
      <c r="N1436" s="135"/>
    </row>
    <row r="1437" spans="1:14" s="78" customFormat="1" x14ac:dyDescent="0.25">
      <c r="A1437" s="76"/>
      <c r="B1437" s="76"/>
      <c r="C1437" s="76"/>
      <c r="D1437" s="131"/>
      <c r="E1437" s="92"/>
      <c r="F1437" s="76"/>
      <c r="G1437" s="76"/>
      <c r="H1437" s="77"/>
      <c r="I1437" s="76"/>
      <c r="J1437" s="77"/>
      <c r="K1437" s="135"/>
      <c r="L1437" s="135"/>
      <c r="M1437" s="135"/>
      <c r="N1437" s="135"/>
    </row>
    <row r="1438" spans="1:14" s="78" customFormat="1" x14ac:dyDescent="0.25">
      <c r="A1438" s="76"/>
      <c r="B1438" s="76"/>
      <c r="C1438" s="76"/>
      <c r="D1438" s="131"/>
      <c r="E1438" s="92"/>
      <c r="F1438" s="76"/>
      <c r="G1438" s="76"/>
      <c r="H1438" s="77"/>
      <c r="I1438" s="76"/>
      <c r="J1438" s="77"/>
      <c r="K1438" s="135"/>
      <c r="L1438" s="135"/>
      <c r="M1438" s="135"/>
      <c r="N1438" s="135"/>
    </row>
    <row r="1439" spans="1:14" s="78" customFormat="1" x14ac:dyDescent="0.25">
      <c r="A1439" s="76"/>
      <c r="B1439" s="76"/>
      <c r="C1439" s="76"/>
      <c r="D1439" s="131"/>
      <c r="E1439" s="92"/>
      <c r="F1439" s="76"/>
      <c r="G1439" s="76"/>
      <c r="H1439" s="77"/>
      <c r="I1439" s="76"/>
      <c r="J1439" s="77"/>
      <c r="K1439" s="135"/>
      <c r="L1439" s="135"/>
      <c r="M1439" s="135"/>
      <c r="N1439" s="135"/>
    </row>
    <row r="1440" spans="1:14" s="78" customFormat="1" x14ac:dyDescent="0.25">
      <c r="A1440" s="76"/>
      <c r="B1440" s="76"/>
      <c r="C1440" s="76"/>
      <c r="D1440" s="131"/>
      <c r="E1440" s="92"/>
      <c r="F1440" s="76"/>
      <c r="G1440" s="76"/>
      <c r="H1440" s="77"/>
      <c r="I1440" s="76"/>
      <c r="J1440" s="77"/>
      <c r="K1440" s="135"/>
      <c r="L1440" s="135"/>
      <c r="M1440" s="135"/>
      <c r="N1440" s="135"/>
    </row>
    <row r="1441" spans="1:14" s="78" customFormat="1" x14ac:dyDescent="0.25">
      <c r="A1441" s="76"/>
      <c r="B1441" s="76"/>
      <c r="C1441" s="76"/>
      <c r="D1441" s="131"/>
      <c r="E1441" s="92"/>
      <c r="F1441" s="76"/>
      <c r="G1441" s="76"/>
      <c r="H1441" s="77"/>
      <c r="I1441" s="76"/>
      <c r="J1441" s="77"/>
      <c r="K1441" s="135"/>
      <c r="L1441" s="135"/>
      <c r="M1441" s="135"/>
      <c r="N1441" s="135"/>
    </row>
    <row r="1442" spans="1:14" s="78" customFormat="1" x14ac:dyDescent="0.25">
      <c r="A1442" s="76"/>
      <c r="B1442" s="76"/>
      <c r="C1442" s="76"/>
      <c r="D1442" s="131"/>
      <c r="E1442" s="92"/>
      <c r="F1442" s="76"/>
      <c r="G1442" s="76"/>
      <c r="H1442" s="77"/>
      <c r="I1442" s="76"/>
      <c r="J1442" s="77"/>
      <c r="K1442" s="135"/>
      <c r="L1442" s="135"/>
      <c r="M1442" s="135"/>
      <c r="N1442" s="135"/>
    </row>
    <row r="1443" spans="1:14" s="78" customFormat="1" x14ac:dyDescent="0.25">
      <c r="A1443" s="76"/>
      <c r="B1443" s="76"/>
      <c r="C1443" s="76"/>
      <c r="D1443" s="131"/>
      <c r="E1443" s="92"/>
      <c r="F1443" s="76"/>
      <c r="G1443" s="76"/>
      <c r="H1443" s="77"/>
      <c r="I1443" s="76"/>
      <c r="J1443" s="77"/>
      <c r="K1443" s="135"/>
      <c r="L1443" s="135"/>
      <c r="M1443" s="135"/>
      <c r="N1443" s="135"/>
    </row>
    <row r="1444" spans="1:14" s="78" customFormat="1" x14ac:dyDescent="0.25">
      <c r="A1444" s="76"/>
      <c r="B1444" s="76"/>
      <c r="C1444" s="76"/>
      <c r="D1444" s="131"/>
      <c r="E1444" s="92"/>
      <c r="F1444" s="76"/>
      <c r="G1444" s="76"/>
      <c r="H1444" s="77"/>
      <c r="I1444" s="76"/>
      <c r="J1444" s="77"/>
      <c r="K1444" s="135"/>
      <c r="L1444" s="135"/>
      <c r="M1444" s="135"/>
      <c r="N1444" s="135"/>
    </row>
    <row r="1445" spans="1:14" s="78" customFormat="1" x14ac:dyDescent="0.25">
      <c r="A1445" s="76"/>
      <c r="B1445" s="76"/>
      <c r="C1445" s="76"/>
      <c r="D1445" s="131"/>
      <c r="E1445" s="92"/>
      <c r="F1445" s="76"/>
      <c r="G1445" s="76"/>
      <c r="H1445" s="77"/>
      <c r="I1445" s="76"/>
      <c r="J1445" s="77"/>
      <c r="K1445" s="135"/>
      <c r="L1445" s="135"/>
      <c r="M1445" s="135"/>
      <c r="N1445" s="135"/>
    </row>
    <row r="1446" spans="1:14" s="78" customFormat="1" x14ac:dyDescent="0.25">
      <c r="A1446" s="76"/>
      <c r="B1446" s="76"/>
      <c r="C1446" s="76"/>
      <c r="D1446" s="131"/>
      <c r="E1446" s="92"/>
      <c r="F1446" s="76"/>
      <c r="G1446" s="76"/>
      <c r="H1446" s="77"/>
      <c r="I1446" s="76"/>
      <c r="J1446" s="77"/>
      <c r="K1446" s="135"/>
      <c r="L1446" s="135"/>
      <c r="M1446" s="135"/>
      <c r="N1446" s="135"/>
    </row>
    <row r="1447" spans="1:14" s="78" customFormat="1" x14ac:dyDescent="0.25">
      <c r="A1447" s="76"/>
      <c r="B1447" s="76"/>
      <c r="C1447" s="76"/>
      <c r="D1447" s="131"/>
      <c r="E1447" s="92"/>
      <c r="F1447" s="76"/>
      <c r="G1447" s="76"/>
      <c r="H1447" s="77"/>
      <c r="I1447" s="76"/>
      <c r="J1447" s="77"/>
      <c r="K1447" s="135"/>
      <c r="L1447" s="135"/>
      <c r="M1447" s="135"/>
      <c r="N1447" s="135"/>
    </row>
    <row r="1448" spans="1:14" s="78" customFormat="1" x14ac:dyDescent="0.25">
      <c r="A1448" s="76"/>
      <c r="B1448" s="76"/>
      <c r="C1448" s="76"/>
      <c r="D1448" s="131"/>
      <c r="E1448" s="92"/>
      <c r="F1448" s="76"/>
      <c r="G1448" s="76"/>
      <c r="H1448" s="77"/>
      <c r="I1448" s="76"/>
      <c r="J1448" s="77"/>
      <c r="K1448" s="135"/>
      <c r="L1448" s="135"/>
      <c r="M1448" s="135"/>
      <c r="N1448" s="135"/>
    </row>
    <row r="1449" spans="1:14" s="78" customFormat="1" x14ac:dyDescent="0.25">
      <c r="A1449" s="76"/>
      <c r="B1449" s="76"/>
      <c r="C1449" s="76"/>
      <c r="D1449" s="131"/>
      <c r="E1449" s="92"/>
      <c r="F1449" s="76"/>
      <c r="G1449" s="76"/>
      <c r="H1449" s="77"/>
      <c r="I1449" s="76"/>
      <c r="J1449" s="77"/>
      <c r="K1449" s="135"/>
      <c r="L1449" s="135"/>
      <c r="M1449" s="135"/>
      <c r="N1449" s="135"/>
    </row>
    <row r="1450" spans="1:14" s="78" customFormat="1" x14ac:dyDescent="0.25">
      <c r="A1450" s="76"/>
      <c r="B1450" s="76"/>
      <c r="C1450" s="76"/>
      <c r="D1450" s="131"/>
      <c r="E1450" s="92"/>
      <c r="F1450" s="76"/>
      <c r="G1450" s="76"/>
      <c r="H1450" s="77"/>
      <c r="I1450" s="76"/>
      <c r="J1450" s="77"/>
      <c r="K1450" s="135"/>
      <c r="L1450" s="135"/>
      <c r="M1450" s="135"/>
      <c r="N1450" s="135"/>
    </row>
    <row r="1451" spans="1:14" s="78" customFormat="1" x14ac:dyDescent="0.25">
      <c r="A1451" s="76"/>
      <c r="B1451" s="76"/>
      <c r="C1451" s="76"/>
      <c r="D1451" s="131"/>
      <c r="E1451" s="92"/>
      <c r="F1451" s="76"/>
      <c r="G1451" s="76"/>
      <c r="H1451" s="77"/>
      <c r="I1451" s="76"/>
      <c r="J1451" s="77"/>
      <c r="K1451" s="135"/>
      <c r="L1451" s="135"/>
      <c r="M1451" s="135"/>
      <c r="N1451" s="135"/>
    </row>
    <row r="1452" spans="1:14" s="78" customFormat="1" x14ac:dyDescent="0.25">
      <c r="A1452" s="76"/>
      <c r="B1452" s="76"/>
      <c r="C1452" s="76"/>
      <c r="D1452" s="131"/>
      <c r="E1452" s="92"/>
      <c r="F1452" s="76"/>
      <c r="G1452" s="76"/>
      <c r="H1452" s="77"/>
      <c r="I1452" s="76"/>
      <c r="J1452" s="77"/>
      <c r="K1452" s="135"/>
      <c r="L1452" s="135"/>
      <c r="M1452" s="135"/>
      <c r="N1452" s="135"/>
    </row>
    <row r="1453" spans="1:14" s="78" customFormat="1" x14ac:dyDescent="0.25">
      <c r="A1453" s="76"/>
      <c r="B1453" s="76"/>
      <c r="C1453" s="76"/>
      <c r="D1453" s="131"/>
      <c r="E1453" s="92"/>
      <c r="F1453" s="76"/>
      <c r="G1453" s="76"/>
      <c r="H1453" s="77"/>
      <c r="I1453" s="76"/>
      <c r="J1453" s="77"/>
      <c r="K1453" s="135"/>
      <c r="L1453" s="135"/>
      <c r="M1453" s="135"/>
      <c r="N1453" s="135"/>
    </row>
    <row r="1454" spans="1:14" s="78" customFormat="1" x14ac:dyDescent="0.25">
      <c r="A1454" s="76"/>
      <c r="B1454" s="76"/>
      <c r="C1454" s="76"/>
      <c r="D1454" s="131"/>
      <c r="E1454" s="92"/>
      <c r="F1454" s="76"/>
      <c r="G1454" s="76"/>
      <c r="H1454" s="77"/>
      <c r="I1454" s="76"/>
      <c r="J1454" s="77"/>
      <c r="K1454" s="135"/>
      <c r="L1454" s="135"/>
      <c r="M1454" s="135"/>
      <c r="N1454" s="135"/>
    </row>
    <row r="1455" spans="1:14" s="78" customFormat="1" x14ac:dyDescent="0.25">
      <c r="A1455" s="76"/>
      <c r="B1455" s="76"/>
      <c r="C1455" s="76"/>
      <c r="D1455" s="131"/>
      <c r="E1455" s="92"/>
      <c r="F1455" s="76"/>
      <c r="G1455" s="76"/>
      <c r="H1455" s="77"/>
      <c r="I1455" s="76"/>
      <c r="J1455" s="77"/>
      <c r="K1455" s="135"/>
      <c r="L1455" s="135"/>
      <c r="M1455" s="135"/>
      <c r="N1455" s="135"/>
    </row>
    <row r="1456" spans="1:14" s="78" customFormat="1" x14ac:dyDescent="0.25">
      <c r="A1456" s="76"/>
      <c r="B1456" s="76"/>
      <c r="C1456" s="76"/>
      <c r="D1456" s="131"/>
      <c r="E1456" s="92"/>
      <c r="F1456" s="76"/>
      <c r="G1456" s="76"/>
      <c r="H1456" s="77"/>
      <c r="I1456" s="76"/>
      <c r="J1456" s="77"/>
      <c r="K1456" s="135"/>
      <c r="L1456" s="135"/>
      <c r="M1456" s="135"/>
      <c r="N1456" s="135"/>
    </row>
    <row r="1457" spans="1:14" s="78" customFormat="1" x14ac:dyDescent="0.25">
      <c r="A1457" s="76"/>
      <c r="B1457" s="76"/>
      <c r="C1457" s="76"/>
      <c r="D1457" s="131"/>
      <c r="E1457" s="92"/>
      <c r="F1457" s="76"/>
      <c r="G1457" s="76"/>
      <c r="H1457" s="77"/>
      <c r="I1457" s="76"/>
      <c r="J1457" s="77"/>
      <c r="K1457" s="135"/>
      <c r="L1457" s="135"/>
      <c r="M1457" s="135"/>
      <c r="N1457" s="135"/>
    </row>
    <row r="1458" spans="1:14" s="78" customFormat="1" x14ac:dyDescent="0.25">
      <c r="A1458" s="76"/>
      <c r="B1458" s="76"/>
      <c r="C1458" s="76"/>
      <c r="D1458" s="131"/>
      <c r="E1458" s="92"/>
      <c r="F1458" s="76"/>
      <c r="G1458" s="76"/>
      <c r="H1458" s="77"/>
      <c r="I1458" s="76"/>
      <c r="J1458" s="77"/>
      <c r="K1458" s="135"/>
      <c r="L1458" s="135"/>
      <c r="M1458" s="135"/>
      <c r="N1458" s="135"/>
    </row>
    <row r="1459" spans="1:14" s="78" customFormat="1" x14ac:dyDescent="0.25">
      <c r="A1459" s="76"/>
      <c r="B1459" s="76"/>
      <c r="C1459" s="76"/>
      <c r="D1459" s="131"/>
      <c r="E1459" s="92"/>
      <c r="F1459" s="76"/>
      <c r="G1459" s="76"/>
      <c r="H1459" s="77"/>
      <c r="I1459" s="76"/>
      <c r="J1459" s="77"/>
      <c r="K1459" s="135"/>
      <c r="L1459" s="135"/>
      <c r="M1459" s="135"/>
      <c r="N1459" s="135"/>
    </row>
    <row r="1460" spans="1:14" s="78" customFormat="1" x14ac:dyDescent="0.25">
      <c r="A1460" s="76"/>
      <c r="B1460" s="76"/>
      <c r="C1460" s="76"/>
      <c r="D1460" s="131"/>
      <c r="E1460" s="92"/>
      <c r="F1460" s="76"/>
      <c r="G1460" s="76"/>
      <c r="H1460" s="77"/>
      <c r="I1460" s="76"/>
      <c r="J1460" s="77"/>
      <c r="K1460" s="135"/>
      <c r="L1460" s="135"/>
      <c r="M1460" s="135"/>
      <c r="N1460" s="135"/>
    </row>
    <row r="1461" spans="1:14" s="78" customFormat="1" x14ac:dyDescent="0.25">
      <c r="A1461" s="76"/>
      <c r="B1461" s="76"/>
      <c r="C1461" s="76"/>
      <c r="D1461" s="131"/>
      <c r="E1461" s="92"/>
      <c r="F1461" s="76"/>
      <c r="G1461" s="76"/>
      <c r="H1461" s="77"/>
      <c r="I1461" s="76"/>
      <c r="J1461" s="77"/>
      <c r="K1461" s="135"/>
      <c r="L1461" s="135"/>
      <c r="M1461" s="135"/>
      <c r="N1461" s="135"/>
    </row>
    <row r="1462" spans="1:14" s="78" customFormat="1" x14ac:dyDescent="0.25">
      <c r="A1462" s="76"/>
      <c r="B1462" s="76"/>
      <c r="C1462" s="76"/>
      <c r="D1462" s="131"/>
      <c r="E1462" s="92"/>
      <c r="F1462" s="76"/>
      <c r="G1462" s="76"/>
      <c r="H1462" s="77"/>
      <c r="I1462" s="76"/>
      <c r="J1462" s="77"/>
      <c r="K1462" s="135"/>
      <c r="L1462" s="135"/>
      <c r="M1462" s="135"/>
      <c r="N1462" s="135"/>
    </row>
    <row r="1463" spans="1:14" s="78" customFormat="1" x14ac:dyDescent="0.25">
      <c r="A1463" s="76"/>
      <c r="B1463" s="76"/>
      <c r="C1463" s="76"/>
      <c r="D1463" s="131"/>
      <c r="E1463" s="92"/>
      <c r="F1463" s="76"/>
      <c r="G1463" s="76"/>
      <c r="H1463" s="77"/>
      <c r="I1463" s="76"/>
      <c r="J1463" s="77"/>
      <c r="K1463" s="135"/>
      <c r="L1463" s="135"/>
      <c r="M1463" s="135"/>
      <c r="N1463" s="135"/>
    </row>
    <row r="1464" spans="1:14" s="78" customFormat="1" x14ac:dyDescent="0.25">
      <c r="A1464" s="76"/>
      <c r="B1464" s="76"/>
      <c r="C1464" s="76"/>
      <c r="D1464" s="131"/>
      <c r="E1464" s="92"/>
      <c r="F1464" s="76"/>
      <c r="G1464" s="76"/>
      <c r="H1464" s="77"/>
      <c r="I1464" s="76"/>
      <c r="J1464" s="77"/>
      <c r="K1464" s="135"/>
      <c r="L1464" s="135"/>
      <c r="M1464" s="135"/>
      <c r="N1464" s="135"/>
    </row>
    <row r="1465" spans="1:14" s="78" customFormat="1" x14ac:dyDescent="0.25">
      <c r="A1465" s="76"/>
      <c r="B1465" s="76"/>
      <c r="C1465" s="76"/>
      <c r="D1465" s="131"/>
      <c r="E1465" s="92"/>
      <c r="F1465" s="76"/>
      <c r="G1465" s="76"/>
      <c r="H1465" s="77"/>
      <c r="I1465" s="76"/>
      <c r="J1465" s="77"/>
      <c r="K1465" s="135"/>
      <c r="L1465" s="135"/>
      <c r="M1465" s="135"/>
      <c r="N1465" s="135"/>
    </row>
    <row r="1466" spans="1:14" s="78" customFormat="1" x14ac:dyDescent="0.25">
      <c r="A1466" s="76"/>
      <c r="B1466" s="76"/>
      <c r="C1466" s="76"/>
      <c r="D1466" s="131"/>
      <c r="E1466" s="92"/>
      <c r="F1466" s="76"/>
      <c r="G1466" s="76"/>
      <c r="H1466" s="77"/>
      <c r="I1466" s="76"/>
      <c r="J1466" s="77"/>
      <c r="K1466" s="135"/>
      <c r="L1466" s="135"/>
      <c r="M1466" s="135"/>
      <c r="N1466" s="135"/>
    </row>
    <row r="1467" spans="1:14" s="78" customFormat="1" x14ac:dyDescent="0.25">
      <c r="A1467" s="76"/>
      <c r="B1467" s="76"/>
      <c r="C1467" s="76"/>
      <c r="D1467" s="131"/>
      <c r="E1467" s="92"/>
      <c r="F1467" s="76"/>
      <c r="G1467" s="76"/>
      <c r="H1467" s="77"/>
      <c r="I1467" s="76"/>
      <c r="J1467" s="77"/>
      <c r="K1467" s="135"/>
      <c r="L1467" s="135"/>
      <c r="M1467" s="135"/>
      <c r="N1467" s="135"/>
    </row>
    <row r="1468" spans="1:14" s="78" customFormat="1" x14ac:dyDescent="0.25">
      <c r="A1468" s="76"/>
      <c r="B1468" s="76"/>
      <c r="C1468" s="76"/>
      <c r="D1468" s="131"/>
      <c r="E1468" s="92"/>
      <c r="F1468" s="76"/>
      <c r="G1468" s="76"/>
      <c r="H1468" s="77"/>
      <c r="I1468" s="76"/>
      <c r="J1468" s="77"/>
      <c r="K1468" s="135"/>
      <c r="L1468" s="135"/>
      <c r="M1468" s="135"/>
      <c r="N1468" s="135"/>
    </row>
    <row r="1469" spans="1:14" s="78" customFormat="1" x14ac:dyDescent="0.25">
      <c r="A1469" s="76"/>
      <c r="B1469" s="76"/>
      <c r="C1469" s="76"/>
      <c r="D1469" s="131"/>
      <c r="E1469" s="92"/>
      <c r="F1469" s="76"/>
      <c r="G1469" s="76"/>
      <c r="H1469" s="77"/>
      <c r="I1469" s="76"/>
      <c r="J1469" s="77"/>
      <c r="K1469" s="135"/>
      <c r="L1469" s="135"/>
      <c r="M1469" s="135"/>
      <c r="N1469" s="135"/>
    </row>
    <row r="1470" spans="1:14" s="78" customFormat="1" x14ac:dyDescent="0.25">
      <c r="A1470" s="76"/>
      <c r="B1470" s="76"/>
      <c r="C1470" s="76"/>
      <c r="D1470" s="131"/>
      <c r="E1470" s="92"/>
      <c r="F1470" s="76"/>
      <c r="G1470" s="76"/>
      <c r="H1470" s="77"/>
      <c r="I1470" s="76"/>
      <c r="J1470" s="77"/>
      <c r="K1470" s="135"/>
      <c r="L1470" s="135"/>
      <c r="M1470" s="135"/>
      <c r="N1470" s="135"/>
    </row>
    <row r="1471" spans="1:14" s="78" customFormat="1" x14ac:dyDescent="0.25">
      <c r="A1471" s="76"/>
      <c r="B1471" s="76"/>
      <c r="C1471" s="76"/>
      <c r="D1471" s="131"/>
      <c r="E1471" s="92"/>
      <c r="F1471" s="76"/>
      <c r="G1471" s="76"/>
      <c r="H1471" s="77"/>
      <c r="I1471" s="76"/>
      <c r="J1471" s="77"/>
      <c r="K1471" s="135"/>
      <c r="L1471" s="135"/>
      <c r="M1471" s="135"/>
      <c r="N1471" s="135"/>
    </row>
    <row r="1472" spans="1:14" s="78" customFormat="1" x14ac:dyDescent="0.25">
      <c r="A1472" s="76"/>
      <c r="B1472" s="76"/>
      <c r="C1472" s="76"/>
      <c r="D1472" s="131"/>
      <c r="E1472" s="92"/>
      <c r="F1472" s="76"/>
      <c r="G1472" s="76"/>
      <c r="H1472" s="77"/>
      <c r="I1472" s="76"/>
      <c r="J1472" s="77"/>
      <c r="K1472" s="135"/>
      <c r="L1472" s="135"/>
      <c r="M1472" s="135"/>
      <c r="N1472" s="135"/>
    </row>
    <row r="1473" spans="1:14" s="78" customFormat="1" x14ac:dyDescent="0.25">
      <c r="A1473" s="76"/>
      <c r="B1473" s="76"/>
      <c r="C1473" s="76"/>
      <c r="D1473" s="131"/>
      <c r="E1473" s="92"/>
      <c r="F1473" s="76"/>
      <c r="G1473" s="76"/>
      <c r="H1473" s="77"/>
      <c r="I1473" s="76"/>
      <c r="J1473" s="77"/>
      <c r="K1473" s="135"/>
      <c r="L1473" s="135"/>
      <c r="M1473" s="135"/>
      <c r="N1473" s="135"/>
    </row>
    <row r="1474" spans="1:14" s="78" customFormat="1" x14ac:dyDescent="0.25">
      <c r="A1474" s="76"/>
      <c r="B1474" s="76"/>
      <c r="C1474" s="76"/>
      <c r="D1474" s="131"/>
      <c r="E1474" s="92"/>
      <c r="F1474" s="76"/>
      <c r="G1474" s="76"/>
      <c r="H1474" s="77"/>
      <c r="I1474" s="76"/>
      <c r="J1474" s="77"/>
      <c r="K1474" s="135"/>
      <c r="L1474" s="135"/>
      <c r="M1474" s="135"/>
      <c r="N1474" s="135"/>
    </row>
    <row r="1475" spans="1:14" s="78" customFormat="1" x14ac:dyDescent="0.25">
      <c r="A1475" s="76"/>
      <c r="B1475" s="76"/>
      <c r="C1475" s="76"/>
      <c r="D1475" s="131"/>
      <c r="E1475" s="92"/>
      <c r="F1475" s="76"/>
      <c r="G1475" s="76"/>
      <c r="H1475" s="77"/>
      <c r="I1475" s="76"/>
      <c r="J1475" s="77"/>
      <c r="K1475" s="135"/>
      <c r="L1475" s="135"/>
      <c r="M1475" s="135"/>
      <c r="N1475" s="135"/>
    </row>
    <row r="1476" spans="1:14" s="78" customFormat="1" x14ac:dyDescent="0.25">
      <c r="A1476" s="76"/>
      <c r="B1476" s="76"/>
      <c r="C1476" s="76"/>
      <c r="D1476" s="131"/>
      <c r="E1476" s="92"/>
      <c r="F1476" s="76"/>
      <c r="G1476" s="76"/>
      <c r="H1476" s="77"/>
      <c r="I1476" s="76"/>
      <c r="J1476" s="77"/>
      <c r="K1476" s="135"/>
      <c r="L1476" s="135"/>
      <c r="M1476" s="135"/>
      <c r="N1476" s="135"/>
    </row>
    <row r="1477" spans="1:14" s="78" customFormat="1" x14ac:dyDescent="0.25">
      <c r="A1477" s="76"/>
      <c r="B1477" s="76"/>
      <c r="C1477" s="76"/>
      <c r="D1477" s="131"/>
      <c r="E1477" s="92"/>
      <c r="F1477" s="76"/>
      <c r="G1477" s="76"/>
      <c r="H1477" s="77"/>
      <c r="I1477" s="76"/>
      <c r="J1477" s="77"/>
      <c r="K1477" s="135"/>
      <c r="L1477" s="135"/>
      <c r="M1477" s="135"/>
      <c r="N1477" s="135"/>
    </row>
    <row r="1478" spans="1:14" s="78" customFormat="1" x14ac:dyDescent="0.25">
      <c r="A1478" s="76"/>
      <c r="B1478" s="76"/>
      <c r="C1478" s="76"/>
      <c r="D1478" s="131"/>
      <c r="E1478" s="92"/>
      <c r="F1478" s="76"/>
      <c r="G1478" s="76"/>
      <c r="H1478" s="77"/>
      <c r="I1478" s="76"/>
      <c r="J1478" s="77"/>
      <c r="K1478" s="135"/>
      <c r="L1478" s="135"/>
      <c r="M1478" s="135"/>
      <c r="N1478" s="135"/>
    </row>
    <row r="1479" spans="1:14" s="78" customFormat="1" x14ac:dyDescent="0.25">
      <c r="A1479" s="76"/>
      <c r="B1479" s="76"/>
      <c r="C1479" s="76"/>
      <c r="D1479" s="131"/>
      <c r="E1479" s="92"/>
      <c r="F1479" s="76"/>
      <c r="G1479" s="76"/>
      <c r="H1479" s="77"/>
      <c r="I1479" s="76"/>
      <c r="J1479" s="77"/>
      <c r="K1479" s="135"/>
      <c r="L1479" s="135"/>
      <c r="M1479" s="135"/>
      <c r="N1479" s="135"/>
    </row>
    <row r="1480" spans="1:14" s="78" customFormat="1" x14ac:dyDescent="0.25">
      <c r="A1480" s="76"/>
      <c r="B1480" s="76"/>
      <c r="C1480" s="76"/>
      <c r="D1480" s="131"/>
      <c r="E1480" s="92"/>
      <c r="F1480" s="76"/>
      <c r="G1480" s="76"/>
      <c r="H1480" s="77"/>
      <c r="I1480" s="76"/>
      <c r="J1480" s="77"/>
      <c r="K1480" s="135"/>
      <c r="L1480" s="135"/>
      <c r="M1480" s="135"/>
      <c r="N1480" s="135"/>
    </row>
    <row r="1481" spans="1:14" s="78" customFormat="1" x14ac:dyDescent="0.25">
      <c r="A1481" s="76"/>
      <c r="B1481" s="76"/>
      <c r="C1481" s="76"/>
      <c r="D1481" s="131"/>
      <c r="E1481" s="92"/>
      <c r="F1481" s="76"/>
      <c r="G1481" s="76"/>
      <c r="H1481" s="77"/>
      <c r="I1481" s="76"/>
      <c r="J1481" s="77"/>
      <c r="K1481" s="135"/>
      <c r="L1481" s="135"/>
      <c r="M1481" s="135"/>
      <c r="N1481" s="135"/>
    </row>
    <row r="1482" spans="1:14" s="78" customFormat="1" x14ac:dyDescent="0.25">
      <c r="A1482" s="76"/>
      <c r="B1482" s="76"/>
      <c r="C1482" s="76"/>
      <c r="D1482" s="131"/>
      <c r="E1482" s="92"/>
      <c r="F1482" s="76"/>
      <c r="G1482" s="76"/>
      <c r="H1482" s="77"/>
      <c r="I1482" s="76"/>
      <c r="J1482" s="77"/>
      <c r="K1482" s="135"/>
      <c r="L1482" s="135"/>
      <c r="M1482" s="135"/>
      <c r="N1482" s="135"/>
    </row>
    <row r="1483" spans="1:14" s="78" customFormat="1" x14ac:dyDescent="0.25">
      <c r="A1483" s="76"/>
      <c r="B1483" s="76"/>
      <c r="C1483" s="76"/>
      <c r="D1483" s="131"/>
      <c r="E1483" s="92"/>
      <c r="F1483" s="76"/>
      <c r="G1483" s="76"/>
      <c r="H1483" s="77"/>
      <c r="I1483" s="76"/>
      <c r="J1483" s="77"/>
      <c r="K1483" s="135"/>
      <c r="L1483" s="135"/>
      <c r="M1483" s="135"/>
      <c r="N1483" s="135"/>
    </row>
    <row r="1484" spans="1:14" s="78" customFormat="1" x14ac:dyDescent="0.25">
      <c r="A1484" s="76"/>
      <c r="B1484" s="76"/>
      <c r="C1484" s="76"/>
      <c r="D1484" s="131"/>
      <c r="E1484" s="92"/>
      <c r="F1484" s="76"/>
      <c r="G1484" s="76"/>
      <c r="H1484" s="77"/>
      <c r="I1484" s="76"/>
      <c r="J1484" s="77"/>
      <c r="K1484" s="135"/>
      <c r="L1484" s="135"/>
      <c r="M1484" s="135"/>
      <c r="N1484" s="135"/>
    </row>
    <row r="1485" spans="1:14" s="78" customFormat="1" x14ac:dyDescent="0.25">
      <c r="A1485" s="76"/>
      <c r="B1485" s="76"/>
      <c r="C1485" s="76"/>
      <c r="D1485" s="131"/>
      <c r="E1485" s="92"/>
      <c r="F1485" s="76"/>
      <c r="G1485" s="76"/>
      <c r="H1485" s="77"/>
      <c r="I1485" s="76"/>
      <c r="J1485" s="77"/>
      <c r="K1485" s="135"/>
      <c r="L1485" s="135"/>
      <c r="M1485" s="135"/>
      <c r="N1485" s="135"/>
    </row>
    <row r="1486" spans="1:14" s="78" customFormat="1" x14ac:dyDescent="0.25">
      <c r="A1486" s="76"/>
      <c r="B1486" s="76"/>
      <c r="C1486" s="76"/>
      <c r="D1486" s="131"/>
      <c r="E1486" s="92"/>
      <c r="F1486" s="76"/>
      <c r="G1486" s="76"/>
      <c r="H1486" s="77"/>
      <c r="I1486" s="76"/>
      <c r="J1486" s="77"/>
      <c r="K1486" s="135"/>
      <c r="L1486" s="135"/>
      <c r="M1486" s="135"/>
      <c r="N1486" s="135"/>
    </row>
    <row r="1487" spans="1:14" s="78" customFormat="1" x14ac:dyDescent="0.25">
      <c r="A1487" s="76"/>
      <c r="B1487" s="76"/>
      <c r="C1487" s="76"/>
      <c r="D1487" s="131"/>
      <c r="E1487" s="92"/>
      <c r="F1487" s="76"/>
      <c r="G1487" s="76"/>
      <c r="H1487" s="77"/>
      <c r="I1487" s="76"/>
      <c r="J1487" s="77"/>
      <c r="K1487" s="135"/>
      <c r="L1487" s="135"/>
      <c r="M1487" s="135"/>
      <c r="N1487" s="135"/>
    </row>
    <row r="1488" spans="1:14" s="78" customFormat="1" x14ac:dyDescent="0.25">
      <c r="A1488" s="76"/>
      <c r="B1488" s="76"/>
      <c r="C1488" s="76"/>
      <c r="D1488" s="131"/>
      <c r="E1488" s="92"/>
      <c r="F1488" s="76"/>
      <c r="G1488" s="76"/>
      <c r="H1488" s="77"/>
      <c r="I1488" s="76"/>
      <c r="J1488" s="77"/>
      <c r="K1488" s="135"/>
      <c r="L1488" s="135"/>
      <c r="M1488" s="135"/>
      <c r="N1488" s="135"/>
    </row>
    <row r="1489" spans="1:14" s="78" customFormat="1" x14ac:dyDescent="0.25">
      <c r="A1489" s="76"/>
      <c r="B1489" s="76"/>
      <c r="C1489" s="76"/>
      <c r="D1489" s="131"/>
      <c r="E1489" s="92"/>
      <c r="F1489" s="76"/>
      <c r="G1489" s="76"/>
      <c r="H1489" s="77"/>
      <c r="I1489" s="76"/>
      <c r="J1489" s="77"/>
      <c r="K1489" s="135"/>
      <c r="L1489" s="135"/>
      <c r="M1489" s="135"/>
      <c r="N1489" s="135"/>
    </row>
    <row r="1490" spans="1:14" s="78" customFormat="1" x14ac:dyDescent="0.25">
      <c r="A1490" s="76"/>
      <c r="B1490" s="76"/>
      <c r="C1490" s="76"/>
      <c r="D1490" s="131"/>
      <c r="E1490" s="92"/>
      <c r="F1490" s="76"/>
      <c r="G1490" s="76"/>
      <c r="H1490" s="77"/>
      <c r="I1490" s="76"/>
      <c r="J1490" s="77"/>
      <c r="K1490" s="135"/>
      <c r="L1490" s="135"/>
      <c r="M1490" s="135"/>
      <c r="N1490" s="135"/>
    </row>
    <row r="1491" spans="1:14" s="78" customFormat="1" x14ac:dyDescent="0.25">
      <c r="A1491" s="76"/>
      <c r="B1491" s="76"/>
      <c r="C1491" s="76"/>
      <c r="D1491" s="131"/>
      <c r="E1491" s="92"/>
      <c r="F1491" s="76"/>
      <c r="G1491" s="76"/>
      <c r="H1491" s="77"/>
      <c r="I1491" s="76"/>
      <c r="J1491" s="77"/>
      <c r="K1491" s="135"/>
      <c r="L1491" s="135"/>
      <c r="M1491" s="135"/>
      <c r="N1491" s="135"/>
    </row>
    <row r="1492" spans="1:14" s="78" customFormat="1" x14ac:dyDescent="0.25">
      <c r="A1492" s="76"/>
      <c r="B1492" s="76"/>
      <c r="C1492" s="76"/>
      <c r="D1492" s="131"/>
      <c r="E1492" s="92"/>
      <c r="F1492" s="76"/>
      <c r="G1492" s="76"/>
      <c r="H1492" s="77"/>
      <c r="I1492" s="76"/>
      <c r="J1492" s="77"/>
      <c r="K1492" s="135"/>
      <c r="L1492" s="135"/>
      <c r="M1492" s="135"/>
      <c r="N1492" s="135"/>
    </row>
    <row r="1493" spans="1:14" s="78" customFormat="1" x14ac:dyDescent="0.25">
      <c r="A1493" s="76"/>
      <c r="B1493" s="76"/>
      <c r="C1493" s="76"/>
      <c r="D1493" s="131"/>
      <c r="E1493" s="92"/>
      <c r="F1493" s="76"/>
      <c r="G1493" s="76"/>
      <c r="H1493" s="77"/>
      <c r="I1493" s="76"/>
      <c r="J1493" s="77"/>
      <c r="K1493" s="135"/>
      <c r="L1493" s="135"/>
      <c r="M1493" s="135"/>
      <c r="N1493" s="135"/>
    </row>
    <row r="1494" spans="1:14" s="78" customFormat="1" x14ac:dyDescent="0.25">
      <c r="A1494" s="76"/>
      <c r="B1494" s="76"/>
      <c r="C1494" s="76"/>
      <c r="D1494" s="131"/>
      <c r="E1494" s="92"/>
      <c r="F1494" s="76"/>
      <c r="G1494" s="76"/>
      <c r="H1494" s="77"/>
      <c r="I1494" s="76"/>
      <c r="J1494" s="77"/>
      <c r="K1494" s="135"/>
      <c r="L1494" s="135"/>
      <c r="M1494" s="135"/>
      <c r="N1494" s="135"/>
    </row>
    <row r="1495" spans="1:14" s="78" customFormat="1" x14ac:dyDescent="0.25">
      <c r="A1495" s="76"/>
      <c r="B1495" s="76"/>
      <c r="C1495" s="76"/>
      <c r="D1495" s="131"/>
      <c r="E1495" s="92"/>
      <c r="F1495" s="76"/>
      <c r="G1495" s="76"/>
      <c r="H1495" s="77"/>
      <c r="I1495" s="76"/>
      <c r="J1495" s="77"/>
      <c r="K1495" s="135"/>
      <c r="L1495" s="135"/>
      <c r="M1495" s="135"/>
      <c r="N1495" s="135"/>
    </row>
    <row r="1496" spans="1:14" s="78" customFormat="1" x14ac:dyDescent="0.25">
      <c r="A1496" s="76"/>
      <c r="B1496" s="76"/>
      <c r="C1496" s="76"/>
      <c r="D1496" s="131"/>
      <c r="E1496" s="92"/>
      <c r="F1496" s="76"/>
      <c r="G1496" s="76"/>
      <c r="H1496" s="77"/>
      <c r="I1496" s="76"/>
      <c r="J1496" s="77"/>
      <c r="K1496" s="135"/>
      <c r="L1496" s="135"/>
      <c r="M1496" s="135"/>
      <c r="N1496" s="135"/>
    </row>
    <row r="1497" spans="1:14" s="78" customFormat="1" x14ac:dyDescent="0.25">
      <c r="A1497" s="76"/>
      <c r="B1497" s="76"/>
      <c r="C1497" s="76"/>
      <c r="D1497" s="131"/>
      <c r="E1497" s="92"/>
      <c r="F1497" s="76"/>
      <c r="G1497" s="76"/>
      <c r="H1497" s="77"/>
      <c r="I1497" s="76"/>
      <c r="J1497" s="77"/>
      <c r="K1497" s="135"/>
      <c r="L1497" s="135"/>
      <c r="M1497" s="135"/>
      <c r="N1497" s="135"/>
    </row>
    <row r="1498" spans="1:14" s="78" customFormat="1" x14ac:dyDescent="0.25">
      <c r="A1498" s="76"/>
      <c r="B1498" s="76"/>
      <c r="C1498" s="76"/>
      <c r="D1498" s="131"/>
      <c r="E1498" s="92"/>
      <c r="F1498" s="76"/>
      <c r="G1498" s="76"/>
      <c r="H1498" s="77"/>
      <c r="I1498" s="76"/>
      <c r="J1498" s="77"/>
      <c r="K1498" s="135"/>
      <c r="L1498" s="135"/>
      <c r="M1498" s="135"/>
      <c r="N1498" s="135"/>
    </row>
    <row r="1499" spans="1:14" s="78" customFormat="1" x14ac:dyDescent="0.25">
      <c r="A1499" s="76"/>
      <c r="B1499" s="76"/>
      <c r="C1499" s="76"/>
      <c r="D1499" s="131"/>
      <c r="E1499" s="92"/>
      <c r="F1499" s="76"/>
      <c r="G1499" s="76"/>
      <c r="H1499" s="77"/>
      <c r="I1499" s="76"/>
      <c r="J1499" s="77"/>
      <c r="K1499" s="135"/>
      <c r="L1499" s="135"/>
      <c r="M1499" s="135"/>
      <c r="N1499" s="135"/>
    </row>
    <row r="1500" spans="1:14" s="78" customFormat="1" x14ac:dyDescent="0.25">
      <c r="A1500" s="76"/>
      <c r="B1500" s="76"/>
      <c r="C1500" s="76"/>
      <c r="D1500" s="131"/>
      <c r="E1500" s="92"/>
      <c r="F1500" s="76"/>
      <c r="G1500" s="76"/>
      <c r="H1500" s="77"/>
      <c r="I1500" s="76"/>
      <c r="J1500" s="77"/>
      <c r="K1500" s="135"/>
      <c r="L1500" s="135"/>
      <c r="M1500" s="135"/>
      <c r="N1500" s="135"/>
    </row>
    <row r="1501" spans="1:14" s="78" customFormat="1" x14ac:dyDescent="0.25">
      <c r="A1501" s="76"/>
      <c r="B1501" s="76"/>
      <c r="C1501" s="76"/>
      <c r="D1501" s="131"/>
      <c r="E1501" s="92"/>
      <c r="F1501" s="76"/>
      <c r="G1501" s="76"/>
      <c r="H1501" s="77"/>
      <c r="I1501" s="76"/>
      <c r="J1501" s="77"/>
      <c r="K1501" s="135"/>
      <c r="L1501" s="135"/>
      <c r="M1501" s="135"/>
      <c r="N1501" s="135"/>
    </row>
    <row r="1502" spans="1:14" s="78" customFormat="1" x14ac:dyDescent="0.25">
      <c r="A1502" s="76"/>
      <c r="B1502" s="76"/>
      <c r="C1502" s="76"/>
      <c r="D1502" s="131"/>
      <c r="E1502" s="92"/>
      <c r="F1502" s="76"/>
      <c r="G1502" s="76"/>
      <c r="H1502" s="77"/>
      <c r="I1502" s="76"/>
      <c r="J1502" s="77"/>
      <c r="K1502" s="135"/>
      <c r="L1502" s="135"/>
      <c r="M1502" s="135"/>
      <c r="N1502" s="135"/>
    </row>
    <row r="1503" spans="1:14" s="78" customFormat="1" x14ac:dyDescent="0.25">
      <c r="A1503" s="76"/>
      <c r="B1503" s="76"/>
      <c r="C1503" s="76"/>
      <c r="D1503" s="131"/>
      <c r="E1503" s="92"/>
      <c r="F1503" s="76"/>
      <c r="G1503" s="76"/>
      <c r="H1503" s="77"/>
      <c r="I1503" s="76"/>
      <c r="J1503" s="77"/>
      <c r="K1503" s="135"/>
      <c r="L1503" s="135"/>
      <c r="M1503" s="135"/>
      <c r="N1503" s="135"/>
    </row>
    <row r="1504" spans="1:14" s="78" customFormat="1" x14ac:dyDescent="0.25">
      <c r="A1504" s="76"/>
      <c r="B1504" s="76"/>
      <c r="C1504" s="76"/>
      <c r="D1504" s="131"/>
      <c r="E1504" s="92"/>
      <c r="F1504" s="76"/>
      <c r="G1504" s="76"/>
      <c r="H1504" s="77"/>
      <c r="I1504" s="76"/>
      <c r="J1504" s="77"/>
      <c r="K1504" s="135"/>
      <c r="L1504" s="135"/>
      <c r="M1504" s="135"/>
      <c r="N1504" s="135"/>
    </row>
    <row r="1505" spans="1:14" s="78" customFormat="1" x14ac:dyDescent="0.25">
      <c r="A1505" s="76"/>
      <c r="B1505" s="76"/>
      <c r="C1505" s="76"/>
      <c r="D1505" s="131"/>
      <c r="E1505" s="92"/>
      <c r="F1505" s="76"/>
      <c r="G1505" s="76"/>
      <c r="H1505" s="77"/>
      <c r="I1505" s="76"/>
      <c r="J1505" s="77"/>
      <c r="K1505" s="135"/>
      <c r="L1505" s="135"/>
      <c r="M1505" s="135"/>
      <c r="N1505" s="135"/>
    </row>
    <row r="1506" spans="1:14" s="78" customFormat="1" x14ac:dyDescent="0.25">
      <c r="A1506" s="76"/>
      <c r="B1506" s="76"/>
      <c r="C1506" s="76"/>
      <c r="D1506" s="131"/>
      <c r="E1506" s="92"/>
      <c r="F1506" s="76"/>
      <c r="G1506" s="76"/>
      <c r="H1506" s="77"/>
      <c r="I1506" s="76"/>
      <c r="J1506" s="77"/>
      <c r="K1506" s="135"/>
      <c r="L1506" s="135"/>
      <c r="M1506" s="135"/>
      <c r="N1506" s="135"/>
    </row>
    <row r="1507" spans="1:14" s="78" customFormat="1" x14ac:dyDescent="0.25">
      <c r="A1507" s="76"/>
      <c r="B1507" s="76"/>
      <c r="C1507" s="76"/>
      <c r="D1507" s="131"/>
      <c r="E1507" s="92"/>
      <c r="F1507" s="76"/>
      <c r="G1507" s="76"/>
      <c r="H1507" s="77"/>
      <c r="I1507" s="76"/>
      <c r="J1507" s="77"/>
      <c r="K1507" s="135"/>
      <c r="L1507" s="135"/>
      <c r="M1507" s="135"/>
      <c r="N1507" s="135"/>
    </row>
    <row r="1508" spans="1:14" s="78" customFormat="1" x14ac:dyDescent="0.25">
      <c r="A1508" s="76"/>
      <c r="B1508" s="76"/>
      <c r="C1508" s="76"/>
      <c r="D1508" s="131"/>
      <c r="E1508" s="92"/>
      <c r="F1508" s="76"/>
      <c r="G1508" s="76"/>
      <c r="H1508" s="77"/>
      <c r="I1508" s="76"/>
      <c r="J1508" s="77"/>
      <c r="K1508" s="135"/>
      <c r="L1508" s="135"/>
      <c r="M1508" s="135"/>
      <c r="N1508" s="135"/>
    </row>
    <row r="1509" spans="1:14" s="78" customFormat="1" x14ac:dyDescent="0.25">
      <c r="A1509" s="76"/>
      <c r="B1509" s="76"/>
      <c r="C1509" s="76"/>
      <c r="D1509" s="131"/>
      <c r="E1509" s="92"/>
      <c r="F1509" s="76"/>
      <c r="G1509" s="76"/>
      <c r="H1509" s="77"/>
      <c r="I1509" s="76"/>
      <c r="J1509" s="77"/>
      <c r="K1509" s="135"/>
      <c r="L1509" s="135"/>
      <c r="M1509" s="135"/>
      <c r="N1509" s="135"/>
    </row>
    <row r="1510" spans="1:14" s="78" customFormat="1" x14ac:dyDescent="0.25">
      <c r="A1510" s="76"/>
      <c r="B1510" s="76"/>
      <c r="C1510" s="76"/>
      <c r="D1510" s="131"/>
      <c r="E1510" s="92"/>
      <c r="F1510" s="76"/>
      <c r="G1510" s="76"/>
      <c r="H1510" s="77"/>
      <c r="I1510" s="76"/>
      <c r="J1510" s="77"/>
      <c r="K1510" s="135"/>
      <c r="L1510" s="135"/>
      <c r="M1510" s="135"/>
      <c r="N1510" s="135"/>
    </row>
    <row r="1511" spans="1:14" s="78" customFormat="1" x14ac:dyDescent="0.25">
      <c r="A1511" s="76"/>
      <c r="B1511" s="76"/>
      <c r="C1511" s="76"/>
      <c r="D1511" s="131"/>
      <c r="E1511" s="92"/>
      <c r="F1511" s="76"/>
      <c r="G1511" s="76"/>
      <c r="H1511" s="77"/>
      <c r="I1511" s="76"/>
      <c r="J1511" s="77"/>
      <c r="K1511" s="135"/>
      <c r="L1511" s="135"/>
      <c r="M1511" s="135"/>
      <c r="N1511" s="135"/>
    </row>
    <row r="1512" spans="1:14" s="78" customFormat="1" x14ac:dyDescent="0.25">
      <c r="A1512" s="76"/>
      <c r="B1512" s="76"/>
      <c r="C1512" s="76"/>
      <c r="D1512" s="131"/>
      <c r="E1512" s="92"/>
      <c r="F1512" s="76"/>
      <c r="G1512" s="76"/>
      <c r="H1512" s="77"/>
      <c r="I1512" s="76"/>
      <c r="J1512" s="77"/>
      <c r="K1512" s="135"/>
      <c r="L1512" s="135"/>
      <c r="M1512" s="135"/>
      <c r="N1512" s="135"/>
    </row>
    <row r="1513" spans="1:14" s="78" customFormat="1" x14ac:dyDescent="0.25">
      <c r="A1513" s="76"/>
      <c r="B1513" s="76"/>
      <c r="C1513" s="76"/>
      <c r="D1513" s="131"/>
      <c r="E1513" s="92"/>
      <c r="F1513" s="76"/>
      <c r="G1513" s="76"/>
      <c r="H1513" s="77"/>
      <c r="I1513" s="76"/>
      <c r="J1513" s="77"/>
      <c r="K1513" s="135"/>
      <c r="L1513" s="135"/>
      <c r="M1513" s="135"/>
      <c r="N1513" s="135"/>
    </row>
    <row r="1514" spans="1:14" s="78" customFormat="1" x14ac:dyDescent="0.25">
      <c r="A1514" s="76"/>
      <c r="B1514" s="76"/>
      <c r="C1514" s="76"/>
      <c r="D1514" s="131"/>
      <c r="E1514" s="92"/>
      <c r="F1514" s="76"/>
      <c r="G1514" s="76"/>
      <c r="H1514" s="77"/>
      <c r="I1514" s="76"/>
      <c r="J1514" s="77"/>
      <c r="K1514" s="135"/>
      <c r="L1514" s="135"/>
      <c r="M1514" s="135"/>
      <c r="N1514" s="135"/>
    </row>
    <row r="1515" spans="1:14" s="78" customFormat="1" x14ac:dyDescent="0.25">
      <c r="A1515" s="76"/>
      <c r="B1515" s="76"/>
      <c r="C1515" s="76"/>
      <c r="D1515" s="131"/>
      <c r="E1515" s="92"/>
      <c r="F1515" s="76"/>
      <c r="G1515" s="76"/>
      <c r="H1515" s="77"/>
      <c r="I1515" s="76"/>
      <c r="J1515" s="77"/>
      <c r="K1515" s="135"/>
      <c r="L1515" s="135"/>
      <c r="M1515" s="135"/>
      <c r="N1515" s="135"/>
    </row>
    <row r="1516" spans="1:14" s="78" customFormat="1" x14ac:dyDescent="0.25">
      <c r="A1516" s="76"/>
      <c r="B1516" s="76"/>
      <c r="C1516" s="76"/>
      <c r="D1516" s="131"/>
      <c r="E1516" s="92"/>
      <c r="F1516" s="76"/>
      <c r="G1516" s="76"/>
      <c r="H1516" s="77"/>
      <c r="I1516" s="76"/>
      <c r="J1516" s="77"/>
      <c r="K1516" s="135"/>
      <c r="L1516" s="135"/>
      <c r="M1516" s="135"/>
      <c r="N1516" s="135"/>
    </row>
    <row r="1517" spans="1:14" s="78" customFormat="1" x14ac:dyDescent="0.25">
      <c r="A1517" s="76"/>
      <c r="B1517" s="76"/>
      <c r="C1517" s="76"/>
      <c r="D1517" s="131"/>
      <c r="E1517" s="92"/>
      <c r="F1517" s="76"/>
      <c r="G1517" s="76"/>
      <c r="H1517" s="77"/>
      <c r="I1517" s="76"/>
      <c r="J1517" s="77"/>
      <c r="K1517" s="135"/>
      <c r="L1517" s="135"/>
      <c r="M1517" s="135"/>
      <c r="N1517" s="135"/>
    </row>
    <row r="1518" spans="1:14" s="78" customFormat="1" x14ac:dyDescent="0.25">
      <c r="A1518" s="76"/>
      <c r="B1518" s="76"/>
      <c r="C1518" s="76"/>
      <c r="D1518" s="131"/>
      <c r="E1518" s="92"/>
      <c r="F1518" s="76"/>
      <c r="G1518" s="76"/>
      <c r="H1518" s="77"/>
      <c r="I1518" s="76"/>
      <c r="J1518" s="77"/>
      <c r="K1518" s="135"/>
      <c r="L1518" s="135"/>
      <c r="M1518" s="135"/>
      <c r="N1518" s="135"/>
    </row>
    <row r="1519" spans="1:14" s="78" customFormat="1" x14ac:dyDescent="0.25">
      <c r="A1519" s="76"/>
      <c r="B1519" s="76"/>
      <c r="C1519" s="76"/>
      <c r="D1519" s="131"/>
      <c r="E1519" s="92"/>
      <c r="F1519" s="76"/>
      <c r="G1519" s="76"/>
      <c r="H1519" s="77"/>
      <c r="I1519" s="76"/>
      <c r="J1519" s="77"/>
      <c r="K1519" s="135"/>
      <c r="L1519" s="135"/>
      <c r="M1519" s="135"/>
      <c r="N1519" s="135"/>
    </row>
    <row r="1520" spans="1:14" s="78" customFormat="1" x14ac:dyDescent="0.25">
      <c r="A1520" s="76"/>
      <c r="B1520" s="76"/>
      <c r="C1520" s="76"/>
      <c r="D1520" s="131"/>
      <c r="E1520" s="92"/>
      <c r="F1520" s="76"/>
      <c r="G1520" s="76"/>
      <c r="H1520" s="77"/>
      <c r="I1520" s="76"/>
      <c r="J1520" s="77"/>
      <c r="K1520" s="135"/>
      <c r="L1520" s="135"/>
      <c r="M1520" s="135"/>
      <c r="N1520" s="135"/>
    </row>
    <row r="1521" spans="1:14" s="78" customFormat="1" x14ac:dyDescent="0.25">
      <c r="A1521" s="76"/>
      <c r="B1521" s="76"/>
      <c r="C1521" s="76"/>
      <c r="D1521" s="131"/>
      <c r="E1521" s="92"/>
      <c r="F1521" s="76"/>
      <c r="G1521" s="76"/>
      <c r="H1521" s="77"/>
      <c r="I1521" s="76"/>
      <c r="J1521" s="77"/>
      <c r="K1521" s="135"/>
      <c r="L1521" s="135"/>
      <c r="M1521" s="135"/>
      <c r="N1521" s="135"/>
    </row>
    <row r="1522" spans="1:14" s="78" customFormat="1" x14ac:dyDescent="0.25">
      <c r="A1522" s="76"/>
      <c r="B1522" s="76"/>
      <c r="C1522" s="76"/>
      <c r="D1522" s="131"/>
      <c r="E1522" s="92"/>
      <c r="F1522" s="76"/>
      <c r="G1522" s="76"/>
      <c r="H1522" s="77"/>
      <c r="I1522" s="76"/>
      <c r="J1522" s="77"/>
      <c r="K1522" s="135"/>
      <c r="L1522" s="135"/>
      <c r="M1522" s="135"/>
      <c r="N1522" s="135"/>
    </row>
    <row r="1523" spans="1:14" s="78" customFormat="1" x14ac:dyDescent="0.25">
      <c r="A1523" s="76"/>
      <c r="B1523" s="76"/>
      <c r="C1523" s="76"/>
      <c r="D1523" s="131"/>
      <c r="E1523" s="92"/>
      <c r="F1523" s="76"/>
      <c r="G1523" s="76"/>
      <c r="H1523" s="77"/>
      <c r="I1523" s="76"/>
      <c r="J1523" s="77"/>
      <c r="K1523" s="135"/>
      <c r="L1523" s="135"/>
      <c r="M1523" s="135"/>
      <c r="N1523" s="135"/>
    </row>
    <row r="1524" spans="1:14" s="78" customFormat="1" x14ac:dyDescent="0.25">
      <c r="A1524" s="76"/>
      <c r="B1524" s="76"/>
      <c r="C1524" s="76"/>
      <c r="D1524" s="131"/>
      <c r="E1524" s="92"/>
      <c r="F1524" s="76"/>
      <c r="G1524" s="76"/>
      <c r="H1524" s="77"/>
      <c r="I1524" s="76"/>
      <c r="J1524" s="77"/>
      <c r="K1524" s="135"/>
      <c r="L1524" s="135"/>
      <c r="M1524" s="135"/>
      <c r="N1524" s="135"/>
    </row>
    <row r="1525" spans="1:14" s="78" customFormat="1" x14ac:dyDescent="0.25">
      <c r="A1525" s="76"/>
      <c r="B1525" s="76"/>
      <c r="C1525" s="76"/>
      <c r="D1525" s="131"/>
      <c r="E1525" s="92"/>
      <c r="F1525" s="76"/>
      <c r="G1525" s="76"/>
      <c r="H1525" s="77"/>
      <c r="I1525" s="76"/>
      <c r="J1525" s="77"/>
      <c r="K1525" s="135"/>
      <c r="L1525" s="135"/>
      <c r="M1525" s="135"/>
      <c r="N1525" s="135"/>
    </row>
    <row r="1526" spans="1:14" s="78" customFormat="1" x14ac:dyDescent="0.25">
      <c r="A1526" s="76"/>
      <c r="B1526" s="76"/>
      <c r="C1526" s="76"/>
      <c r="D1526" s="131"/>
      <c r="E1526" s="92"/>
      <c r="F1526" s="76"/>
      <c r="G1526" s="76"/>
      <c r="H1526" s="77"/>
      <c r="I1526" s="76"/>
      <c r="J1526" s="77"/>
      <c r="K1526" s="135"/>
      <c r="L1526" s="135"/>
      <c r="M1526" s="135"/>
      <c r="N1526" s="135"/>
    </row>
    <row r="1527" spans="1:14" s="78" customFormat="1" x14ac:dyDescent="0.25">
      <c r="A1527" s="76"/>
      <c r="B1527" s="76"/>
      <c r="C1527" s="76"/>
      <c r="D1527" s="131"/>
      <c r="E1527" s="92"/>
      <c r="F1527" s="76"/>
      <c r="G1527" s="76"/>
      <c r="H1527" s="77"/>
      <c r="I1527" s="76"/>
      <c r="J1527" s="77"/>
      <c r="K1527" s="135"/>
      <c r="L1527" s="135"/>
      <c r="M1527" s="135"/>
      <c r="N1527" s="135"/>
    </row>
    <row r="1528" spans="1:14" s="78" customFormat="1" x14ac:dyDescent="0.25">
      <c r="A1528" s="76"/>
      <c r="B1528" s="76"/>
      <c r="C1528" s="76"/>
      <c r="D1528" s="131"/>
      <c r="E1528" s="92"/>
      <c r="F1528" s="76"/>
      <c r="G1528" s="76"/>
      <c r="H1528" s="77"/>
      <c r="I1528" s="76"/>
      <c r="J1528" s="77"/>
      <c r="K1528" s="135"/>
      <c r="L1528" s="135"/>
      <c r="M1528" s="135"/>
      <c r="N1528" s="135"/>
    </row>
    <row r="1529" spans="1:14" s="78" customFormat="1" x14ac:dyDescent="0.25">
      <c r="A1529" s="76"/>
      <c r="B1529" s="76"/>
      <c r="C1529" s="76"/>
      <c r="D1529" s="131"/>
      <c r="E1529" s="92"/>
      <c r="F1529" s="76"/>
      <c r="G1529" s="76"/>
      <c r="H1529" s="77"/>
      <c r="I1529" s="76"/>
      <c r="J1529" s="77"/>
      <c r="K1529" s="135"/>
      <c r="L1529" s="135"/>
      <c r="M1529" s="135"/>
      <c r="N1529" s="135"/>
    </row>
    <row r="1530" spans="1:14" s="78" customFormat="1" x14ac:dyDescent="0.25">
      <c r="A1530" s="76"/>
      <c r="B1530" s="76"/>
      <c r="C1530" s="76"/>
      <c r="D1530" s="131"/>
      <c r="E1530" s="92"/>
      <c r="F1530" s="76"/>
      <c r="G1530" s="76"/>
      <c r="H1530" s="77"/>
      <c r="I1530" s="76"/>
      <c r="J1530" s="77"/>
      <c r="K1530" s="135"/>
      <c r="L1530" s="135"/>
      <c r="M1530" s="135"/>
      <c r="N1530" s="135"/>
    </row>
    <row r="1531" spans="1:14" s="78" customFormat="1" x14ac:dyDescent="0.25">
      <c r="A1531" s="76"/>
      <c r="B1531" s="76"/>
      <c r="C1531" s="76"/>
      <c r="D1531" s="131"/>
      <c r="E1531" s="92"/>
      <c r="F1531" s="76"/>
      <c r="G1531" s="76"/>
      <c r="H1531" s="77"/>
      <c r="I1531" s="76"/>
      <c r="J1531" s="77"/>
      <c r="K1531" s="135"/>
      <c r="L1531" s="135"/>
      <c r="M1531" s="135"/>
      <c r="N1531" s="135"/>
    </row>
    <row r="1532" spans="1:14" s="78" customFormat="1" x14ac:dyDescent="0.25">
      <c r="A1532" s="76"/>
      <c r="B1532" s="76"/>
      <c r="C1532" s="76"/>
      <c r="D1532" s="131"/>
      <c r="E1532" s="92"/>
      <c r="F1532" s="76"/>
      <c r="G1532" s="76"/>
      <c r="H1532" s="77"/>
      <c r="I1532" s="76"/>
      <c r="J1532" s="77"/>
      <c r="K1532" s="135"/>
      <c r="L1532" s="135"/>
      <c r="M1532" s="135"/>
      <c r="N1532" s="135"/>
    </row>
    <row r="1533" spans="1:14" s="78" customFormat="1" x14ac:dyDescent="0.25">
      <c r="A1533" s="76"/>
      <c r="B1533" s="76"/>
      <c r="C1533" s="76"/>
      <c r="D1533" s="131"/>
      <c r="E1533" s="92"/>
      <c r="F1533" s="76"/>
      <c r="G1533" s="76"/>
      <c r="H1533" s="77"/>
      <c r="I1533" s="76"/>
      <c r="J1533" s="77"/>
      <c r="K1533" s="135"/>
      <c r="L1533" s="135"/>
      <c r="M1533" s="135"/>
      <c r="N1533" s="135"/>
    </row>
    <row r="1534" spans="1:14" s="78" customFormat="1" x14ac:dyDescent="0.25">
      <c r="A1534" s="76"/>
      <c r="B1534" s="76"/>
      <c r="C1534" s="76"/>
      <c r="D1534" s="131"/>
      <c r="E1534" s="92"/>
      <c r="F1534" s="76"/>
      <c r="G1534" s="76"/>
      <c r="H1534" s="77"/>
      <c r="I1534" s="76"/>
      <c r="J1534" s="77"/>
      <c r="K1534" s="135"/>
      <c r="L1534" s="135"/>
      <c r="M1534" s="135"/>
      <c r="N1534" s="135"/>
    </row>
    <row r="1535" spans="1:14" s="78" customFormat="1" x14ac:dyDescent="0.25">
      <c r="A1535" s="76"/>
      <c r="B1535" s="76"/>
      <c r="C1535" s="76"/>
      <c r="D1535" s="131"/>
      <c r="E1535" s="92"/>
      <c r="F1535" s="76"/>
      <c r="G1535" s="76"/>
      <c r="H1535" s="77"/>
      <c r="I1535" s="76"/>
      <c r="J1535" s="77"/>
      <c r="K1535" s="135"/>
      <c r="L1535" s="135"/>
      <c r="M1535" s="135"/>
      <c r="N1535" s="135"/>
    </row>
    <row r="1536" spans="1:14" s="78" customFormat="1" x14ac:dyDescent="0.25">
      <c r="A1536" s="76"/>
      <c r="B1536" s="76"/>
      <c r="C1536" s="76"/>
      <c r="D1536" s="131"/>
      <c r="E1536" s="92"/>
      <c r="F1536" s="76"/>
      <c r="G1536" s="76"/>
      <c r="H1536" s="77"/>
      <c r="I1536" s="76"/>
      <c r="J1536" s="77"/>
      <c r="K1536" s="135"/>
      <c r="L1536" s="135"/>
      <c r="M1536" s="135"/>
      <c r="N1536" s="135"/>
    </row>
    <row r="1537" spans="1:14" s="78" customFormat="1" x14ac:dyDescent="0.25">
      <c r="A1537" s="76"/>
      <c r="B1537" s="76"/>
      <c r="C1537" s="76"/>
      <c r="D1537" s="131"/>
      <c r="E1537" s="92"/>
      <c r="F1537" s="76"/>
      <c r="G1537" s="76"/>
      <c r="H1537" s="77"/>
      <c r="I1537" s="76"/>
      <c r="J1537" s="77"/>
      <c r="K1537" s="135"/>
      <c r="L1537" s="135"/>
      <c r="M1537" s="135"/>
      <c r="N1537" s="135"/>
    </row>
    <row r="1538" spans="1:14" s="78" customFormat="1" x14ac:dyDescent="0.25">
      <c r="A1538" s="76"/>
      <c r="B1538" s="76"/>
      <c r="C1538" s="76"/>
      <c r="D1538" s="131"/>
      <c r="E1538" s="92"/>
      <c r="F1538" s="76"/>
      <c r="G1538" s="76"/>
      <c r="H1538" s="77"/>
      <c r="I1538" s="76"/>
      <c r="J1538" s="77"/>
      <c r="K1538" s="135"/>
      <c r="L1538" s="135"/>
      <c r="M1538" s="135"/>
      <c r="N1538" s="135"/>
    </row>
    <row r="1539" spans="1:14" s="78" customFormat="1" x14ac:dyDescent="0.25">
      <c r="A1539" s="76"/>
      <c r="B1539" s="76"/>
      <c r="C1539" s="76"/>
      <c r="D1539" s="131"/>
      <c r="E1539" s="92"/>
      <c r="F1539" s="76"/>
      <c r="G1539" s="76"/>
      <c r="H1539" s="77"/>
      <c r="I1539" s="76"/>
      <c r="J1539" s="77"/>
      <c r="K1539" s="135"/>
      <c r="L1539" s="135"/>
      <c r="M1539" s="135"/>
      <c r="N1539" s="135"/>
    </row>
    <row r="1540" spans="1:14" s="78" customFormat="1" x14ac:dyDescent="0.25">
      <c r="A1540" s="76"/>
      <c r="B1540" s="76"/>
      <c r="C1540" s="76"/>
      <c r="D1540" s="131"/>
      <c r="E1540" s="92"/>
      <c r="F1540" s="76"/>
      <c r="G1540" s="76"/>
      <c r="H1540" s="77"/>
      <c r="I1540" s="76"/>
      <c r="J1540" s="77"/>
      <c r="K1540" s="135"/>
      <c r="L1540" s="135"/>
      <c r="M1540" s="135"/>
      <c r="N1540" s="135"/>
    </row>
    <row r="1541" spans="1:14" s="78" customFormat="1" x14ac:dyDescent="0.25">
      <c r="A1541" s="76"/>
      <c r="B1541" s="76"/>
      <c r="C1541" s="76"/>
      <c r="D1541" s="131"/>
      <c r="E1541" s="92"/>
      <c r="F1541" s="76"/>
      <c r="G1541" s="76"/>
      <c r="H1541" s="77"/>
      <c r="I1541" s="76"/>
      <c r="J1541" s="77"/>
      <c r="K1541" s="135"/>
      <c r="L1541" s="135"/>
      <c r="M1541" s="135"/>
      <c r="N1541" s="135"/>
    </row>
    <row r="1542" spans="1:14" s="78" customFormat="1" x14ac:dyDescent="0.25">
      <c r="A1542" s="76"/>
      <c r="B1542" s="76"/>
      <c r="C1542" s="76"/>
      <c r="D1542" s="131"/>
      <c r="E1542" s="92"/>
      <c r="F1542" s="76"/>
      <c r="G1542" s="76"/>
      <c r="H1542" s="77"/>
      <c r="I1542" s="76"/>
      <c r="J1542" s="77"/>
      <c r="K1542" s="135"/>
      <c r="L1542" s="135"/>
      <c r="M1542" s="135"/>
      <c r="N1542" s="135"/>
    </row>
    <row r="1543" spans="1:14" s="78" customFormat="1" x14ac:dyDescent="0.25">
      <c r="A1543" s="76"/>
      <c r="B1543" s="76"/>
      <c r="C1543" s="76"/>
      <c r="D1543" s="131"/>
      <c r="E1543" s="92"/>
      <c r="F1543" s="76"/>
      <c r="G1543" s="76"/>
      <c r="H1543" s="77"/>
      <c r="I1543" s="76"/>
      <c r="J1543" s="77"/>
      <c r="K1543" s="135"/>
      <c r="L1543" s="135"/>
      <c r="M1543" s="135"/>
      <c r="N1543" s="135"/>
    </row>
    <row r="1544" spans="1:14" s="78" customFormat="1" x14ac:dyDescent="0.25">
      <c r="A1544" s="76"/>
      <c r="B1544" s="76"/>
      <c r="C1544" s="76"/>
      <c r="D1544" s="131"/>
      <c r="E1544" s="92"/>
      <c r="F1544" s="76"/>
      <c r="G1544" s="76"/>
      <c r="H1544" s="77"/>
      <c r="I1544" s="76"/>
      <c r="J1544" s="77"/>
      <c r="K1544" s="135"/>
      <c r="L1544" s="135"/>
      <c r="M1544" s="135"/>
      <c r="N1544" s="135"/>
    </row>
    <row r="1545" spans="1:14" s="78" customFormat="1" x14ac:dyDescent="0.25">
      <c r="A1545" s="76"/>
      <c r="B1545" s="76"/>
      <c r="C1545" s="76"/>
      <c r="D1545" s="131"/>
      <c r="E1545" s="92"/>
      <c r="F1545" s="76"/>
      <c r="G1545" s="76"/>
      <c r="H1545" s="77"/>
      <c r="I1545" s="76"/>
      <c r="J1545" s="77"/>
      <c r="K1545" s="135"/>
      <c r="L1545" s="135"/>
      <c r="M1545" s="135"/>
      <c r="N1545" s="135"/>
    </row>
    <row r="1546" spans="1:14" s="78" customFormat="1" x14ac:dyDescent="0.25">
      <c r="A1546" s="76"/>
      <c r="B1546" s="76"/>
      <c r="C1546" s="76"/>
      <c r="D1546" s="131"/>
      <c r="E1546" s="92"/>
      <c r="F1546" s="76"/>
      <c r="G1546" s="76"/>
      <c r="H1546" s="77"/>
      <c r="I1546" s="76"/>
      <c r="J1546" s="77"/>
      <c r="K1546" s="135"/>
      <c r="L1546" s="135"/>
      <c r="M1546" s="135"/>
      <c r="N1546" s="135"/>
    </row>
    <row r="1547" spans="1:14" s="78" customFormat="1" x14ac:dyDescent="0.25">
      <c r="A1547" s="76"/>
      <c r="B1547" s="76"/>
      <c r="C1547" s="76"/>
      <c r="D1547" s="131"/>
      <c r="E1547" s="92"/>
      <c r="F1547" s="76"/>
      <c r="G1547" s="76"/>
      <c r="H1547" s="77"/>
      <c r="I1547" s="76"/>
      <c r="J1547" s="77"/>
      <c r="K1547" s="135"/>
      <c r="L1547" s="135"/>
      <c r="M1547" s="135"/>
      <c r="N1547" s="135"/>
    </row>
    <row r="1548" spans="1:14" s="78" customFormat="1" x14ac:dyDescent="0.25">
      <c r="A1548" s="76"/>
      <c r="B1548" s="76"/>
      <c r="C1548" s="76"/>
      <c r="D1548" s="131"/>
      <c r="E1548" s="92"/>
      <c r="F1548" s="76"/>
      <c r="G1548" s="76"/>
      <c r="H1548" s="77"/>
      <c r="I1548" s="76"/>
      <c r="J1548" s="77"/>
      <c r="K1548" s="135"/>
      <c r="L1548" s="135"/>
      <c r="M1548" s="135"/>
      <c r="N1548" s="135"/>
    </row>
    <row r="1549" spans="1:14" s="78" customFormat="1" x14ac:dyDescent="0.25">
      <c r="A1549" s="76"/>
      <c r="B1549" s="76"/>
      <c r="C1549" s="76"/>
      <c r="D1549" s="131"/>
      <c r="E1549" s="92"/>
      <c r="F1549" s="76"/>
      <c r="G1549" s="76"/>
      <c r="H1549" s="77"/>
      <c r="I1549" s="76"/>
      <c r="J1549" s="77"/>
      <c r="K1549" s="135"/>
      <c r="L1549" s="135"/>
      <c r="M1549" s="135"/>
      <c r="N1549" s="135"/>
    </row>
    <row r="1550" spans="1:14" s="78" customFormat="1" x14ac:dyDescent="0.25">
      <c r="A1550" s="76"/>
      <c r="B1550" s="76"/>
      <c r="C1550" s="76"/>
      <c r="D1550" s="131"/>
      <c r="E1550" s="92"/>
      <c r="F1550" s="76"/>
      <c r="G1550" s="76"/>
      <c r="H1550" s="77"/>
      <c r="I1550" s="76"/>
      <c r="J1550" s="77"/>
      <c r="K1550" s="135"/>
      <c r="L1550" s="135"/>
      <c r="M1550" s="135"/>
      <c r="N1550" s="135"/>
    </row>
    <row r="1551" spans="1:14" s="78" customFormat="1" x14ac:dyDescent="0.25">
      <c r="A1551" s="76"/>
      <c r="B1551" s="76"/>
      <c r="C1551" s="76"/>
      <c r="D1551" s="131"/>
      <c r="E1551" s="92"/>
      <c r="F1551" s="76"/>
      <c r="G1551" s="76"/>
      <c r="H1551" s="77"/>
      <c r="I1551" s="76"/>
      <c r="J1551" s="77"/>
      <c r="K1551" s="135"/>
      <c r="L1551" s="135"/>
      <c r="M1551" s="135"/>
      <c r="N1551" s="135"/>
    </row>
    <row r="1552" spans="1:14" s="78" customFormat="1" x14ac:dyDescent="0.25">
      <c r="A1552" s="76"/>
      <c r="B1552" s="76"/>
      <c r="C1552" s="76"/>
      <c r="D1552" s="131"/>
      <c r="E1552" s="92"/>
      <c r="F1552" s="76"/>
      <c r="G1552" s="76"/>
      <c r="H1552" s="77"/>
      <c r="I1552" s="76"/>
      <c r="J1552" s="77"/>
      <c r="K1552" s="135"/>
      <c r="L1552" s="135"/>
      <c r="M1552" s="135"/>
      <c r="N1552" s="135"/>
    </row>
    <row r="1553" spans="1:14" s="78" customFormat="1" x14ac:dyDescent="0.25">
      <c r="A1553" s="76"/>
      <c r="B1553" s="76"/>
      <c r="C1553" s="76"/>
      <c r="D1553" s="131"/>
      <c r="E1553" s="92"/>
      <c r="F1553" s="76"/>
      <c r="G1553" s="76"/>
      <c r="H1553" s="77"/>
      <c r="I1553" s="76"/>
      <c r="J1553" s="77"/>
      <c r="K1553" s="135"/>
      <c r="L1553" s="135"/>
      <c r="M1553" s="135"/>
      <c r="N1553" s="135"/>
    </row>
    <row r="1554" spans="1:14" s="78" customFormat="1" x14ac:dyDescent="0.25">
      <c r="A1554" s="76"/>
      <c r="B1554" s="76"/>
      <c r="C1554" s="76"/>
      <c r="D1554" s="131"/>
      <c r="E1554" s="92"/>
      <c r="F1554" s="76"/>
      <c r="G1554" s="76"/>
      <c r="H1554" s="77"/>
      <c r="I1554" s="76"/>
      <c r="J1554" s="77"/>
      <c r="K1554" s="135"/>
      <c r="L1554" s="135"/>
      <c r="M1554" s="135"/>
      <c r="N1554" s="135"/>
    </row>
    <row r="1555" spans="1:14" s="78" customFormat="1" x14ac:dyDescent="0.25">
      <c r="A1555" s="76"/>
      <c r="B1555" s="76"/>
      <c r="C1555" s="76"/>
      <c r="D1555" s="131"/>
      <c r="E1555" s="92"/>
      <c r="F1555" s="76"/>
      <c r="G1555" s="76"/>
      <c r="H1555" s="77"/>
      <c r="I1555" s="76"/>
      <c r="J1555" s="77"/>
      <c r="K1555" s="135"/>
      <c r="L1555" s="135"/>
      <c r="M1555" s="135"/>
      <c r="N1555" s="135"/>
    </row>
    <row r="1556" spans="1:14" s="78" customFormat="1" x14ac:dyDescent="0.25">
      <c r="A1556" s="76"/>
      <c r="B1556" s="76"/>
      <c r="C1556" s="76"/>
      <c r="D1556" s="131"/>
      <c r="E1556" s="92"/>
      <c r="F1556" s="76"/>
      <c r="G1556" s="76"/>
      <c r="H1556" s="77"/>
      <c r="I1556" s="76"/>
      <c r="J1556" s="77"/>
      <c r="K1556" s="135"/>
      <c r="L1556" s="135"/>
      <c r="M1556" s="135"/>
      <c r="N1556" s="135"/>
    </row>
    <row r="1557" spans="1:14" s="78" customFormat="1" x14ac:dyDescent="0.25">
      <c r="A1557" s="76"/>
      <c r="B1557" s="76"/>
      <c r="C1557" s="76"/>
      <c r="D1557" s="131"/>
      <c r="E1557" s="92"/>
      <c r="F1557" s="76"/>
      <c r="G1557" s="76"/>
      <c r="H1557" s="77"/>
      <c r="I1557" s="76"/>
      <c r="J1557" s="77"/>
      <c r="K1557" s="135"/>
      <c r="L1557" s="135"/>
      <c r="M1557" s="135"/>
      <c r="N1557" s="135"/>
    </row>
    <row r="1558" spans="1:14" s="78" customFormat="1" x14ac:dyDescent="0.25">
      <c r="A1558" s="76"/>
      <c r="B1558" s="76"/>
      <c r="C1558" s="76"/>
      <c r="D1558" s="131"/>
      <c r="E1558" s="92"/>
      <c r="F1558" s="76"/>
      <c r="G1558" s="76"/>
      <c r="H1558" s="77"/>
      <c r="I1558" s="76"/>
      <c r="J1558" s="77"/>
      <c r="K1558" s="135"/>
      <c r="L1558" s="135"/>
      <c r="M1558" s="135"/>
      <c r="N1558" s="135"/>
    </row>
    <row r="1559" spans="1:14" s="78" customFormat="1" x14ac:dyDescent="0.25">
      <c r="A1559" s="76"/>
      <c r="B1559" s="76"/>
      <c r="C1559" s="76"/>
      <c r="D1559" s="131"/>
      <c r="E1559" s="92"/>
      <c r="F1559" s="76"/>
      <c r="G1559" s="76"/>
      <c r="H1559" s="77"/>
      <c r="I1559" s="76"/>
      <c r="J1559" s="77"/>
      <c r="K1559" s="135"/>
      <c r="L1559" s="135"/>
      <c r="M1559" s="135"/>
      <c r="N1559" s="135"/>
    </row>
    <row r="1560" spans="1:14" s="78" customFormat="1" x14ac:dyDescent="0.25">
      <c r="A1560" s="76"/>
      <c r="B1560" s="76"/>
      <c r="C1560" s="76"/>
      <c r="D1560" s="131"/>
      <c r="E1560" s="92"/>
      <c r="F1560" s="76"/>
      <c r="G1560" s="76"/>
      <c r="H1560" s="77"/>
      <c r="I1560" s="76"/>
      <c r="J1560" s="77"/>
      <c r="K1560" s="135"/>
      <c r="L1560" s="135"/>
      <c r="M1560" s="135"/>
      <c r="N1560" s="135"/>
    </row>
    <row r="1561" spans="1:14" s="78" customFormat="1" x14ac:dyDescent="0.25">
      <c r="A1561" s="76"/>
      <c r="B1561" s="76"/>
      <c r="C1561" s="76"/>
      <c r="D1561" s="131"/>
      <c r="E1561" s="92"/>
      <c r="F1561" s="76"/>
      <c r="G1561" s="76"/>
      <c r="H1561" s="77"/>
      <c r="I1561" s="76"/>
      <c r="J1561" s="77"/>
      <c r="K1561" s="135"/>
      <c r="L1561" s="135"/>
      <c r="M1561" s="135"/>
      <c r="N1561" s="135"/>
    </row>
    <row r="1562" spans="1:14" s="78" customFormat="1" x14ac:dyDescent="0.25">
      <c r="A1562" s="76"/>
      <c r="B1562" s="76"/>
      <c r="C1562" s="76"/>
      <c r="D1562" s="131"/>
      <c r="E1562" s="92"/>
      <c r="F1562" s="76"/>
      <c r="G1562" s="76"/>
      <c r="H1562" s="77"/>
      <c r="I1562" s="76"/>
      <c r="J1562" s="77"/>
      <c r="K1562" s="135"/>
      <c r="L1562" s="135"/>
      <c r="M1562" s="135"/>
      <c r="N1562" s="135"/>
    </row>
    <row r="1563" spans="1:14" s="78" customFormat="1" x14ac:dyDescent="0.25">
      <c r="A1563" s="76"/>
      <c r="B1563" s="76"/>
      <c r="C1563" s="76"/>
      <c r="D1563" s="131"/>
      <c r="E1563" s="92"/>
      <c r="F1563" s="76"/>
      <c r="G1563" s="76"/>
      <c r="H1563" s="77"/>
      <c r="I1563" s="76"/>
      <c r="J1563" s="77"/>
      <c r="K1563" s="135"/>
      <c r="L1563" s="135"/>
      <c r="M1563" s="135"/>
      <c r="N1563" s="135"/>
    </row>
    <row r="1564" spans="1:14" s="78" customFormat="1" x14ac:dyDescent="0.25">
      <c r="A1564" s="76"/>
      <c r="B1564" s="76"/>
      <c r="C1564" s="76"/>
      <c r="D1564" s="131"/>
      <c r="E1564" s="92"/>
      <c r="F1564" s="76"/>
      <c r="G1564" s="76"/>
      <c r="H1564" s="77"/>
      <c r="I1564" s="76"/>
      <c r="J1564" s="77"/>
      <c r="K1564" s="135"/>
      <c r="L1564" s="135"/>
      <c r="M1564" s="135"/>
      <c r="N1564" s="135"/>
    </row>
    <row r="1565" spans="1:14" s="78" customFormat="1" x14ac:dyDescent="0.25">
      <c r="A1565" s="76"/>
      <c r="B1565" s="76"/>
      <c r="C1565" s="76"/>
      <c r="D1565" s="131"/>
      <c r="E1565" s="92"/>
      <c r="F1565" s="76"/>
      <c r="G1565" s="76"/>
      <c r="H1565" s="77"/>
      <c r="I1565" s="76"/>
      <c r="J1565" s="77"/>
      <c r="K1565" s="135"/>
      <c r="L1565" s="135"/>
      <c r="M1565" s="135"/>
      <c r="N1565" s="135"/>
    </row>
    <row r="1566" spans="1:14" s="78" customFormat="1" x14ac:dyDescent="0.25">
      <c r="A1566" s="76"/>
      <c r="B1566" s="76"/>
      <c r="C1566" s="76"/>
      <c r="D1566" s="131"/>
      <c r="E1566" s="92"/>
      <c r="F1566" s="76"/>
      <c r="G1566" s="76"/>
      <c r="H1566" s="77"/>
      <c r="I1566" s="76"/>
      <c r="J1566" s="77"/>
      <c r="K1566" s="135"/>
      <c r="L1566" s="135"/>
      <c r="M1566" s="135"/>
      <c r="N1566" s="135"/>
    </row>
    <row r="1567" spans="1:14" s="78" customFormat="1" x14ac:dyDescent="0.25">
      <c r="A1567" s="76"/>
      <c r="B1567" s="76"/>
      <c r="C1567" s="76"/>
      <c r="D1567" s="131"/>
      <c r="E1567" s="92"/>
      <c r="F1567" s="76"/>
      <c r="G1567" s="76"/>
      <c r="H1567" s="77"/>
      <c r="I1567" s="76"/>
      <c r="J1567" s="77"/>
      <c r="K1567" s="135"/>
      <c r="L1567" s="135"/>
      <c r="M1567" s="135"/>
      <c r="N1567" s="135"/>
    </row>
    <row r="1568" spans="1:14" s="78" customFormat="1" x14ac:dyDescent="0.25">
      <c r="A1568" s="76"/>
      <c r="B1568" s="76"/>
      <c r="C1568" s="76"/>
      <c r="D1568" s="131"/>
      <c r="E1568" s="92"/>
      <c r="F1568" s="76"/>
      <c r="G1568" s="76"/>
      <c r="H1568" s="77"/>
      <c r="I1568" s="76"/>
      <c r="J1568" s="77"/>
      <c r="K1568" s="135"/>
      <c r="L1568" s="135"/>
      <c r="M1568" s="135"/>
      <c r="N1568" s="135"/>
    </row>
    <row r="1569" spans="1:14" s="78" customFormat="1" x14ac:dyDescent="0.25">
      <c r="A1569" s="76"/>
      <c r="B1569" s="76"/>
      <c r="C1569" s="76"/>
      <c r="D1569" s="131"/>
      <c r="E1569" s="92"/>
      <c r="F1569" s="76"/>
      <c r="G1569" s="76"/>
      <c r="H1569" s="77"/>
      <c r="I1569" s="76"/>
      <c r="J1569" s="77"/>
      <c r="K1569" s="135"/>
      <c r="L1569" s="135"/>
      <c r="M1569" s="135"/>
      <c r="N1569" s="135"/>
    </row>
    <row r="1570" spans="1:14" s="78" customFormat="1" x14ac:dyDescent="0.25">
      <c r="A1570" s="76"/>
      <c r="B1570" s="76"/>
      <c r="C1570" s="76"/>
      <c r="D1570" s="131"/>
      <c r="E1570" s="92"/>
      <c r="F1570" s="76"/>
      <c r="G1570" s="76"/>
      <c r="H1570" s="77"/>
      <c r="I1570" s="76"/>
      <c r="J1570" s="77"/>
      <c r="K1570" s="135"/>
      <c r="L1570" s="135"/>
      <c r="M1570" s="135"/>
      <c r="N1570" s="135"/>
    </row>
    <row r="1571" spans="1:14" s="78" customFormat="1" x14ac:dyDescent="0.25">
      <c r="A1571" s="76"/>
      <c r="B1571" s="76"/>
      <c r="C1571" s="76"/>
      <c r="D1571" s="131"/>
      <c r="E1571" s="92"/>
      <c r="F1571" s="76"/>
      <c r="G1571" s="76"/>
      <c r="H1571" s="77"/>
      <c r="I1571" s="76"/>
      <c r="J1571" s="77"/>
      <c r="K1571" s="135"/>
      <c r="L1571" s="135"/>
      <c r="M1571" s="135"/>
      <c r="N1571" s="135"/>
    </row>
    <row r="1572" spans="1:14" s="78" customFormat="1" x14ac:dyDescent="0.25">
      <c r="A1572" s="76"/>
      <c r="B1572" s="76"/>
      <c r="C1572" s="76"/>
      <c r="D1572" s="131"/>
      <c r="E1572" s="92"/>
      <c r="F1572" s="76"/>
      <c r="G1572" s="76"/>
      <c r="H1572" s="77"/>
      <c r="I1572" s="76"/>
      <c r="J1572" s="77"/>
      <c r="K1572" s="135"/>
      <c r="L1572" s="135"/>
      <c r="M1572" s="135"/>
      <c r="N1572" s="135"/>
    </row>
    <row r="1573" spans="1:14" s="78" customFormat="1" x14ac:dyDescent="0.25">
      <c r="A1573" s="76"/>
      <c r="B1573" s="76"/>
      <c r="C1573" s="76"/>
      <c r="D1573" s="131"/>
      <c r="E1573" s="92"/>
      <c r="F1573" s="76"/>
      <c r="G1573" s="76"/>
      <c r="H1573" s="77"/>
      <c r="I1573" s="76"/>
      <c r="J1573" s="77"/>
      <c r="K1573" s="135"/>
      <c r="L1573" s="135"/>
      <c r="M1573" s="135"/>
      <c r="N1573" s="135"/>
    </row>
    <row r="1574" spans="1:14" s="78" customFormat="1" x14ac:dyDescent="0.25">
      <c r="A1574" s="76"/>
      <c r="B1574" s="76"/>
      <c r="C1574" s="76"/>
      <c r="D1574" s="131"/>
      <c r="E1574" s="92"/>
      <c r="F1574" s="76"/>
      <c r="G1574" s="76"/>
      <c r="H1574" s="77"/>
      <c r="I1574" s="76"/>
      <c r="J1574" s="77"/>
      <c r="K1574" s="135"/>
      <c r="L1574" s="135"/>
      <c r="M1574" s="135"/>
      <c r="N1574" s="135"/>
    </row>
    <row r="1575" spans="1:14" s="78" customFormat="1" x14ac:dyDescent="0.25">
      <c r="A1575" s="76"/>
      <c r="B1575" s="76"/>
      <c r="C1575" s="76"/>
      <c r="D1575" s="131"/>
      <c r="E1575" s="92"/>
      <c r="F1575" s="76"/>
      <c r="G1575" s="76"/>
      <c r="H1575" s="77"/>
      <c r="I1575" s="76"/>
      <c r="J1575" s="77"/>
      <c r="K1575" s="135"/>
      <c r="L1575" s="135"/>
      <c r="M1575" s="135"/>
      <c r="N1575" s="135"/>
    </row>
    <row r="1576" spans="1:14" s="78" customFormat="1" x14ac:dyDescent="0.25">
      <c r="A1576" s="76"/>
      <c r="B1576" s="76"/>
      <c r="C1576" s="76"/>
      <c r="D1576" s="131"/>
      <c r="E1576" s="92"/>
      <c r="F1576" s="76"/>
      <c r="G1576" s="76"/>
      <c r="H1576" s="77"/>
      <c r="I1576" s="76"/>
      <c r="J1576" s="77"/>
      <c r="K1576" s="135"/>
      <c r="L1576" s="135"/>
      <c r="M1576" s="135"/>
      <c r="N1576" s="135"/>
    </row>
    <row r="1577" spans="1:14" s="78" customFormat="1" x14ac:dyDescent="0.25">
      <c r="A1577" s="76"/>
      <c r="B1577" s="76"/>
      <c r="C1577" s="76"/>
      <c r="D1577" s="131"/>
      <c r="E1577" s="92"/>
      <c r="F1577" s="76"/>
      <c r="G1577" s="76"/>
      <c r="H1577" s="77"/>
      <c r="I1577" s="76"/>
      <c r="J1577" s="77"/>
      <c r="K1577" s="135"/>
      <c r="L1577" s="135"/>
      <c r="M1577" s="135"/>
      <c r="N1577" s="135"/>
    </row>
    <row r="1578" spans="1:14" s="78" customFormat="1" x14ac:dyDescent="0.25">
      <c r="A1578" s="76"/>
      <c r="B1578" s="76"/>
      <c r="C1578" s="76"/>
      <c r="D1578" s="131"/>
      <c r="E1578" s="92"/>
      <c r="F1578" s="76"/>
      <c r="G1578" s="76"/>
      <c r="H1578" s="77"/>
      <c r="I1578" s="76"/>
      <c r="J1578" s="77"/>
      <c r="K1578" s="135"/>
      <c r="L1578" s="135"/>
      <c r="M1578" s="135"/>
      <c r="N1578" s="135"/>
    </row>
    <row r="1579" spans="1:14" s="78" customFormat="1" x14ac:dyDescent="0.25">
      <c r="A1579" s="76"/>
      <c r="B1579" s="76"/>
      <c r="C1579" s="76"/>
      <c r="D1579" s="131"/>
      <c r="E1579" s="92"/>
      <c r="F1579" s="76"/>
      <c r="G1579" s="76"/>
      <c r="H1579" s="77"/>
      <c r="I1579" s="76"/>
      <c r="J1579" s="77"/>
      <c r="K1579" s="135"/>
      <c r="L1579" s="135"/>
      <c r="M1579" s="135"/>
      <c r="N1579" s="135"/>
    </row>
    <row r="1580" spans="1:14" s="78" customFormat="1" x14ac:dyDescent="0.25">
      <c r="A1580" s="76"/>
      <c r="B1580" s="76"/>
      <c r="C1580" s="76"/>
      <c r="D1580" s="131"/>
      <c r="E1580" s="92"/>
      <c r="F1580" s="76"/>
      <c r="G1580" s="76"/>
      <c r="H1580" s="77"/>
      <c r="I1580" s="76"/>
      <c r="J1580" s="77"/>
      <c r="K1580" s="135"/>
      <c r="L1580" s="135"/>
      <c r="M1580" s="135"/>
      <c r="N1580" s="135"/>
    </row>
    <row r="1581" spans="1:14" s="78" customFormat="1" x14ac:dyDescent="0.25">
      <c r="A1581" s="76"/>
      <c r="B1581" s="76"/>
      <c r="C1581" s="76"/>
      <c r="D1581" s="131"/>
      <c r="E1581" s="92"/>
      <c r="F1581" s="76"/>
      <c r="G1581" s="76"/>
      <c r="H1581" s="77"/>
      <c r="I1581" s="76"/>
      <c r="J1581" s="77"/>
      <c r="K1581" s="135"/>
      <c r="L1581" s="135"/>
      <c r="M1581" s="135"/>
      <c r="N1581" s="135"/>
    </row>
    <row r="1582" spans="1:14" s="78" customFormat="1" x14ac:dyDescent="0.25">
      <c r="A1582" s="76"/>
      <c r="B1582" s="76"/>
      <c r="C1582" s="76"/>
      <c r="D1582" s="131"/>
      <c r="E1582" s="92"/>
      <c r="F1582" s="76"/>
      <c r="G1582" s="76"/>
      <c r="H1582" s="77"/>
      <c r="I1582" s="76"/>
      <c r="J1582" s="77"/>
      <c r="K1582" s="135"/>
      <c r="L1582" s="135"/>
      <c r="M1582" s="135"/>
      <c r="N1582" s="135"/>
    </row>
    <row r="1583" spans="1:14" s="78" customFormat="1" x14ac:dyDescent="0.25">
      <c r="A1583" s="76"/>
      <c r="B1583" s="76"/>
      <c r="C1583" s="76"/>
      <c r="D1583" s="131"/>
      <c r="E1583" s="92"/>
      <c r="F1583" s="76"/>
      <c r="G1583" s="76"/>
      <c r="H1583" s="77"/>
      <c r="I1583" s="76"/>
      <c r="J1583" s="77"/>
      <c r="K1583" s="135"/>
      <c r="L1583" s="135"/>
      <c r="M1583" s="135"/>
      <c r="N1583" s="135"/>
    </row>
    <row r="1584" spans="1:14" s="78" customFormat="1" x14ac:dyDescent="0.25">
      <c r="A1584" s="76"/>
      <c r="B1584" s="76"/>
      <c r="C1584" s="76"/>
      <c r="D1584" s="131"/>
      <c r="E1584" s="92"/>
      <c r="F1584" s="76"/>
      <c r="G1584" s="76"/>
      <c r="H1584" s="77"/>
      <c r="I1584" s="76"/>
      <c r="J1584" s="77"/>
      <c r="K1584" s="135"/>
      <c r="L1584" s="135"/>
      <c r="M1584" s="135"/>
      <c r="N1584" s="135"/>
    </row>
    <row r="1585" spans="1:14" s="78" customFormat="1" x14ac:dyDescent="0.25">
      <c r="A1585" s="76"/>
      <c r="B1585" s="76"/>
      <c r="C1585" s="76"/>
      <c r="D1585" s="131"/>
      <c r="E1585" s="92"/>
      <c r="F1585" s="76"/>
      <c r="G1585" s="76"/>
      <c r="H1585" s="77"/>
      <c r="I1585" s="76"/>
      <c r="J1585" s="77"/>
      <c r="K1585" s="135"/>
      <c r="L1585" s="135"/>
      <c r="M1585" s="135"/>
      <c r="N1585" s="135"/>
    </row>
    <row r="1586" spans="1:14" s="78" customFormat="1" x14ac:dyDescent="0.25">
      <c r="A1586" s="76"/>
      <c r="B1586" s="76"/>
      <c r="C1586" s="76"/>
      <c r="D1586" s="131"/>
      <c r="E1586" s="92"/>
      <c r="F1586" s="76"/>
      <c r="G1586" s="76"/>
      <c r="H1586" s="77"/>
      <c r="I1586" s="76"/>
      <c r="J1586" s="77"/>
      <c r="K1586" s="135"/>
      <c r="L1586" s="135"/>
      <c r="M1586" s="135"/>
      <c r="N1586" s="135"/>
    </row>
    <row r="1587" spans="1:14" s="78" customFormat="1" x14ac:dyDescent="0.25">
      <c r="A1587" s="76"/>
      <c r="B1587" s="76"/>
      <c r="C1587" s="76"/>
      <c r="D1587" s="131"/>
      <c r="E1587" s="92"/>
      <c r="F1587" s="76"/>
      <c r="G1587" s="76"/>
      <c r="H1587" s="77"/>
      <c r="I1587" s="76"/>
      <c r="J1587" s="77"/>
      <c r="K1587" s="135"/>
      <c r="L1587" s="135"/>
      <c r="M1587" s="135"/>
      <c r="N1587" s="135"/>
    </row>
    <row r="1588" spans="1:14" s="78" customFormat="1" x14ac:dyDescent="0.25">
      <c r="A1588" s="76"/>
      <c r="B1588" s="76"/>
      <c r="C1588" s="76"/>
      <c r="D1588" s="131"/>
      <c r="E1588" s="92"/>
      <c r="F1588" s="76"/>
      <c r="G1588" s="76"/>
      <c r="H1588" s="77"/>
      <c r="I1588" s="76"/>
      <c r="J1588" s="77"/>
      <c r="K1588" s="135"/>
      <c r="L1588" s="135"/>
      <c r="M1588" s="135"/>
      <c r="N1588" s="135"/>
    </row>
    <row r="1589" spans="1:14" s="78" customFormat="1" x14ac:dyDescent="0.25">
      <c r="A1589" s="76"/>
      <c r="B1589" s="76"/>
      <c r="C1589" s="76"/>
      <c r="D1589" s="131"/>
      <c r="E1589" s="92"/>
      <c r="F1589" s="76"/>
      <c r="G1589" s="76"/>
      <c r="H1589" s="77"/>
      <c r="I1589" s="76"/>
      <c r="J1589" s="77"/>
      <c r="K1589" s="135"/>
      <c r="L1589" s="135"/>
      <c r="M1589" s="135"/>
      <c r="N1589" s="135"/>
    </row>
    <row r="1590" spans="1:14" s="78" customFormat="1" x14ac:dyDescent="0.25">
      <c r="A1590" s="76"/>
      <c r="B1590" s="76"/>
      <c r="C1590" s="76"/>
      <c r="D1590" s="131"/>
      <c r="E1590" s="92"/>
      <c r="F1590" s="76"/>
      <c r="G1590" s="76"/>
      <c r="H1590" s="77"/>
      <c r="I1590" s="76"/>
      <c r="J1590" s="77"/>
      <c r="K1590" s="135"/>
      <c r="L1590" s="135"/>
      <c r="M1590" s="135"/>
      <c r="N1590" s="135"/>
    </row>
    <row r="1591" spans="1:14" s="78" customFormat="1" x14ac:dyDescent="0.25">
      <c r="A1591" s="76"/>
      <c r="B1591" s="76"/>
      <c r="C1591" s="76"/>
      <c r="D1591" s="131"/>
      <c r="E1591" s="92"/>
      <c r="F1591" s="76"/>
      <c r="G1591" s="76"/>
      <c r="H1591" s="77"/>
      <c r="I1591" s="76"/>
      <c r="J1591" s="77"/>
      <c r="K1591" s="135"/>
      <c r="L1591" s="135"/>
      <c r="M1591" s="135"/>
      <c r="N1591" s="135"/>
    </row>
    <row r="1592" spans="1:14" s="78" customFormat="1" x14ac:dyDescent="0.25">
      <c r="A1592" s="76"/>
      <c r="B1592" s="76"/>
      <c r="C1592" s="76"/>
      <c r="D1592" s="131"/>
      <c r="E1592" s="92"/>
      <c r="F1592" s="76"/>
      <c r="G1592" s="76"/>
      <c r="H1592" s="77"/>
      <c r="I1592" s="76"/>
      <c r="J1592" s="77"/>
      <c r="K1592" s="135"/>
      <c r="L1592" s="135"/>
      <c r="M1592" s="135"/>
      <c r="N1592" s="135"/>
    </row>
    <row r="1593" spans="1:14" s="78" customFormat="1" x14ac:dyDescent="0.25">
      <c r="A1593" s="76"/>
      <c r="B1593" s="76"/>
      <c r="C1593" s="76"/>
      <c r="D1593" s="131"/>
      <c r="E1593" s="92"/>
      <c r="F1593" s="76"/>
      <c r="G1593" s="76"/>
      <c r="H1593" s="77"/>
      <c r="I1593" s="76"/>
      <c r="J1593" s="77"/>
      <c r="K1593" s="135"/>
      <c r="L1593" s="135"/>
      <c r="M1593" s="135"/>
      <c r="N1593" s="135"/>
    </row>
    <row r="1594" spans="1:14" s="78" customFormat="1" x14ac:dyDescent="0.25">
      <c r="A1594" s="76"/>
      <c r="B1594" s="76"/>
      <c r="C1594" s="76"/>
      <c r="D1594" s="131"/>
      <c r="E1594" s="92"/>
      <c r="F1594" s="76"/>
      <c r="G1594" s="76"/>
      <c r="H1594" s="77"/>
      <c r="I1594" s="76"/>
      <c r="J1594" s="77"/>
      <c r="K1594" s="135"/>
      <c r="L1594" s="135"/>
      <c r="M1594" s="135"/>
      <c r="N1594" s="135"/>
    </row>
    <row r="1595" spans="1:14" s="78" customFormat="1" x14ac:dyDescent="0.25">
      <c r="A1595" s="76"/>
      <c r="B1595" s="76"/>
      <c r="C1595" s="76"/>
      <c r="D1595" s="131"/>
      <c r="E1595" s="92"/>
      <c r="F1595" s="76"/>
      <c r="G1595" s="76"/>
      <c r="H1595" s="77"/>
      <c r="I1595" s="76"/>
      <c r="J1595" s="77"/>
      <c r="K1595" s="135"/>
      <c r="L1595" s="135"/>
      <c r="M1595" s="135"/>
      <c r="N1595" s="135"/>
    </row>
    <row r="1596" spans="1:14" s="78" customFormat="1" x14ac:dyDescent="0.25">
      <c r="A1596" s="76"/>
      <c r="B1596" s="76"/>
      <c r="C1596" s="76"/>
      <c r="D1596" s="131"/>
      <c r="E1596" s="92"/>
      <c r="F1596" s="76"/>
      <c r="G1596" s="76"/>
      <c r="H1596" s="77"/>
      <c r="I1596" s="76"/>
      <c r="J1596" s="77"/>
      <c r="K1596" s="135"/>
      <c r="L1596" s="135"/>
      <c r="M1596" s="135"/>
      <c r="N1596" s="135"/>
    </row>
    <row r="1597" spans="1:14" s="78" customFormat="1" x14ac:dyDescent="0.25">
      <c r="A1597" s="76"/>
      <c r="B1597" s="76"/>
      <c r="C1597" s="76"/>
      <c r="D1597" s="131"/>
      <c r="E1597" s="92"/>
      <c r="F1597" s="76"/>
      <c r="G1597" s="76"/>
      <c r="H1597" s="77"/>
      <c r="I1597" s="76"/>
      <c r="J1597" s="77"/>
      <c r="K1597" s="135"/>
      <c r="L1597" s="135"/>
      <c r="M1597" s="135"/>
      <c r="N1597" s="135"/>
    </row>
    <row r="1598" spans="1:14" s="78" customFormat="1" x14ac:dyDescent="0.25">
      <c r="A1598" s="76"/>
      <c r="B1598" s="76"/>
      <c r="C1598" s="76"/>
      <c r="D1598" s="131"/>
      <c r="E1598" s="92"/>
      <c r="F1598" s="76"/>
      <c r="G1598" s="76"/>
      <c r="H1598" s="77"/>
      <c r="I1598" s="76"/>
      <c r="J1598" s="77"/>
      <c r="K1598" s="135"/>
      <c r="L1598" s="135"/>
      <c r="M1598" s="135"/>
      <c r="N1598" s="135"/>
    </row>
    <row r="1599" spans="1:14" s="78" customFormat="1" x14ac:dyDescent="0.25">
      <c r="A1599" s="76"/>
      <c r="B1599" s="76"/>
      <c r="C1599" s="76"/>
      <c r="D1599" s="131"/>
      <c r="E1599" s="92"/>
      <c r="F1599" s="76"/>
      <c r="G1599" s="76"/>
      <c r="H1599" s="77"/>
      <c r="I1599" s="76"/>
      <c r="J1599" s="77"/>
      <c r="K1599" s="135"/>
      <c r="L1599" s="135"/>
      <c r="M1599" s="135"/>
      <c r="N1599" s="135"/>
    </row>
    <row r="1600" spans="1:14" s="78" customFormat="1" x14ac:dyDescent="0.25">
      <c r="A1600" s="76"/>
      <c r="B1600" s="76"/>
      <c r="C1600" s="76"/>
      <c r="D1600" s="131"/>
      <c r="E1600" s="92"/>
      <c r="F1600" s="76"/>
      <c r="G1600" s="76"/>
      <c r="H1600" s="77"/>
      <c r="I1600" s="76"/>
      <c r="J1600" s="77"/>
      <c r="K1600" s="135"/>
      <c r="L1600" s="135"/>
      <c r="M1600" s="135"/>
      <c r="N1600" s="135"/>
    </row>
    <row r="1601" spans="1:14" s="78" customFormat="1" x14ac:dyDescent="0.25">
      <c r="A1601" s="76"/>
      <c r="B1601" s="76"/>
      <c r="C1601" s="76"/>
      <c r="D1601" s="131"/>
      <c r="E1601" s="92"/>
      <c r="F1601" s="76"/>
      <c r="G1601" s="76"/>
      <c r="H1601" s="77"/>
      <c r="I1601" s="76"/>
      <c r="J1601" s="77"/>
      <c r="K1601" s="135"/>
      <c r="L1601" s="135"/>
      <c r="M1601" s="135"/>
      <c r="N1601" s="135"/>
    </row>
    <row r="1602" spans="1:14" s="78" customFormat="1" x14ac:dyDescent="0.25">
      <c r="A1602" s="76"/>
      <c r="B1602" s="76"/>
      <c r="C1602" s="76"/>
      <c r="D1602" s="131"/>
      <c r="E1602" s="92"/>
      <c r="F1602" s="76"/>
      <c r="G1602" s="76"/>
      <c r="H1602" s="77"/>
      <c r="I1602" s="76"/>
      <c r="J1602" s="77"/>
      <c r="K1602" s="135"/>
      <c r="L1602" s="135"/>
      <c r="M1602" s="135"/>
      <c r="N1602" s="135"/>
    </row>
    <row r="1603" spans="1:14" s="78" customFormat="1" x14ac:dyDescent="0.25">
      <c r="A1603" s="76"/>
      <c r="B1603" s="76"/>
      <c r="C1603" s="76"/>
      <c r="D1603" s="131"/>
      <c r="E1603" s="92"/>
      <c r="F1603" s="76"/>
      <c r="G1603" s="76"/>
      <c r="H1603" s="77"/>
      <c r="I1603" s="76"/>
      <c r="J1603" s="77"/>
      <c r="K1603" s="135"/>
      <c r="L1603" s="135"/>
      <c r="M1603" s="135"/>
      <c r="N1603" s="135"/>
    </row>
    <row r="1604" spans="1:14" s="78" customFormat="1" x14ac:dyDescent="0.25">
      <c r="A1604" s="76"/>
      <c r="B1604" s="76"/>
      <c r="C1604" s="76"/>
      <c r="D1604" s="131"/>
      <c r="E1604" s="92"/>
      <c r="F1604" s="76"/>
      <c r="G1604" s="76"/>
      <c r="H1604" s="77"/>
      <c r="I1604" s="76"/>
      <c r="J1604" s="77"/>
      <c r="K1604" s="135"/>
      <c r="L1604" s="135"/>
      <c r="M1604" s="135"/>
      <c r="N1604" s="135"/>
    </row>
    <row r="1605" spans="1:14" s="78" customFormat="1" x14ac:dyDescent="0.25">
      <c r="A1605" s="76"/>
      <c r="B1605" s="76"/>
      <c r="C1605" s="76"/>
      <c r="D1605" s="131"/>
      <c r="E1605" s="92"/>
      <c r="F1605" s="76"/>
      <c r="G1605" s="76"/>
      <c r="H1605" s="77"/>
      <c r="I1605" s="76"/>
      <c r="J1605" s="77"/>
      <c r="K1605" s="135"/>
      <c r="L1605" s="135"/>
      <c r="M1605" s="135"/>
      <c r="N1605" s="135"/>
    </row>
    <row r="1606" spans="1:14" s="78" customFormat="1" x14ac:dyDescent="0.25">
      <c r="A1606" s="76"/>
      <c r="B1606" s="76"/>
      <c r="C1606" s="76"/>
      <c r="D1606" s="131"/>
      <c r="E1606" s="92"/>
      <c r="F1606" s="76"/>
      <c r="G1606" s="76"/>
      <c r="H1606" s="77"/>
      <c r="I1606" s="76"/>
      <c r="J1606" s="77"/>
      <c r="K1606" s="135"/>
      <c r="L1606" s="135"/>
      <c r="M1606" s="135"/>
      <c r="N1606" s="135"/>
    </row>
    <row r="1607" spans="1:14" s="78" customFormat="1" x14ac:dyDescent="0.25">
      <c r="A1607" s="76"/>
      <c r="B1607" s="76"/>
      <c r="C1607" s="76"/>
      <c r="D1607" s="131"/>
      <c r="E1607" s="92"/>
      <c r="F1607" s="76"/>
      <c r="G1607" s="76"/>
      <c r="H1607" s="77"/>
      <c r="I1607" s="76"/>
      <c r="J1607" s="77"/>
      <c r="K1607" s="135"/>
      <c r="L1607" s="135"/>
      <c r="M1607" s="135"/>
      <c r="N1607" s="135"/>
    </row>
    <row r="1608" spans="1:14" s="78" customFormat="1" x14ac:dyDescent="0.25">
      <c r="A1608" s="76"/>
      <c r="B1608" s="76"/>
      <c r="C1608" s="76"/>
      <c r="D1608" s="131"/>
      <c r="E1608" s="92"/>
      <c r="F1608" s="76"/>
      <c r="G1608" s="76"/>
      <c r="H1608" s="77"/>
      <c r="I1608" s="76"/>
      <c r="J1608" s="77"/>
      <c r="K1608" s="135"/>
      <c r="L1608" s="135"/>
      <c r="M1608" s="135"/>
      <c r="N1608" s="135"/>
    </row>
    <row r="1609" spans="1:14" s="78" customFormat="1" x14ac:dyDescent="0.25">
      <c r="A1609" s="76"/>
      <c r="B1609" s="76"/>
      <c r="C1609" s="76"/>
      <c r="D1609" s="131"/>
      <c r="E1609" s="92"/>
      <c r="F1609" s="76"/>
      <c r="G1609" s="76"/>
      <c r="H1609" s="77"/>
      <c r="I1609" s="76"/>
      <c r="J1609" s="77"/>
      <c r="K1609" s="135"/>
      <c r="L1609" s="135"/>
      <c r="M1609" s="135"/>
      <c r="N1609" s="135"/>
    </row>
    <row r="1610" spans="1:14" s="78" customFormat="1" x14ac:dyDescent="0.25">
      <c r="A1610" s="76"/>
      <c r="B1610" s="76"/>
      <c r="C1610" s="76"/>
      <c r="D1610" s="131"/>
      <c r="E1610" s="92"/>
      <c r="F1610" s="76"/>
      <c r="G1610" s="76"/>
      <c r="H1610" s="77"/>
      <c r="I1610" s="76"/>
      <c r="J1610" s="77"/>
      <c r="K1610" s="135"/>
      <c r="L1610" s="135"/>
      <c r="M1610" s="135"/>
      <c r="N1610" s="135"/>
    </row>
    <row r="1611" spans="1:14" s="78" customFormat="1" x14ac:dyDescent="0.25">
      <c r="A1611" s="76"/>
      <c r="B1611" s="76"/>
      <c r="C1611" s="76"/>
      <c r="D1611" s="131"/>
      <c r="E1611" s="92"/>
      <c r="F1611" s="76"/>
      <c r="G1611" s="76"/>
      <c r="H1611" s="77"/>
      <c r="I1611" s="76"/>
      <c r="J1611" s="77"/>
      <c r="K1611" s="135"/>
      <c r="L1611" s="135"/>
      <c r="M1611" s="135"/>
      <c r="N1611" s="135"/>
    </row>
    <row r="1612" spans="1:14" s="78" customFormat="1" x14ac:dyDescent="0.25">
      <c r="A1612" s="76"/>
      <c r="B1612" s="76"/>
      <c r="C1612" s="76"/>
      <c r="D1612" s="131"/>
      <c r="E1612" s="92"/>
      <c r="F1612" s="76"/>
      <c r="G1612" s="76"/>
      <c r="H1612" s="77"/>
      <c r="I1612" s="76"/>
      <c r="J1612" s="77"/>
      <c r="K1612" s="135"/>
      <c r="L1612" s="135"/>
      <c r="M1612" s="135"/>
      <c r="N1612" s="135"/>
    </row>
    <row r="1613" spans="1:14" s="78" customFormat="1" x14ac:dyDescent="0.25">
      <c r="A1613" s="76"/>
      <c r="B1613" s="76"/>
      <c r="C1613" s="76"/>
      <c r="D1613" s="131"/>
      <c r="E1613" s="92"/>
      <c r="F1613" s="76"/>
      <c r="G1613" s="76"/>
      <c r="H1613" s="77"/>
      <c r="I1613" s="76"/>
      <c r="J1613" s="77"/>
      <c r="K1613" s="135"/>
      <c r="L1613" s="135"/>
      <c r="M1613" s="135"/>
      <c r="N1613" s="135"/>
    </row>
    <row r="1614" spans="1:14" s="78" customFormat="1" x14ac:dyDescent="0.25">
      <c r="A1614" s="76"/>
      <c r="B1614" s="76"/>
      <c r="C1614" s="76"/>
      <c r="D1614" s="131"/>
      <c r="E1614" s="92"/>
      <c r="F1614" s="76"/>
      <c r="G1614" s="76"/>
      <c r="H1614" s="77"/>
      <c r="I1614" s="76"/>
      <c r="J1614" s="77"/>
      <c r="K1614" s="135"/>
      <c r="L1614" s="135"/>
      <c r="M1614" s="135"/>
      <c r="N1614" s="135"/>
    </row>
    <row r="1615" spans="1:14" s="78" customFormat="1" x14ac:dyDescent="0.25">
      <c r="A1615" s="76"/>
      <c r="B1615" s="76"/>
      <c r="C1615" s="76"/>
      <c r="D1615" s="131"/>
      <c r="E1615" s="92"/>
      <c r="F1615" s="76"/>
      <c r="G1615" s="76"/>
      <c r="H1615" s="77"/>
      <c r="I1615" s="76"/>
      <c r="J1615" s="77"/>
      <c r="K1615" s="135"/>
      <c r="L1615" s="135"/>
      <c r="M1615" s="135"/>
      <c r="N1615" s="135"/>
    </row>
    <row r="1616" spans="1:14" s="78" customFormat="1" x14ac:dyDescent="0.25">
      <c r="A1616" s="76"/>
      <c r="B1616" s="76"/>
      <c r="C1616" s="76"/>
      <c r="D1616" s="131"/>
      <c r="E1616" s="92"/>
      <c r="F1616" s="76"/>
      <c r="G1616" s="76"/>
      <c r="H1616" s="77"/>
      <c r="I1616" s="76"/>
      <c r="J1616" s="77"/>
      <c r="K1616" s="135"/>
      <c r="L1616" s="135"/>
      <c r="M1616" s="135"/>
      <c r="N1616" s="135"/>
    </row>
    <row r="1617" spans="1:14" s="78" customFormat="1" x14ac:dyDescent="0.25">
      <c r="A1617" s="76"/>
      <c r="B1617" s="76"/>
      <c r="C1617" s="76"/>
      <c r="D1617" s="131"/>
      <c r="E1617" s="92"/>
      <c r="F1617" s="76"/>
      <c r="G1617" s="76"/>
      <c r="H1617" s="77"/>
      <c r="I1617" s="76"/>
      <c r="J1617" s="77"/>
      <c r="K1617" s="135"/>
      <c r="L1617" s="135"/>
      <c r="M1617" s="135"/>
      <c r="N1617" s="135"/>
    </row>
    <row r="1618" spans="1:14" s="78" customFormat="1" x14ac:dyDescent="0.25">
      <c r="A1618" s="76"/>
      <c r="B1618" s="76"/>
      <c r="C1618" s="76"/>
      <c r="D1618" s="131"/>
      <c r="E1618" s="92"/>
      <c r="F1618" s="76"/>
      <c r="G1618" s="76"/>
      <c r="H1618" s="77"/>
      <c r="I1618" s="76"/>
      <c r="J1618" s="77"/>
      <c r="K1618" s="135"/>
      <c r="L1618" s="135"/>
      <c r="M1618" s="135"/>
      <c r="N1618" s="135"/>
    </row>
    <row r="1619" spans="1:14" s="78" customFormat="1" x14ac:dyDescent="0.25">
      <c r="A1619" s="76"/>
      <c r="B1619" s="76"/>
      <c r="C1619" s="76"/>
      <c r="D1619" s="131"/>
      <c r="E1619" s="92"/>
      <c r="F1619" s="76"/>
      <c r="G1619" s="76"/>
      <c r="H1619" s="77"/>
      <c r="I1619" s="76"/>
      <c r="J1619" s="77"/>
      <c r="K1619" s="135"/>
      <c r="L1619" s="135"/>
      <c r="M1619" s="135"/>
      <c r="N1619" s="135"/>
    </row>
    <row r="1620" spans="1:14" s="78" customFormat="1" x14ac:dyDescent="0.25">
      <c r="A1620" s="76"/>
      <c r="B1620" s="76"/>
      <c r="C1620" s="76"/>
      <c r="D1620" s="131"/>
      <c r="E1620" s="92"/>
      <c r="F1620" s="76"/>
      <c r="G1620" s="76"/>
      <c r="H1620" s="77"/>
      <c r="I1620" s="76"/>
      <c r="J1620" s="77"/>
      <c r="K1620" s="135"/>
      <c r="L1620" s="135"/>
      <c r="M1620" s="135"/>
      <c r="N1620" s="135"/>
    </row>
    <row r="1621" spans="1:14" s="78" customFormat="1" x14ac:dyDescent="0.25">
      <c r="A1621" s="76"/>
      <c r="B1621" s="76"/>
      <c r="C1621" s="76"/>
      <c r="D1621" s="131"/>
      <c r="E1621" s="92"/>
      <c r="F1621" s="76"/>
      <c r="G1621" s="76"/>
      <c r="H1621" s="77"/>
      <c r="I1621" s="76"/>
      <c r="J1621" s="77"/>
      <c r="K1621" s="135"/>
      <c r="L1621" s="135"/>
      <c r="M1621" s="135"/>
      <c r="N1621" s="135"/>
    </row>
    <row r="1622" spans="1:14" s="78" customFormat="1" x14ac:dyDescent="0.25">
      <c r="A1622" s="76"/>
      <c r="B1622" s="76"/>
      <c r="C1622" s="76"/>
      <c r="D1622" s="131"/>
      <c r="E1622" s="92"/>
      <c r="F1622" s="76"/>
      <c r="G1622" s="76"/>
      <c r="H1622" s="77"/>
      <c r="I1622" s="76"/>
      <c r="J1622" s="77"/>
      <c r="K1622" s="135"/>
      <c r="L1622" s="135"/>
      <c r="M1622" s="135"/>
      <c r="N1622" s="135"/>
    </row>
    <row r="1623" spans="1:14" s="78" customFormat="1" x14ac:dyDescent="0.25">
      <c r="A1623" s="76"/>
      <c r="B1623" s="76"/>
      <c r="C1623" s="76"/>
      <c r="D1623" s="131"/>
      <c r="E1623" s="92"/>
      <c r="F1623" s="76"/>
      <c r="G1623" s="76"/>
      <c r="H1623" s="77"/>
      <c r="I1623" s="76"/>
      <c r="J1623" s="77"/>
      <c r="K1623" s="135"/>
      <c r="L1623" s="135"/>
      <c r="M1623" s="135"/>
      <c r="N1623" s="135"/>
    </row>
    <row r="1624" spans="1:14" s="78" customFormat="1" x14ac:dyDescent="0.25">
      <c r="A1624" s="76"/>
      <c r="B1624" s="76"/>
      <c r="C1624" s="76"/>
      <c r="D1624" s="131"/>
      <c r="E1624" s="92"/>
      <c r="F1624" s="76"/>
      <c r="G1624" s="76"/>
      <c r="H1624" s="77"/>
      <c r="I1624" s="76"/>
      <c r="J1624" s="77"/>
      <c r="K1624" s="135"/>
      <c r="L1624" s="135"/>
      <c r="M1624" s="135"/>
      <c r="N1624" s="135"/>
    </row>
    <row r="1625" spans="1:14" s="78" customFormat="1" x14ac:dyDescent="0.25">
      <c r="A1625" s="76"/>
      <c r="B1625" s="76"/>
      <c r="C1625" s="76"/>
      <c r="D1625" s="131"/>
      <c r="E1625" s="92"/>
      <c r="F1625" s="76"/>
      <c r="G1625" s="76"/>
      <c r="H1625" s="77"/>
      <c r="I1625" s="76"/>
      <c r="J1625" s="77"/>
      <c r="K1625" s="135"/>
      <c r="L1625" s="135"/>
      <c r="M1625" s="135"/>
      <c r="N1625" s="135"/>
    </row>
    <row r="1626" spans="1:14" s="78" customFormat="1" x14ac:dyDescent="0.25">
      <c r="A1626" s="76"/>
      <c r="B1626" s="76"/>
      <c r="C1626" s="76"/>
      <c r="D1626" s="131"/>
      <c r="E1626" s="92"/>
      <c r="F1626" s="76"/>
      <c r="G1626" s="76"/>
      <c r="H1626" s="77"/>
      <c r="I1626" s="76"/>
      <c r="J1626" s="77"/>
      <c r="K1626" s="135"/>
      <c r="L1626" s="135"/>
      <c r="M1626" s="135"/>
      <c r="N1626" s="135"/>
    </row>
    <row r="1627" spans="1:14" s="78" customFormat="1" x14ac:dyDescent="0.25">
      <c r="A1627" s="76"/>
      <c r="B1627" s="76"/>
      <c r="C1627" s="76"/>
      <c r="D1627" s="131"/>
      <c r="E1627" s="92"/>
      <c r="F1627" s="76"/>
      <c r="G1627" s="76"/>
      <c r="H1627" s="77"/>
      <c r="I1627" s="76"/>
      <c r="J1627" s="77"/>
      <c r="K1627" s="135"/>
      <c r="L1627" s="135"/>
      <c r="M1627" s="135"/>
      <c r="N1627" s="135"/>
    </row>
    <row r="1628" spans="1:14" s="78" customFormat="1" x14ac:dyDescent="0.25">
      <c r="A1628" s="76"/>
      <c r="B1628" s="76"/>
      <c r="C1628" s="76"/>
      <c r="D1628" s="131"/>
      <c r="E1628" s="92"/>
      <c r="F1628" s="76"/>
      <c r="G1628" s="76"/>
      <c r="H1628" s="77"/>
      <c r="I1628" s="76"/>
      <c r="J1628" s="77"/>
      <c r="K1628" s="135"/>
      <c r="L1628" s="135"/>
      <c r="M1628" s="135"/>
      <c r="N1628" s="135"/>
    </row>
    <row r="1629" spans="1:14" s="78" customFormat="1" x14ac:dyDescent="0.25">
      <c r="A1629" s="76"/>
      <c r="B1629" s="76"/>
      <c r="C1629" s="76"/>
      <c r="D1629" s="131"/>
      <c r="E1629" s="92"/>
      <c r="F1629" s="76"/>
      <c r="G1629" s="76"/>
      <c r="H1629" s="77"/>
      <c r="I1629" s="76"/>
      <c r="J1629" s="77"/>
      <c r="K1629" s="135"/>
      <c r="L1629" s="135"/>
      <c r="M1629" s="135"/>
      <c r="N1629" s="135"/>
    </row>
    <row r="1630" spans="1:14" s="78" customFormat="1" x14ac:dyDescent="0.25">
      <c r="A1630" s="76"/>
      <c r="B1630" s="76"/>
      <c r="C1630" s="76"/>
      <c r="D1630" s="131"/>
      <c r="E1630" s="92"/>
      <c r="F1630" s="76"/>
      <c r="G1630" s="76"/>
      <c r="H1630" s="77"/>
      <c r="I1630" s="76"/>
      <c r="J1630" s="77"/>
      <c r="K1630" s="135"/>
      <c r="L1630" s="135"/>
      <c r="M1630" s="135"/>
      <c r="N1630" s="135"/>
    </row>
    <row r="1631" spans="1:14" s="78" customFormat="1" x14ac:dyDescent="0.25">
      <c r="A1631" s="76"/>
      <c r="B1631" s="76"/>
      <c r="C1631" s="76"/>
      <c r="D1631" s="131"/>
      <c r="E1631" s="92"/>
      <c r="F1631" s="76"/>
      <c r="G1631" s="76"/>
      <c r="H1631" s="77"/>
      <c r="I1631" s="76"/>
      <c r="J1631" s="77"/>
      <c r="K1631" s="135"/>
      <c r="L1631" s="135"/>
      <c r="M1631" s="135"/>
      <c r="N1631" s="135"/>
    </row>
    <row r="1632" spans="1:14" s="78" customFormat="1" x14ac:dyDescent="0.25">
      <c r="A1632" s="76"/>
      <c r="B1632" s="76"/>
      <c r="C1632" s="76"/>
      <c r="D1632" s="131"/>
      <c r="E1632" s="92"/>
      <c r="F1632" s="76"/>
      <c r="G1632" s="76"/>
      <c r="H1632" s="77"/>
      <c r="I1632" s="76"/>
      <c r="J1632" s="77"/>
      <c r="K1632" s="135"/>
      <c r="L1632" s="135"/>
      <c r="M1632" s="135"/>
      <c r="N1632" s="135"/>
    </row>
    <row r="1633" spans="1:14" s="78" customFormat="1" x14ac:dyDescent="0.25">
      <c r="A1633" s="76"/>
      <c r="B1633" s="76"/>
      <c r="C1633" s="76"/>
      <c r="D1633" s="131"/>
      <c r="E1633" s="92"/>
      <c r="F1633" s="76"/>
      <c r="G1633" s="76"/>
      <c r="H1633" s="77"/>
      <c r="I1633" s="76"/>
      <c r="J1633" s="77"/>
      <c r="K1633" s="135"/>
      <c r="L1633" s="135"/>
      <c r="M1633" s="135"/>
      <c r="N1633" s="135"/>
    </row>
    <row r="1634" spans="1:14" s="78" customFormat="1" x14ac:dyDescent="0.25">
      <c r="A1634" s="76"/>
      <c r="B1634" s="76"/>
      <c r="C1634" s="76"/>
      <c r="D1634" s="131"/>
      <c r="E1634" s="92"/>
      <c r="F1634" s="76"/>
      <c r="G1634" s="76"/>
      <c r="H1634" s="77"/>
      <c r="I1634" s="76"/>
      <c r="J1634" s="77"/>
      <c r="K1634" s="135"/>
      <c r="L1634" s="135"/>
      <c r="M1634" s="135"/>
      <c r="N1634" s="135"/>
    </row>
    <row r="1635" spans="1:14" s="78" customFormat="1" x14ac:dyDescent="0.25">
      <c r="A1635" s="76"/>
      <c r="B1635" s="76"/>
      <c r="C1635" s="76"/>
      <c r="D1635" s="131"/>
      <c r="E1635" s="92"/>
      <c r="F1635" s="76"/>
      <c r="G1635" s="76"/>
      <c r="H1635" s="77"/>
      <c r="I1635" s="76"/>
      <c r="J1635" s="77"/>
      <c r="K1635" s="135"/>
      <c r="L1635" s="135"/>
      <c r="M1635" s="135"/>
      <c r="N1635" s="135"/>
    </row>
    <row r="1636" spans="1:14" s="78" customFormat="1" x14ac:dyDescent="0.25">
      <c r="A1636" s="76"/>
      <c r="B1636" s="76"/>
      <c r="C1636" s="76"/>
      <c r="D1636" s="131"/>
      <c r="E1636" s="92"/>
      <c r="F1636" s="76"/>
      <c r="G1636" s="76"/>
      <c r="H1636" s="77"/>
      <c r="I1636" s="76"/>
      <c r="J1636" s="77"/>
      <c r="K1636" s="135"/>
      <c r="L1636" s="135"/>
      <c r="M1636" s="135"/>
      <c r="N1636" s="135"/>
    </row>
    <row r="1637" spans="1:14" s="78" customFormat="1" x14ac:dyDescent="0.25">
      <c r="A1637" s="76"/>
      <c r="B1637" s="76"/>
      <c r="C1637" s="76"/>
      <c r="D1637" s="131"/>
      <c r="E1637" s="92"/>
      <c r="F1637" s="76"/>
      <c r="G1637" s="76"/>
      <c r="H1637" s="77"/>
      <c r="I1637" s="76"/>
      <c r="J1637" s="77"/>
      <c r="K1637" s="135"/>
      <c r="L1637" s="135"/>
      <c r="M1637" s="135"/>
      <c r="N1637" s="135"/>
    </row>
    <row r="1638" spans="1:14" s="78" customFormat="1" x14ac:dyDescent="0.25">
      <c r="A1638" s="76"/>
      <c r="B1638" s="76"/>
      <c r="C1638" s="76"/>
      <c r="D1638" s="131"/>
      <c r="E1638" s="92"/>
      <c r="F1638" s="76"/>
      <c r="G1638" s="76"/>
      <c r="H1638" s="77"/>
      <c r="I1638" s="76"/>
      <c r="J1638" s="77"/>
      <c r="K1638" s="135"/>
      <c r="L1638" s="135"/>
      <c r="M1638" s="135"/>
      <c r="N1638" s="135"/>
    </row>
    <row r="1639" spans="1:14" s="78" customFormat="1" x14ac:dyDescent="0.25">
      <c r="A1639" s="76"/>
      <c r="B1639" s="76"/>
      <c r="C1639" s="76"/>
      <c r="D1639" s="131"/>
      <c r="E1639" s="92"/>
      <c r="F1639" s="76"/>
      <c r="G1639" s="76"/>
      <c r="H1639" s="77"/>
      <c r="I1639" s="76"/>
      <c r="J1639" s="77"/>
      <c r="K1639" s="135"/>
      <c r="L1639" s="135"/>
      <c r="M1639" s="135"/>
      <c r="N1639" s="135"/>
    </row>
    <row r="1640" spans="1:14" s="78" customFormat="1" x14ac:dyDescent="0.25">
      <c r="A1640" s="76"/>
      <c r="B1640" s="76"/>
      <c r="C1640" s="76"/>
      <c r="D1640" s="131"/>
      <c r="E1640" s="92"/>
      <c r="F1640" s="76"/>
      <c r="G1640" s="76"/>
      <c r="H1640" s="77"/>
      <c r="I1640" s="76"/>
      <c r="J1640" s="77"/>
      <c r="K1640" s="135"/>
      <c r="L1640" s="135"/>
      <c r="M1640" s="135"/>
      <c r="N1640" s="135"/>
    </row>
    <row r="1641" spans="1:14" s="78" customFormat="1" x14ac:dyDescent="0.25">
      <c r="A1641" s="76"/>
      <c r="B1641" s="76"/>
      <c r="C1641" s="76"/>
      <c r="D1641" s="131"/>
      <c r="E1641" s="92"/>
      <c r="F1641" s="76"/>
      <c r="G1641" s="76"/>
      <c r="H1641" s="77"/>
      <c r="I1641" s="76"/>
      <c r="J1641" s="77"/>
      <c r="K1641" s="135"/>
      <c r="L1641" s="135"/>
      <c r="M1641" s="135"/>
      <c r="N1641" s="135"/>
    </row>
    <row r="1642" spans="1:14" s="78" customFormat="1" x14ac:dyDescent="0.25">
      <c r="A1642" s="76"/>
      <c r="B1642" s="76"/>
      <c r="C1642" s="76"/>
      <c r="D1642" s="131"/>
      <c r="E1642" s="92"/>
      <c r="F1642" s="76"/>
      <c r="G1642" s="76"/>
      <c r="H1642" s="77"/>
      <c r="I1642" s="76"/>
      <c r="J1642" s="77"/>
      <c r="K1642" s="135"/>
      <c r="L1642" s="135"/>
      <c r="M1642" s="135"/>
      <c r="N1642" s="135"/>
    </row>
    <row r="1643" spans="1:14" s="78" customFormat="1" x14ac:dyDescent="0.25">
      <c r="A1643" s="76"/>
      <c r="B1643" s="76"/>
      <c r="C1643" s="76"/>
      <c r="D1643" s="131"/>
      <c r="E1643" s="92"/>
      <c r="F1643" s="76"/>
      <c r="G1643" s="76"/>
      <c r="H1643" s="77"/>
      <c r="I1643" s="76"/>
      <c r="J1643" s="77"/>
      <c r="K1643" s="135"/>
      <c r="L1643" s="135"/>
      <c r="M1643" s="135"/>
      <c r="N1643" s="135"/>
    </row>
    <row r="1644" spans="1:14" s="78" customFormat="1" x14ac:dyDescent="0.25">
      <c r="A1644" s="76"/>
      <c r="B1644" s="76"/>
      <c r="C1644" s="76"/>
      <c r="D1644" s="131"/>
      <c r="E1644" s="92"/>
      <c r="F1644" s="76"/>
      <c r="G1644" s="76"/>
      <c r="H1644" s="77"/>
      <c r="I1644" s="76"/>
      <c r="J1644" s="77"/>
      <c r="K1644" s="135"/>
      <c r="L1644" s="135"/>
      <c r="M1644" s="135"/>
      <c r="N1644" s="135"/>
    </row>
    <row r="1645" spans="1:14" s="78" customFormat="1" x14ac:dyDescent="0.25">
      <c r="A1645" s="76"/>
      <c r="B1645" s="76"/>
      <c r="C1645" s="76"/>
      <c r="D1645" s="131"/>
      <c r="E1645" s="92"/>
      <c r="F1645" s="76"/>
      <c r="G1645" s="76"/>
      <c r="H1645" s="77"/>
      <c r="I1645" s="76"/>
      <c r="J1645" s="77"/>
      <c r="K1645" s="135"/>
      <c r="L1645" s="135"/>
      <c r="M1645" s="135"/>
      <c r="N1645" s="135"/>
    </row>
    <row r="1646" spans="1:14" s="78" customFormat="1" x14ac:dyDescent="0.25">
      <c r="A1646" s="76"/>
      <c r="B1646" s="76"/>
      <c r="C1646" s="76"/>
      <c r="D1646" s="131"/>
      <c r="E1646" s="92"/>
      <c r="F1646" s="76"/>
      <c r="G1646" s="76"/>
      <c r="H1646" s="77"/>
      <c r="I1646" s="76"/>
      <c r="J1646" s="77"/>
      <c r="K1646" s="135"/>
      <c r="L1646" s="135"/>
      <c r="M1646" s="135"/>
      <c r="N1646" s="135"/>
    </row>
    <row r="1647" spans="1:14" s="78" customFormat="1" x14ac:dyDescent="0.25">
      <c r="A1647" s="76"/>
      <c r="B1647" s="76"/>
      <c r="C1647" s="76"/>
      <c r="D1647" s="131"/>
      <c r="E1647" s="92"/>
      <c r="F1647" s="76"/>
      <c r="G1647" s="76"/>
      <c r="H1647" s="77"/>
      <c r="I1647" s="76"/>
      <c r="J1647" s="77"/>
      <c r="K1647" s="135"/>
      <c r="L1647" s="135"/>
      <c r="M1647" s="135"/>
      <c r="N1647" s="135"/>
    </row>
    <row r="1648" spans="1:14" s="78" customFormat="1" x14ac:dyDescent="0.25">
      <c r="A1648" s="76"/>
      <c r="B1648" s="76"/>
      <c r="C1648" s="76"/>
      <c r="D1648" s="131"/>
      <c r="E1648" s="92"/>
      <c r="F1648" s="76"/>
      <c r="G1648" s="76"/>
      <c r="H1648" s="77"/>
      <c r="I1648" s="76"/>
      <c r="J1648" s="77"/>
      <c r="K1648" s="135"/>
      <c r="L1648" s="135"/>
      <c r="M1648" s="135"/>
      <c r="N1648" s="135"/>
    </row>
    <row r="1649" spans="1:14" s="78" customFormat="1" x14ac:dyDescent="0.25">
      <c r="A1649" s="76"/>
      <c r="B1649" s="76"/>
      <c r="C1649" s="76"/>
      <c r="D1649" s="131"/>
      <c r="E1649" s="92"/>
      <c r="F1649" s="76"/>
      <c r="G1649" s="76"/>
      <c r="H1649" s="77"/>
      <c r="I1649" s="76"/>
      <c r="J1649" s="77"/>
      <c r="K1649" s="135"/>
      <c r="L1649" s="135"/>
      <c r="M1649" s="135"/>
      <c r="N1649" s="135"/>
    </row>
    <row r="1650" spans="1:14" s="78" customFormat="1" x14ac:dyDescent="0.25">
      <c r="A1650" s="76"/>
      <c r="B1650" s="76"/>
      <c r="C1650" s="76"/>
      <c r="D1650" s="131"/>
      <c r="E1650" s="92"/>
      <c r="F1650" s="76"/>
      <c r="G1650" s="76"/>
      <c r="H1650" s="77"/>
      <c r="I1650" s="76"/>
      <c r="J1650" s="77"/>
      <c r="K1650" s="135"/>
      <c r="L1650" s="135"/>
      <c r="M1650" s="135"/>
      <c r="N1650" s="135"/>
    </row>
    <row r="1651" spans="1:14" s="78" customFormat="1" x14ac:dyDescent="0.25">
      <c r="A1651" s="76"/>
      <c r="B1651" s="76"/>
      <c r="C1651" s="76"/>
      <c r="D1651" s="131"/>
      <c r="E1651" s="92"/>
      <c r="F1651" s="76"/>
      <c r="G1651" s="76"/>
      <c r="H1651" s="77"/>
      <c r="I1651" s="76"/>
      <c r="J1651" s="77"/>
      <c r="K1651" s="135"/>
      <c r="L1651" s="135"/>
      <c r="M1651" s="135"/>
      <c r="N1651" s="135"/>
    </row>
    <row r="1652" spans="1:14" s="78" customFormat="1" x14ac:dyDescent="0.25">
      <c r="A1652" s="76"/>
      <c r="B1652" s="76"/>
      <c r="C1652" s="76"/>
      <c r="D1652" s="131"/>
      <c r="E1652" s="92"/>
      <c r="F1652" s="76"/>
      <c r="G1652" s="76"/>
      <c r="H1652" s="77"/>
      <c r="I1652" s="76"/>
      <c r="J1652" s="77"/>
      <c r="K1652" s="135"/>
      <c r="L1652" s="135"/>
      <c r="M1652" s="135"/>
      <c r="N1652" s="135"/>
    </row>
    <row r="1653" spans="1:14" s="78" customFormat="1" x14ac:dyDescent="0.25">
      <c r="A1653" s="76"/>
      <c r="B1653" s="76"/>
      <c r="C1653" s="76"/>
      <c r="D1653" s="131"/>
      <c r="E1653" s="92"/>
      <c r="F1653" s="76"/>
      <c r="G1653" s="76"/>
      <c r="H1653" s="77"/>
      <c r="I1653" s="76"/>
      <c r="J1653" s="77"/>
      <c r="K1653" s="135"/>
      <c r="L1653" s="135"/>
      <c r="M1653" s="135"/>
      <c r="N1653" s="135"/>
    </row>
    <row r="1654" spans="1:14" s="78" customFormat="1" x14ac:dyDescent="0.25">
      <c r="A1654" s="76"/>
      <c r="B1654" s="76"/>
      <c r="C1654" s="76"/>
      <c r="D1654" s="131"/>
      <c r="E1654" s="92"/>
      <c r="F1654" s="76"/>
      <c r="G1654" s="76"/>
      <c r="H1654" s="77"/>
      <c r="I1654" s="76"/>
      <c r="J1654" s="77"/>
      <c r="K1654" s="135"/>
      <c r="L1654" s="135"/>
      <c r="M1654" s="135"/>
      <c r="N1654" s="135"/>
    </row>
    <row r="1655" spans="1:14" s="78" customFormat="1" x14ac:dyDescent="0.25">
      <c r="A1655" s="76"/>
      <c r="B1655" s="76"/>
      <c r="C1655" s="76"/>
      <c r="D1655" s="131"/>
      <c r="E1655" s="92"/>
      <c r="F1655" s="76"/>
      <c r="G1655" s="76"/>
      <c r="H1655" s="77"/>
      <c r="I1655" s="76"/>
      <c r="J1655" s="77"/>
      <c r="K1655" s="135"/>
      <c r="L1655" s="135"/>
      <c r="M1655" s="135"/>
      <c r="N1655" s="135"/>
    </row>
    <row r="1656" spans="1:14" s="78" customFormat="1" x14ac:dyDescent="0.25">
      <c r="A1656" s="76"/>
      <c r="B1656" s="76"/>
      <c r="C1656" s="76"/>
      <c r="D1656" s="131"/>
      <c r="E1656" s="92"/>
      <c r="F1656" s="76"/>
      <c r="G1656" s="76"/>
      <c r="H1656" s="77"/>
      <c r="I1656" s="76"/>
      <c r="J1656" s="77"/>
      <c r="K1656" s="135"/>
      <c r="L1656" s="135"/>
      <c r="M1656" s="135"/>
      <c r="N1656" s="135"/>
    </row>
    <row r="1657" spans="1:14" s="78" customFormat="1" x14ac:dyDescent="0.25">
      <c r="A1657" s="76"/>
      <c r="B1657" s="76"/>
      <c r="C1657" s="76"/>
      <c r="D1657" s="131"/>
      <c r="E1657" s="92"/>
      <c r="F1657" s="76"/>
      <c r="G1657" s="76"/>
      <c r="H1657" s="77"/>
      <c r="I1657" s="76"/>
      <c r="J1657" s="77"/>
      <c r="K1657" s="135"/>
      <c r="L1657" s="135"/>
      <c r="M1657" s="135"/>
      <c r="N1657" s="135"/>
    </row>
    <row r="1658" spans="1:14" s="78" customFormat="1" x14ac:dyDescent="0.25">
      <c r="A1658" s="76"/>
      <c r="B1658" s="76"/>
      <c r="C1658" s="76"/>
      <c r="D1658" s="131"/>
      <c r="E1658" s="92"/>
      <c r="F1658" s="76"/>
      <c r="G1658" s="76"/>
      <c r="H1658" s="77"/>
      <c r="I1658" s="76"/>
      <c r="J1658" s="77"/>
      <c r="K1658" s="135"/>
      <c r="L1658" s="135"/>
      <c r="M1658" s="135"/>
      <c r="N1658" s="135"/>
    </row>
    <row r="1659" spans="1:14" s="78" customFormat="1" x14ac:dyDescent="0.25">
      <c r="A1659" s="76"/>
      <c r="B1659" s="76"/>
      <c r="C1659" s="76"/>
      <c r="D1659" s="131"/>
      <c r="E1659" s="92"/>
      <c r="F1659" s="76"/>
      <c r="G1659" s="76"/>
      <c r="H1659" s="77"/>
      <c r="I1659" s="76"/>
      <c r="J1659" s="77"/>
      <c r="K1659" s="135"/>
      <c r="L1659" s="135"/>
      <c r="M1659" s="135"/>
      <c r="N1659" s="135"/>
    </row>
    <row r="1660" spans="1:14" s="78" customFormat="1" x14ac:dyDescent="0.25">
      <c r="A1660" s="76"/>
      <c r="B1660" s="76"/>
      <c r="C1660" s="76"/>
      <c r="D1660" s="131"/>
      <c r="E1660" s="92"/>
      <c r="F1660" s="76"/>
      <c r="G1660" s="76"/>
      <c r="H1660" s="77"/>
      <c r="I1660" s="76"/>
      <c r="J1660" s="77"/>
      <c r="K1660" s="135"/>
      <c r="L1660" s="135"/>
      <c r="M1660" s="135"/>
      <c r="N1660" s="135"/>
    </row>
    <row r="1661" spans="1:14" s="78" customFormat="1" x14ac:dyDescent="0.25">
      <c r="A1661" s="76"/>
      <c r="B1661" s="76"/>
      <c r="C1661" s="76"/>
      <c r="D1661" s="131"/>
      <c r="E1661" s="92"/>
      <c r="F1661" s="76"/>
      <c r="G1661" s="76"/>
      <c r="H1661" s="77"/>
      <c r="I1661" s="76"/>
      <c r="J1661" s="77"/>
      <c r="K1661" s="135"/>
      <c r="L1661" s="135"/>
      <c r="M1661" s="135"/>
      <c r="N1661" s="135"/>
    </row>
    <row r="1662" spans="1:14" s="78" customFormat="1" x14ac:dyDescent="0.25">
      <c r="A1662" s="76"/>
      <c r="B1662" s="76"/>
      <c r="C1662" s="76"/>
      <c r="D1662" s="131"/>
      <c r="E1662" s="92"/>
      <c r="F1662" s="76"/>
      <c r="G1662" s="76"/>
      <c r="H1662" s="77"/>
      <c r="I1662" s="76"/>
      <c r="J1662" s="77"/>
      <c r="K1662" s="135"/>
      <c r="L1662" s="135"/>
      <c r="M1662" s="135"/>
      <c r="N1662" s="135"/>
    </row>
    <row r="1663" spans="1:14" s="78" customFormat="1" x14ac:dyDescent="0.25">
      <c r="A1663" s="76"/>
      <c r="B1663" s="76"/>
      <c r="C1663" s="76"/>
      <c r="D1663" s="131"/>
      <c r="E1663" s="92"/>
      <c r="F1663" s="76"/>
      <c r="G1663" s="76"/>
      <c r="H1663" s="77"/>
      <c r="I1663" s="76"/>
      <c r="J1663" s="77"/>
      <c r="K1663" s="135"/>
      <c r="L1663" s="135"/>
      <c r="M1663" s="135"/>
      <c r="N1663" s="135"/>
    </row>
    <row r="1664" spans="1:14" s="78" customFormat="1" x14ac:dyDescent="0.25">
      <c r="A1664" s="76"/>
      <c r="B1664" s="76"/>
      <c r="C1664" s="76"/>
      <c r="D1664" s="131"/>
      <c r="E1664" s="92"/>
      <c r="F1664" s="76"/>
      <c r="G1664" s="76"/>
      <c r="H1664" s="77"/>
      <c r="I1664" s="76"/>
      <c r="J1664" s="77"/>
      <c r="K1664" s="135"/>
      <c r="L1664" s="135"/>
      <c r="M1664" s="135"/>
      <c r="N1664" s="135"/>
    </row>
    <row r="1665" spans="1:14" s="78" customFormat="1" x14ac:dyDescent="0.25">
      <c r="A1665" s="76"/>
      <c r="B1665" s="76"/>
      <c r="C1665" s="76"/>
      <c r="D1665" s="131"/>
      <c r="E1665" s="92"/>
      <c r="F1665" s="76"/>
      <c r="G1665" s="76"/>
      <c r="H1665" s="77"/>
      <c r="I1665" s="76"/>
      <c r="J1665" s="77"/>
      <c r="K1665" s="135"/>
      <c r="L1665" s="135"/>
      <c r="M1665" s="135"/>
      <c r="N1665" s="135"/>
    </row>
    <row r="1666" spans="1:14" s="78" customFormat="1" x14ac:dyDescent="0.25">
      <c r="A1666" s="76"/>
      <c r="B1666" s="76"/>
      <c r="C1666" s="76"/>
      <c r="D1666" s="131"/>
      <c r="E1666" s="92"/>
      <c r="F1666" s="76"/>
      <c r="G1666" s="76"/>
      <c r="H1666" s="77"/>
      <c r="I1666" s="76"/>
      <c r="J1666" s="77"/>
      <c r="K1666" s="135"/>
      <c r="L1666" s="135"/>
      <c r="M1666" s="135"/>
      <c r="N1666" s="135"/>
    </row>
    <row r="1667" spans="1:14" s="78" customFormat="1" x14ac:dyDescent="0.25">
      <c r="A1667" s="76"/>
      <c r="B1667" s="76"/>
      <c r="C1667" s="76"/>
      <c r="D1667" s="131"/>
      <c r="E1667" s="92"/>
      <c r="F1667" s="76"/>
      <c r="G1667" s="76"/>
      <c r="H1667" s="77"/>
      <c r="I1667" s="76"/>
      <c r="J1667" s="77"/>
      <c r="K1667" s="135"/>
      <c r="L1667" s="135"/>
      <c r="M1667" s="135"/>
      <c r="N1667" s="135"/>
    </row>
    <row r="1668" spans="1:14" s="78" customFormat="1" x14ac:dyDescent="0.25">
      <c r="A1668" s="76"/>
      <c r="B1668" s="76"/>
      <c r="C1668" s="76"/>
      <c r="D1668" s="131"/>
      <c r="E1668" s="92"/>
      <c r="F1668" s="76"/>
      <c r="G1668" s="76"/>
      <c r="H1668" s="77"/>
      <c r="I1668" s="76"/>
      <c r="J1668" s="77"/>
      <c r="K1668" s="135"/>
      <c r="L1668" s="135"/>
      <c r="M1668" s="135"/>
      <c r="N1668" s="135"/>
    </row>
    <row r="1669" spans="1:14" s="78" customFormat="1" x14ac:dyDescent="0.25">
      <c r="A1669" s="76"/>
      <c r="B1669" s="76"/>
      <c r="C1669" s="76"/>
      <c r="D1669" s="131"/>
      <c r="E1669" s="92"/>
      <c r="F1669" s="76"/>
      <c r="G1669" s="76"/>
      <c r="H1669" s="77"/>
      <c r="I1669" s="76"/>
      <c r="J1669" s="77"/>
      <c r="K1669" s="135"/>
      <c r="L1669" s="135"/>
      <c r="M1669" s="135"/>
      <c r="N1669" s="135"/>
    </row>
    <row r="1670" spans="1:14" s="78" customFormat="1" x14ac:dyDescent="0.25">
      <c r="A1670" s="76"/>
      <c r="B1670" s="76"/>
      <c r="C1670" s="76"/>
      <c r="D1670" s="131"/>
      <c r="E1670" s="92"/>
      <c r="F1670" s="76"/>
      <c r="G1670" s="76"/>
      <c r="H1670" s="77"/>
      <c r="I1670" s="76"/>
      <c r="J1670" s="77"/>
      <c r="K1670" s="135"/>
      <c r="L1670" s="135"/>
      <c r="M1670" s="135"/>
      <c r="N1670" s="135"/>
    </row>
    <row r="1671" spans="1:14" s="78" customFormat="1" x14ac:dyDescent="0.25">
      <c r="A1671" s="76"/>
      <c r="B1671" s="76"/>
      <c r="C1671" s="76"/>
      <c r="D1671" s="131"/>
      <c r="E1671" s="92"/>
      <c r="F1671" s="76"/>
      <c r="G1671" s="76"/>
      <c r="H1671" s="77"/>
      <c r="I1671" s="76"/>
      <c r="J1671" s="77"/>
      <c r="K1671" s="135"/>
      <c r="L1671" s="135"/>
      <c r="M1671" s="135"/>
      <c r="N1671" s="135"/>
    </row>
    <row r="1672" spans="1:14" s="78" customFormat="1" x14ac:dyDescent="0.25">
      <c r="A1672" s="76"/>
      <c r="B1672" s="76"/>
      <c r="C1672" s="76"/>
      <c r="D1672" s="131"/>
      <c r="E1672" s="92"/>
      <c r="F1672" s="76"/>
      <c r="G1672" s="76"/>
      <c r="H1672" s="77"/>
      <c r="I1672" s="76"/>
      <c r="J1672" s="77"/>
      <c r="K1672" s="135"/>
      <c r="L1672" s="135"/>
      <c r="M1672" s="135"/>
      <c r="N1672" s="135"/>
    </row>
    <row r="1673" spans="1:14" s="78" customFormat="1" x14ac:dyDescent="0.25">
      <c r="A1673" s="76"/>
      <c r="B1673" s="76"/>
      <c r="C1673" s="76"/>
      <c r="D1673" s="131"/>
      <c r="E1673" s="92"/>
      <c r="F1673" s="76"/>
      <c r="G1673" s="76"/>
      <c r="H1673" s="77"/>
      <c r="I1673" s="76"/>
      <c r="J1673" s="77"/>
      <c r="K1673" s="135"/>
      <c r="L1673" s="135"/>
      <c r="M1673" s="135"/>
      <c r="N1673" s="135"/>
    </row>
    <row r="1674" spans="1:14" s="78" customFormat="1" x14ac:dyDescent="0.25">
      <c r="A1674" s="76"/>
      <c r="B1674" s="76"/>
      <c r="C1674" s="76"/>
      <c r="D1674" s="131"/>
      <c r="E1674" s="92"/>
      <c r="F1674" s="76"/>
      <c r="G1674" s="76"/>
      <c r="H1674" s="77"/>
      <c r="I1674" s="76"/>
      <c r="J1674" s="77"/>
      <c r="K1674" s="135"/>
      <c r="L1674" s="135"/>
      <c r="M1674" s="135"/>
      <c r="N1674" s="135"/>
    </row>
    <row r="1675" spans="1:14" s="78" customFormat="1" x14ac:dyDescent="0.25">
      <c r="A1675" s="76"/>
      <c r="B1675" s="76"/>
      <c r="C1675" s="76"/>
      <c r="D1675" s="131"/>
      <c r="E1675" s="92"/>
      <c r="F1675" s="76"/>
      <c r="G1675" s="76"/>
      <c r="H1675" s="77"/>
      <c r="I1675" s="76"/>
      <c r="J1675" s="77"/>
      <c r="K1675" s="135"/>
      <c r="L1675" s="135"/>
      <c r="M1675" s="135"/>
      <c r="N1675" s="135"/>
    </row>
    <row r="1676" spans="1:14" s="78" customFormat="1" x14ac:dyDescent="0.25">
      <c r="A1676" s="76"/>
      <c r="B1676" s="76"/>
      <c r="C1676" s="76"/>
      <c r="D1676" s="131"/>
      <c r="E1676" s="92"/>
      <c r="F1676" s="76"/>
      <c r="G1676" s="76"/>
      <c r="H1676" s="77"/>
      <c r="I1676" s="76"/>
      <c r="J1676" s="77"/>
      <c r="K1676" s="135"/>
      <c r="L1676" s="135"/>
      <c r="M1676" s="135"/>
      <c r="N1676" s="135"/>
    </row>
    <row r="1677" spans="1:14" s="78" customFormat="1" x14ac:dyDescent="0.25">
      <c r="A1677" s="76"/>
      <c r="B1677" s="76"/>
      <c r="C1677" s="76"/>
      <c r="D1677" s="131"/>
      <c r="E1677" s="92"/>
      <c r="F1677" s="76"/>
      <c r="G1677" s="76"/>
      <c r="H1677" s="77"/>
      <c r="I1677" s="76"/>
      <c r="J1677" s="77"/>
      <c r="K1677" s="135"/>
      <c r="L1677" s="135"/>
      <c r="M1677" s="135"/>
      <c r="N1677" s="135"/>
    </row>
    <row r="1678" spans="1:14" s="78" customFormat="1" x14ac:dyDescent="0.25">
      <c r="A1678" s="76"/>
      <c r="B1678" s="76"/>
      <c r="C1678" s="76"/>
      <c r="D1678" s="131"/>
      <c r="E1678" s="92"/>
      <c r="F1678" s="76"/>
      <c r="G1678" s="76"/>
      <c r="H1678" s="77"/>
      <c r="I1678" s="76"/>
      <c r="J1678" s="77"/>
      <c r="K1678" s="135"/>
      <c r="L1678" s="135"/>
      <c r="M1678" s="135"/>
      <c r="N1678" s="135"/>
    </row>
    <row r="1679" spans="1:14" s="78" customFormat="1" x14ac:dyDescent="0.25">
      <c r="A1679" s="76"/>
      <c r="B1679" s="76"/>
      <c r="C1679" s="76"/>
      <c r="D1679" s="131"/>
      <c r="E1679" s="92"/>
      <c r="F1679" s="76"/>
      <c r="G1679" s="76"/>
      <c r="H1679" s="77"/>
      <c r="I1679" s="76"/>
      <c r="J1679" s="77"/>
      <c r="K1679" s="135"/>
      <c r="L1679" s="135"/>
      <c r="M1679" s="135"/>
      <c r="N1679" s="135"/>
    </row>
    <row r="1680" spans="1:14" s="78" customFormat="1" x14ac:dyDescent="0.25">
      <c r="A1680" s="76"/>
      <c r="B1680" s="76"/>
      <c r="C1680" s="76"/>
      <c r="D1680" s="131"/>
      <c r="E1680" s="92"/>
      <c r="F1680" s="76"/>
      <c r="G1680" s="76"/>
      <c r="H1680" s="77"/>
      <c r="I1680" s="76"/>
      <c r="J1680" s="77"/>
      <c r="K1680" s="135"/>
      <c r="L1680" s="135"/>
      <c r="M1680" s="135"/>
      <c r="N1680" s="135"/>
    </row>
    <row r="1681" spans="1:14" s="78" customFormat="1" x14ac:dyDescent="0.25">
      <c r="A1681" s="76"/>
      <c r="B1681" s="76"/>
      <c r="C1681" s="76"/>
      <c r="D1681" s="131"/>
      <c r="E1681" s="92"/>
      <c r="F1681" s="76"/>
      <c r="G1681" s="76"/>
      <c r="H1681" s="77"/>
      <c r="I1681" s="76"/>
      <c r="J1681" s="77"/>
      <c r="K1681" s="135"/>
      <c r="L1681" s="135"/>
      <c r="M1681" s="135"/>
      <c r="N1681" s="135"/>
    </row>
    <row r="1682" spans="1:14" s="78" customFormat="1" x14ac:dyDescent="0.25">
      <c r="A1682" s="76"/>
      <c r="B1682" s="76"/>
      <c r="C1682" s="76"/>
      <c r="D1682" s="131"/>
      <c r="E1682" s="92"/>
      <c r="F1682" s="76"/>
      <c r="G1682" s="76"/>
      <c r="H1682" s="77"/>
      <c r="I1682" s="76"/>
      <c r="J1682" s="77"/>
      <c r="K1682" s="135"/>
      <c r="L1682" s="135"/>
      <c r="M1682" s="135"/>
      <c r="N1682" s="135"/>
    </row>
    <row r="1683" spans="1:14" s="78" customFormat="1" x14ac:dyDescent="0.25">
      <c r="A1683" s="76"/>
      <c r="B1683" s="76"/>
      <c r="C1683" s="76"/>
      <c r="D1683" s="131"/>
      <c r="E1683" s="92"/>
      <c r="F1683" s="76"/>
      <c r="G1683" s="76"/>
      <c r="H1683" s="77"/>
      <c r="I1683" s="76"/>
      <c r="J1683" s="77"/>
      <c r="K1683" s="135"/>
      <c r="L1683" s="135"/>
      <c r="M1683" s="135"/>
      <c r="N1683" s="135"/>
    </row>
    <row r="1684" spans="1:14" s="78" customFormat="1" x14ac:dyDescent="0.25">
      <c r="A1684" s="76"/>
      <c r="B1684" s="76"/>
      <c r="C1684" s="76"/>
      <c r="D1684" s="131"/>
      <c r="E1684" s="92"/>
      <c r="F1684" s="76"/>
      <c r="G1684" s="76"/>
      <c r="H1684" s="77"/>
      <c r="I1684" s="76"/>
      <c r="J1684" s="77"/>
      <c r="K1684" s="135"/>
      <c r="L1684" s="135"/>
      <c r="M1684" s="135"/>
      <c r="N1684" s="135"/>
    </row>
    <row r="1685" spans="1:14" s="78" customFormat="1" x14ac:dyDescent="0.25">
      <c r="A1685" s="76"/>
      <c r="B1685" s="76"/>
      <c r="C1685" s="76"/>
      <c r="D1685" s="131"/>
      <c r="E1685" s="92"/>
      <c r="F1685" s="76"/>
      <c r="G1685" s="76"/>
      <c r="H1685" s="77"/>
      <c r="I1685" s="76"/>
      <c r="J1685" s="77"/>
      <c r="K1685" s="135"/>
      <c r="L1685" s="135"/>
      <c r="M1685" s="135"/>
      <c r="N1685" s="135"/>
    </row>
    <row r="1686" spans="1:14" s="78" customFormat="1" x14ac:dyDescent="0.25">
      <c r="A1686" s="76"/>
      <c r="B1686" s="76"/>
      <c r="C1686" s="76"/>
      <c r="D1686" s="131"/>
      <c r="E1686" s="92"/>
      <c r="F1686" s="76"/>
      <c r="G1686" s="76"/>
      <c r="H1686" s="77"/>
      <c r="I1686" s="76"/>
      <c r="J1686" s="77"/>
      <c r="K1686" s="135"/>
      <c r="L1686" s="135"/>
      <c r="M1686" s="135"/>
      <c r="N1686" s="135"/>
    </row>
    <row r="1687" spans="1:14" s="78" customFormat="1" x14ac:dyDescent="0.25">
      <c r="A1687" s="76"/>
      <c r="B1687" s="76"/>
      <c r="C1687" s="76"/>
      <c r="D1687" s="131"/>
      <c r="E1687" s="92"/>
      <c r="F1687" s="76"/>
      <c r="G1687" s="76"/>
      <c r="H1687" s="77"/>
      <c r="I1687" s="76"/>
      <c r="J1687" s="77"/>
      <c r="K1687" s="135"/>
      <c r="L1687" s="135"/>
      <c r="M1687" s="135"/>
      <c r="N1687" s="135"/>
    </row>
    <row r="1688" spans="1:14" s="78" customFormat="1" x14ac:dyDescent="0.25">
      <c r="A1688" s="76"/>
      <c r="B1688" s="76"/>
      <c r="C1688" s="76"/>
      <c r="D1688" s="131"/>
      <c r="E1688" s="92"/>
      <c r="F1688" s="76"/>
      <c r="G1688" s="76"/>
      <c r="H1688" s="77"/>
      <c r="I1688" s="76"/>
      <c r="J1688" s="77"/>
      <c r="K1688" s="135"/>
      <c r="L1688" s="135"/>
      <c r="M1688" s="135"/>
      <c r="N1688" s="135"/>
    </row>
    <row r="1689" spans="1:14" s="78" customFormat="1" x14ac:dyDescent="0.25">
      <c r="A1689" s="76"/>
      <c r="B1689" s="76"/>
      <c r="C1689" s="76"/>
      <c r="D1689" s="131"/>
      <c r="E1689" s="92"/>
      <c r="F1689" s="76"/>
      <c r="G1689" s="76"/>
      <c r="H1689" s="77"/>
      <c r="I1689" s="76"/>
      <c r="J1689" s="77"/>
      <c r="K1689" s="135"/>
      <c r="L1689" s="135"/>
      <c r="M1689" s="135"/>
      <c r="N1689" s="135"/>
    </row>
    <row r="1690" spans="1:14" s="78" customFormat="1" x14ac:dyDescent="0.25">
      <c r="A1690" s="76"/>
      <c r="B1690" s="76"/>
      <c r="C1690" s="76"/>
      <c r="D1690" s="131"/>
      <c r="E1690" s="92"/>
      <c r="F1690" s="76"/>
      <c r="G1690" s="76"/>
      <c r="H1690" s="77"/>
      <c r="I1690" s="76"/>
      <c r="J1690" s="77"/>
      <c r="K1690" s="135"/>
      <c r="L1690" s="135"/>
      <c r="M1690" s="135"/>
      <c r="N1690" s="135"/>
    </row>
    <row r="1691" spans="1:14" s="78" customFormat="1" x14ac:dyDescent="0.25">
      <c r="A1691" s="76"/>
      <c r="B1691" s="76"/>
      <c r="C1691" s="76"/>
      <c r="D1691" s="131"/>
      <c r="E1691" s="92"/>
      <c r="F1691" s="76"/>
      <c r="G1691" s="76"/>
      <c r="H1691" s="77"/>
      <c r="I1691" s="76"/>
      <c r="J1691" s="77"/>
      <c r="K1691" s="135"/>
      <c r="L1691" s="135"/>
      <c r="M1691" s="135"/>
      <c r="N1691" s="135"/>
    </row>
    <row r="1692" spans="1:14" s="78" customFormat="1" x14ac:dyDescent="0.25">
      <c r="A1692" s="76"/>
      <c r="B1692" s="76"/>
      <c r="C1692" s="76"/>
      <c r="D1692" s="131"/>
      <c r="E1692" s="92"/>
      <c r="F1692" s="76"/>
      <c r="G1692" s="76"/>
      <c r="H1692" s="77"/>
      <c r="I1692" s="76"/>
      <c r="J1692" s="77"/>
      <c r="K1692" s="135"/>
      <c r="L1692" s="135"/>
      <c r="M1692" s="135"/>
      <c r="N1692" s="135"/>
    </row>
    <row r="1693" spans="1:14" s="78" customFormat="1" x14ac:dyDescent="0.25">
      <c r="A1693" s="76"/>
      <c r="B1693" s="76"/>
      <c r="C1693" s="76"/>
      <c r="D1693" s="131"/>
      <c r="E1693" s="92"/>
      <c r="F1693" s="76"/>
      <c r="G1693" s="76"/>
      <c r="H1693" s="77"/>
      <c r="I1693" s="76"/>
      <c r="J1693" s="77"/>
      <c r="K1693" s="135"/>
      <c r="L1693" s="135"/>
      <c r="M1693" s="135"/>
      <c r="N1693" s="135"/>
    </row>
    <row r="1694" spans="1:14" s="78" customFormat="1" x14ac:dyDescent="0.25">
      <c r="A1694" s="76"/>
      <c r="B1694" s="76"/>
      <c r="C1694" s="76"/>
      <c r="D1694" s="131"/>
      <c r="E1694" s="92"/>
      <c r="F1694" s="76"/>
      <c r="G1694" s="76"/>
      <c r="H1694" s="77"/>
      <c r="I1694" s="76"/>
      <c r="J1694" s="77"/>
      <c r="K1694" s="135"/>
      <c r="L1694" s="135"/>
      <c r="M1694" s="135"/>
      <c r="N1694" s="135"/>
    </row>
    <row r="1695" spans="1:14" s="78" customFormat="1" x14ac:dyDescent="0.25">
      <c r="A1695" s="76"/>
      <c r="B1695" s="76"/>
      <c r="C1695" s="76"/>
      <c r="D1695" s="131"/>
      <c r="E1695" s="92"/>
      <c r="F1695" s="76"/>
      <c r="G1695" s="76"/>
      <c r="H1695" s="77"/>
      <c r="I1695" s="76"/>
      <c r="J1695" s="77"/>
      <c r="K1695" s="135"/>
      <c r="L1695" s="135"/>
      <c r="M1695" s="135"/>
      <c r="N1695" s="135"/>
    </row>
    <row r="1696" spans="1:14" s="78" customFormat="1" x14ac:dyDescent="0.25">
      <c r="A1696" s="76"/>
      <c r="B1696" s="76"/>
      <c r="C1696" s="76"/>
      <c r="D1696" s="131"/>
      <c r="E1696" s="92"/>
      <c r="F1696" s="76"/>
      <c r="G1696" s="76"/>
      <c r="H1696" s="77"/>
      <c r="I1696" s="76"/>
      <c r="J1696" s="77"/>
      <c r="K1696" s="135"/>
      <c r="L1696" s="135"/>
      <c r="M1696" s="135"/>
      <c r="N1696" s="135"/>
    </row>
    <row r="1697" spans="1:14" s="78" customFormat="1" x14ac:dyDescent="0.25">
      <c r="A1697" s="76"/>
      <c r="B1697" s="76"/>
      <c r="C1697" s="76"/>
      <c r="D1697" s="131"/>
      <c r="E1697" s="92"/>
      <c r="F1697" s="76"/>
      <c r="G1697" s="76"/>
      <c r="H1697" s="77"/>
      <c r="I1697" s="76"/>
      <c r="J1697" s="77"/>
      <c r="K1697" s="135"/>
      <c r="L1697" s="135"/>
      <c r="M1697" s="135"/>
      <c r="N1697" s="135"/>
    </row>
    <row r="1698" spans="1:14" s="78" customFormat="1" x14ac:dyDescent="0.25">
      <c r="A1698" s="76"/>
      <c r="B1698" s="76"/>
      <c r="C1698" s="76"/>
      <c r="D1698" s="131"/>
      <c r="E1698" s="92"/>
      <c r="F1698" s="76"/>
      <c r="G1698" s="76"/>
      <c r="H1698" s="77"/>
      <c r="I1698" s="76"/>
      <c r="J1698" s="77"/>
      <c r="K1698" s="135"/>
      <c r="L1698" s="135"/>
      <c r="M1698" s="135"/>
      <c r="N1698" s="135"/>
    </row>
    <row r="1699" spans="1:14" s="78" customFormat="1" x14ac:dyDescent="0.25">
      <c r="A1699" s="76"/>
      <c r="B1699" s="76"/>
      <c r="C1699" s="76"/>
      <c r="D1699" s="131"/>
      <c r="E1699" s="92"/>
      <c r="F1699" s="76"/>
      <c r="G1699" s="76"/>
      <c r="H1699" s="77"/>
      <c r="I1699" s="76"/>
      <c r="J1699" s="77"/>
      <c r="K1699" s="135"/>
      <c r="L1699" s="135"/>
      <c r="M1699" s="135"/>
      <c r="N1699" s="135"/>
    </row>
    <row r="1700" spans="1:14" s="78" customFormat="1" x14ac:dyDescent="0.25">
      <c r="A1700" s="76"/>
      <c r="B1700" s="76"/>
      <c r="C1700" s="76"/>
      <c r="D1700" s="131"/>
      <c r="E1700" s="92"/>
      <c r="F1700" s="76"/>
      <c r="G1700" s="76"/>
      <c r="H1700" s="77"/>
      <c r="I1700" s="76"/>
      <c r="J1700" s="77"/>
      <c r="K1700" s="135"/>
      <c r="L1700" s="135"/>
      <c r="M1700" s="135"/>
      <c r="N1700" s="135"/>
    </row>
    <row r="1701" spans="1:14" s="78" customFormat="1" x14ac:dyDescent="0.25">
      <c r="A1701" s="76"/>
      <c r="B1701" s="76"/>
      <c r="C1701" s="76"/>
      <c r="D1701" s="131"/>
      <c r="E1701" s="92"/>
      <c r="F1701" s="76"/>
      <c r="G1701" s="76"/>
      <c r="H1701" s="77"/>
      <c r="I1701" s="76"/>
      <c r="J1701" s="77"/>
      <c r="K1701" s="135"/>
      <c r="L1701" s="135"/>
      <c r="M1701" s="135"/>
      <c r="N1701" s="135"/>
    </row>
    <row r="1702" spans="1:14" s="78" customFormat="1" x14ac:dyDescent="0.25">
      <c r="A1702" s="76"/>
      <c r="B1702" s="76"/>
      <c r="C1702" s="76"/>
      <c r="D1702" s="131"/>
      <c r="E1702" s="92"/>
      <c r="F1702" s="76"/>
      <c r="G1702" s="76"/>
      <c r="H1702" s="77"/>
      <c r="I1702" s="76"/>
      <c r="J1702" s="77"/>
      <c r="K1702" s="135"/>
      <c r="L1702" s="135"/>
      <c r="M1702" s="135"/>
      <c r="N1702" s="135"/>
    </row>
    <row r="1703" spans="1:14" s="78" customFormat="1" x14ac:dyDescent="0.25">
      <c r="A1703" s="76"/>
      <c r="B1703" s="76"/>
      <c r="C1703" s="76"/>
      <c r="D1703" s="131"/>
      <c r="E1703" s="92"/>
      <c r="F1703" s="76"/>
      <c r="G1703" s="76"/>
      <c r="H1703" s="77"/>
      <c r="I1703" s="76"/>
      <c r="J1703" s="77"/>
      <c r="K1703" s="135"/>
      <c r="L1703" s="135"/>
      <c r="M1703" s="135"/>
      <c r="N1703" s="135"/>
    </row>
    <row r="1704" spans="1:14" s="78" customFormat="1" x14ac:dyDescent="0.25">
      <c r="A1704" s="76"/>
      <c r="B1704" s="76"/>
      <c r="C1704" s="76"/>
      <c r="D1704" s="131"/>
      <c r="E1704" s="92"/>
      <c r="F1704" s="76"/>
      <c r="G1704" s="76"/>
      <c r="H1704" s="77"/>
      <c r="I1704" s="76"/>
      <c r="J1704" s="77"/>
      <c r="K1704" s="135"/>
      <c r="L1704" s="135"/>
      <c r="M1704" s="135"/>
      <c r="N1704" s="135"/>
    </row>
    <row r="1705" spans="1:14" s="78" customFormat="1" x14ac:dyDescent="0.25">
      <c r="A1705" s="76"/>
      <c r="B1705" s="76"/>
      <c r="C1705" s="76"/>
      <c r="D1705" s="131"/>
      <c r="E1705" s="92"/>
      <c r="F1705" s="76"/>
      <c r="G1705" s="76"/>
      <c r="H1705" s="77"/>
      <c r="I1705" s="76"/>
      <c r="J1705" s="77"/>
      <c r="K1705" s="135"/>
      <c r="L1705" s="135"/>
      <c r="M1705" s="135"/>
      <c r="N1705" s="135"/>
    </row>
    <row r="1706" spans="1:14" s="78" customFormat="1" x14ac:dyDescent="0.25">
      <c r="A1706" s="76"/>
      <c r="B1706" s="76"/>
      <c r="C1706" s="76"/>
      <c r="D1706" s="131"/>
      <c r="E1706" s="92"/>
      <c r="F1706" s="76"/>
      <c r="G1706" s="76"/>
      <c r="H1706" s="77"/>
      <c r="I1706" s="76"/>
      <c r="J1706" s="77"/>
      <c r="K1706" s="135"/>
      <c r="L1706" s="135"/>
      <c r="M1706" s="135"/>
      <c r="N1706" s="135"/>
    </row>
    <row r="1707" spans="1:14" s="78" customFormat="1" x14ac:dyDescent="0.25">
      <c r="A1707" s="76"/>
      <c r="B1707" s="76"/>
      <c r="C1707" s="76"/>
      <c r="D1707" s="131"/>
      <c r="E1707" s="92"/>
      <c r="F1707" s="76"/>
      <c r="G1707" s="76"/>
      <c r="H1707" s="77"/>
      <c r="I1707" s="76"/>
      <c r="J1707" s="77"/>
      <c r="K1707" s="135"/>
      <c r="L1707" s="135"/>
      <c r="M1707" s="135"/>
      <c r="N1707" s="135"/>
    </row>
    <row r="1708" spans="1:14" s="78" customFormat="1" x14ac:dyDescent="0.25">
      <c r="A1708" s="76"/>
      <c r="B1708" s="76"/>
      <c r="C1708" s="76"/>
      <c r="D1708" s="131"/>
      <c r="E1708" s="92"/>
      <c r="F1708" s="76"/>
      <c r="G1708" s="76"/>
      <c r="H1708" s="77"/>
      <c r="I1708" s="76"/>
      <c r="J1708" s="77"/>
      <c r="K1708" s="135"/>
      <c r="L1708" s="135"/>
      <c r="M1708" s="135"/>
      <c r="N1708" s="135"/>
    </row>
    <row r="1709" spans="1:14" s="78" customFormat="1" x14ac:dyDescent="0.25">
      <c r="A1709" s="76"/>
      <c r="B1709" s="76"/>
      <c r="C1709" s="76"/>
      <c r="D1709" s="131"/>
      <c r="E1709" s="92"/>
      <c r="F1709" s="76"/>
      <c r="G1709" s="76"/>
      <c r="H1709" s="77"/>
      <c r="I1709" s="76"/>
      <c r="J1709" s="77"/>
      <c r="K1709" s="135"/>
      <c r="L1709" s="135"/>
      <c r="M1709" s="135"/>
      <c r="N1709" s="135"/>
    </row>
    <row r="1710" spans="1:14" s="78" customFormat="1" x14ac:dyDescent="0.25">
      <c r="A1710" s="76"/>
      <c r="B1710" s="76"/>
      <c r="C1710" s="76"/>
      <c r="D1710" s="131"/>
      <c r="E1710" s="92"/>
      <c r="F1710" s="76"/>
      <c r="G1710" s="76"/>
      <c r="H1710" s="77"/>
      <c r="I1710" s="76"/>
      <c r="J1710" s="77"/>
      <c r="K1710" s="135"/>
      <c r="L1710" s="135"/>
      <c r="M1710" s="135"/>
      <c r="N1710" s="135"/>
    </row>
    <row r="1711" spans="1:14" s="78" customFormat="1" x14ac:dyDescent="0.25">
      <c r="A1711" s="76"/>
      <c r="B1711" s="76"/>
      <c r="C1711" s="76"/>
      <c r="D1711" s="131"/>
      <c r="E1711" s="92"/>
      <c r="F1711" s="76"/>
      <c r="G1711" s="76"/>
      <c r="H1711" s="77"/>
      <c r="I1711" s="76"/>
      <c r="J1711" s="77"/>
      <c r="K1711" s="135"/>
      <c r="L1711" s="135"/>
      <c r="M1711" s="135"/>
      <c r="N1711" s="135"/>
    </row>
    <row r="1712" spans="1:14" s="78" customFormat="1" x14ac:dyDescent="0.25">
      <c r="A1712" s="76"/>
      <c r="B1712" s="76"/>
      <c r="C1712" s="76"/>
      <c r="D1712" s="131"/>
      <c r="E1712" s="92"/>
      <c r="F1712" s="76"/>
      <c r="G1712" s="76"/>
      <c r="H1712" s="77"/>
      <c r="I1712" s="76"/>
      <c r="J1712" s="77"/>
      <c r="K1712" s="135"/>
      <c r="L1712" s="135"/>
      <c r="M1712" s="135"/>
      <c r="N1712" s="135"/>
    </row>
    <row r="1713" spans="1:14" s="78" customFormat="1" x14ac:dyDescent="0.25">
      <c r="A1713" s="76"/>
      <c r="B1713" s="76"/>
      <c r="C1713" s="76"/>
      <c r="D1713" s="131"/>
      <c r="E1713" s="92"/>
      <c r="F1713" s="76"/>
      <c r="G1713" s="76"/>
      <c r="H1713" s="77"/>
      <c r="I1713" s="76"/>
      <c r="J1713" s="77"/>
      <c r="K1713" s="135"/>
      <c r="L1713" s="135"/>
      <c r="M1713" s="135"/>
      <c r="N1713" s="135"/>
    </row>
    <row r="1714" spans="1:14" s="78" customFormat="1" x14ac:dyDescent="0.25">
      <c r="A1714" s="76"/>
      <c r="B1714" s="76"/>
      <c r="C1714" s="76"/>
      <c r="D1714" s="131"/>
      <c r="E1714" s="92"/>
      <c r="F1714" s="76"/>
      <c r="G1714" s="76"/>
      <c r="H1714" s="77"/>
      <c r="I1714" s="76"/>
      <c r="J1714" s="77"/>
      <c r="K1714" s="135"/>
      <c r="L1714" s="135"/>
      <c r="M1714" s="135"/>
      <c r="N1714" s="135"/>
    </row>
    <row r="1715" spans="1:14" s="78" customFormat="1" x14ac:dyDescent="0.25">
      <c r="A1715" s="76"/>
      <c r="B1715" s="76"/>
      <c r="C1715" s="76"/>
      <c r="D1715" s="131"/>
      <c r="E1715" s="92"/>
      <c r="F1715" s="76"/>
      <c r="G1715" s="76"/>
      <c r="H1715" s="77"/>
      <c r="I1715" s="76"/>
      <c r="J1715" s="77"/>
      <c r="K1715" s="135"/>
      <c r="L1715" s="135"/>
      <c r="M1715" s="135"/>
      <c r="N1715" s="135"/>
    </row>
    <row r="1716" spans="1:14" s="78" customFormat="1" x14ac:dyDescent="0.25">
      <c r="A1716" s="76"/>
      <c r="B1716" s="76"/>
      <c r="C1716" s="76"/>
      <c r="D1716" s="131"/>
      <c r="E1716" s="92"/>
      <c r="F1716" s="76"/>
      <c r="G1716" s="76"/>
      <c r="H1716" s="77"/>
      <c r="I1716" s="76"/>
      <c r="J1716" s="77"/>
      <c r="K1716" s="135"/>
      <c r="L1716" s="135"/>
      <c r="M1716" s="135"/>
      <c r="N1716" s="135"/>
    </row>
    <row r="1717" spans="1:14" s="78" customFormat="1" x14ac:dyDescent="0.25">
      <c r="A1717" s="76"/>
      <c r="B1717" s="76"/>
      <c r="C1717" s="76"/>
      <c r="D1717" s="131"/>
      <c r="E1717" s="92"/>
      <c r="F1717" s="76"/>
      <c r="G1717" s="76"/>
      <c r="H1717" s="77"/>
      <c r="I1717" s="76"/>
      <c r="J1717" s="77"/>
      <c r="K1717" s="135"/>
      <c r="L1717" s="135"/>
      <c r="M1717" s="135"/>
      <c r="N1717" s="135"/>
    </row>
    <row r="1718" spans="1:14" s="78" customFormat="1" x14ac:dyDescent="0.25">
      <c r="A1718" s="76"/>
      <c r="B1718" s="76"/>
      <c r="C1718" s="76"/>
      <c r="D1718" s="131"/>
      <c r="E1718" s="92"/>
      <c r="F1718" s="76"/>
      <c r="G1718" s="76"/>
      <c r="H1718" s="77"/>
      <c r="I1718" s="76"/>
      <c r="J1718" s="77"/>
      <c r="K1718" s="135"/>
      <c r="L1718" s="135"/>
      <c r="M1718" s="135"/>
      <c r="N1718" s="135"/>
    </row>
    <row r="1719" spans="1:14" s="78" customFormat="1" x14ac:dyDescent="0.25">
      <c r="A1719" s="76"/>
      <c r="B1719" s="76"/>
      <c r="C1719" s="76"/>
      <c r="D1719" s="131"/>
      <c r="E1719" s="92"/>
      <c r="F1719" s="76"/>
      <c r="G1719" s="76"/>
      <c r="H1719" s="77"/>
      <c r="I1719" s="76"/>
      <c r="J1719" s="77"/>
      <c r="K1719" s="135"/>
      <c r="L1719" s="135"/>
      <c r="M1719" s="135"/>
      <c r="N1719" s="135"/>
    </row>
    <row r="1720" spans="1:14" s="78" customFormat="1" x14ac:dyDescent="0.25">
      <c r="A1720" s="76"/>
      <c r="B1720" s="76"/>
      <c r="C1720" s="76"/>
      <c r="D1720" s="131"/>
      <c r="E1720" s="92"/>
      <c r="F1720" s="76"/>
      <c r="G1720" s="76"/>
      <c r="H1720" s="77"/>
      <c r="I1720" s="76"/>
      <c r="J1720" s="77"/>
      <c r="K1720" s="135"/>
      <c r="L1720" s="135"/>
      <c r="M1720" s="135"/>
      <c r="N1720" s="135"/>
    </row>
    <row r="1721" spans="1:14" s="78" customFormat="1" x14ac:dyDescent="0.25">
      <c r="A1721" s="76"/>
      <c r="B1721" s="76"/>
      <c r="C1721" s="76"/>
      <c r="D1721" s="131"/>
      <c r="E1721" s="92"/>
      <c r="F1721" s="76"/>
      <c r="G1721" s="76"/>
      <c r="H1721" s="77"/>
      <c r="I1721" s="76"/>
      <c r="J1721" s="77"/>
      <c r="K1721" s="135"/>
      <c r="L1721" s="135"/>
      <c r="M1721" s="135"/>
      <c r="N1721" s="135"/>
    </row>
    <row r="1722" spans="1:14" s="78" customFormat="1" x14ac:dyDescent="0.25">
      <c r="A1722" s="76"/>
      <c r="B1722" s="76"/>
      <c r="C1722" s="76"/>
      <c r="D1722" s="131"/>
      <c r="E1722" s="92"/>
      <c r="F1722" s="76"/>
      <c r="G1722" s="76"/>
      <c r="H1722" s="77"/>
      <c r="I1722" s="76"/>
      <c r="J1722" s="77"/>
      <c r="K1722" s="135"/>
      <c r="L1722" s="135"/>
      <c r="M1722" s="135"/>
      <c r="N1722" s="135"/>
    </row>
    <row r="1723" spans="1:14" s="78" customFormat="1" x14ac:dyDescent="0.25">
      <c r="A1723" s="76"/>
      <c r="B1723" s="76"/>
      <c r="C1723" s="76"/>
      <c r="D1723" s="131"/>
      <c r="E1723" s="92"/>
      <c r="F1723" s="76"/>
      <c r="G1723" s="76"/>
      <c r="H1723" s="77"/>
      <c r="I1723" s="76"/>
      <c r="J1723" s="77"/>
      <c r="K1723" s="135"/>
      <c r="L1723" s="135"/>
      <c r="M1723" s="135"/>
      <c r="N1723" s="135"/>
    </row>
    <row r="1724" spans="1:14" s="78" customFormat="1" x14ac:dyDescent="0.25">
      <c r="A1724" s="76"/>
      <c r="B1724" s="76"/>
      <c r="C1724" s="76"/>
      <c r="D1724" s="131"/>
      <c r="E1724" s="92"/>
      <c r="F1724" s="76"/>
      <c r="G1724" s="76"/>
      <c r="H1724" s="77"/>
      <c r="I1724" s="76"/>
      <c r="J1724" s="77"/>
      <c r="K1724" s="135"/>
      <c r="L1724" s="135"/>
      <c r="M1724" s="135"/>
      <c r="N1724" s="135"/>
    </row>
    <row r="1725" spans="1:14" s="78" customFormat="1" x14ac:dyDescent="0.25">
      <c r="A1725" s="76"/>
      <c r="B1725" s="76"/>
      <c r="C1725" s="76"/>
      <c r="D1725" s="131"/>
      <c r="E1725" s="92"/>
      <c r="F1725" s="76"/>
      <c r="G1725" s="76"/>
      <c r="H1725" s="77"/>
      <c r="I1725" s="76"/>
      <c r="J1725" s="77"/>
      <c r="K1725" s="135"/>
      <c r="L1725" s="135"/>
      <c r="M1725" s="135"/>
      <c r="N1725" s="135"/>
    </row>
    <row r="1726" spans="1:14" s="78" customFormat="1" x14ac:dyDescent="0.25">
      <c r="A1726" s="76"/>
      <c r="B1726" s="76"/>
      <c r="C1726" s="76"/>
      <c r="D1726" s="131"/>
      <c r="E1726" s="92"/>
      <c r="F1726" s="76"/>
      <c r="G1726" s="76"/>
      <c r="H1726" s="77"/>
      <c r="I1726" s="76"/>
      <c r="J1726" s="77"/>
      <c r="K1726" s="135"/>
      <c r="L1726" s="135"/>
      <c r="M1726" s="135"/>
      <c r="N1726" s="135"/>
    </row>
    <row r="1727" spans="1:14" s="78" customFormat="1" x14ac:dyDescent="0.25">
      <c r="A1727" s="76"/>
      <c r="B1727" s="76"/>
      <c r="C1727" s="76"/>
      <c r="D1727" s="131"/>
      <c r="E1727" s="92"/>
      <c r="F1727" s="76"/>
      <c r="G1727" s="76"/>
      <c r="H1727" s="77"/>
      <c r="I1727" s="76"/>
      <c r="J1727" s="77"/>
      <c r="K1727" s="135"/>
      <c r="L1727" s="135"/>
      <c r="M1727" s="135"/>
      <c r="N1727" s="135"/>
    </row>
    <row r="1728" spans="1:14" s="78" customFormat="1" x14ac:dyDescent="0.25">
      <c r="A1728" s="76"/>
      <c r="B1728" s="76"/>
      <c r="C1728" s="76"/>
      <c r="D1728" s="131"/>
      <c r="E1728" s="92"/>
      <c r="F1728" s="76"/>
      <c r="G1728" s="76"/>
      <c r="H1728" s="77"/>
      <c r="I1728" s="76"/>
      <c r="J1728" s="77"/>
      <c r="K1728" s="135"/>
      <c r="L1728" s="135"/>
      <c r="M1728" s="135"/>
      <c r="N1728" s="135"/>
    </row>
    <row r="1729" spans="1:14" s="78" customFormat="1" x14ac:dyDescent="0.25">
      <c r="A1729" s="76"/>
      <c r="B1729" s="76"/>
      <c r="C1729" s="76"/>
      <c r="D1729" s="131"/>
      <c r="E1729" s="92"/>
      <c r="F1729" s="76"/>
      <c r="G1729" s="76"/>
      <c r="H1729" s="77"/>
      <c r="I1729" s="76"/>
      <c r="J1729" s="77"/>
      <c r="K1729" s="135"/>
      <c r="L1729" s="135"/>
      <c r="M1729" s="135"/>
      <c r="N1729" s="135"/>
    </row>
    <row r="1730" spans="1:14" s="78" customFormat="1" x14ac:dyDescent="0.25">
      <c r="A1730" s="76"/>
      <c r="B1730" s="76"/>
      <c r="C1730" s="76"/>
      <c r="D1730" s="131"/>
      <c r="E1730" s="92"/>
      <c r="F1730" s="76"/>
      <c r="G1730" s="76"/>
      <c r="H1730" s="77"/>
      <c r="I1730" s="76"/>
      <c r="J1730" s="77"/>
      <c r="K1730" s="135"/>
      <c r="L1730" s="135"/>
      <c r="M1730" s="135"/>
      <c r="N1730" s="135"/>
    </row>
    <row r="1731" spans="1:14" s="78" customFormat="1" x14ac:dyDescent="0.25">
      <c r="A1731" s="76"/>
      <c r="B1731" s="76"/>
      <c r="C1731" s="76"/>
      <c r="D1731" s="131"/>
      <c r="E1731" s="92"/>
      <c r="F1731" s="76"/>
      <c r="G1731" s="76"/>
      <c r="H1731" s="77"/>
      <c r="I1731" s="76"/>
      <c r="J1731" s="77"/>
      <c r="K1731" s="135"/>
      <c r="L1731" s="135"/>
      <c r="M1731" s="135"/>
      <c r="N1731" s="135"/>
    </row>
    <row r="1732" spans="1:14" s="78" customFormat="1" x14ac:dyDescent="0.25">
      <c r="A1732" s="76"/>
      <c r="B1732" s="76"/>
      <c r="C1732" s="76"/>
      <c r="D1732" s="131"/>
      <c r="E1732" s="92"/>
      <c r="F1732" s="76"/>
      <c r="G1732" s="76"/>
      <c r="H1732" s="77"/>
      <c r="I1732" s="76"/>
      <c r="J1732" s="77"/>
      <c r="K1732" s="135"/>
      <c r="L1732" s="135"/>
      <c r="M1732" s="135"/>
      <c r="N1732" s="135"/>
    </row>
    <row r="1733" spans="1:14" s="78" customFormat="1" x14ac:dyDescent="0.25">
      <c r="A1733" s="76"/>
      <c r="B1733" s="76"/>
      <c r="C1733" s="76"/>
      <c r="D1733" s="131"/>
      <c r="E1733" s="92"/>
      <c r="F1733" s="76"/>
      <c r="G1733" s="76"/>
      <c r="H1733" s="77"/>
      <c r="I1733" s="76"/>
      <c r="J1733" s="77"/>
      <c r="K1733" s="135"/>
      <c r="L1733" s="135"/>
      <c r="M1733" s="135"/>
      <c r="N1733" s="135"/>
    </row>
    <row r="1734" spans="1:14" s="78" customFormat="1" x14ac:dyDescent="0.25">
      <c r="A1734" s="76"/>
      <c r="B1734" s="76"/>
      <c r="C1734" s="76"/>
      <c r="D1734" s="131"/>
      <c r="E1734" s="92"/>
      <c r="F1734" s="76"/>
      <c r="G1734" s="76"/>
      <c r="H1734" s="77"/>
      <c r="I1734" s="76"/>
      <c r="J1734" s="77"/>
      <c r="K1734" s="135"/>
      <c r="L1734" s="135"/>
      <c r="M1734" s="135"/>
      <c r="N1734" s="135"/>
    </row>
    <row r="1735" spans="1:14" s="78" customFormat="1" x14ac:dyDescent="0.25">
      <c r="A1735" s="76"/>
      <c r="B1735" s="76"/>
      <c r="C1735" s="76"/>
      <c r="D1735" s="131"/>
      <c r="E1735" s="92"/>
      <c r="F1735" s="76"/>
      <c r="G1735" s="76"/>
      <c r="H1735" s="77"/>
      <c r="I1735" s="76"/>
      <c r="J1735" s="77"/>
      <c r="K1735" s="135"/>
      <c r="L1735" s="135"/>
      <c r="M1735" s="135"/>
      <c r="N1735" s="135"/>
    </row>
    <row r="1736" spans="1:14" s="78" customFormat="1" x14ac:dyDescent="0.25">
      <c r="A1736" s="76"/>
      <c r="B1736" s="76"/>
      <c r="C1736" s="76"/>
      <c r="D1736" s="131"/>
      <c r="E1736" s="92"/>
      <c r="F1736" s="76"/>
      <c r="G1736" s="76"/>
      <c r="H1736" s="77"/>
      <c r="I1736" s="76"/>
      <c r="J1736" s="77"/>
      <c r="K1736" s="135"/>
      <c r="L1736" s="135"/>
      <c r="M1736" s="135"/>
      <c r="N1736" s="135"/>
    </row>
    <row r="1737" spans="1:14" s="78" customFormat="1" x14ac:dyDescent="0.25">
      <c r="A1737" s="76"/>
      <c r="B1737" s="76"/>
      <c r="C1737" s="76"/>
      <c r="D1737" s="131"/>
      <c r="E1737" s="92"/>
      <c r="F1737" s="76"/>
      <c r="G1737" s="76"/>
      <c r="H1737" s="77"/>
      <c r="I1737" s="76"/>
      <c r="J1737" s="77"/>
      <c r="K1737" s="135"/>
      <c r="L1737" s="135"/>
      <c r="M1737" s="135"/>
      <c r="N1737" s="135"/>
    </row>
    <row r="1738" spans="1:14" s="78" customFormat="1" x14ac:dyDescent="0.25">
      <c r="A1738" s="76"/>
      <c r="B1738" s="76"/>
      <c r="C1738" s="76"/>
      <c r="D1738" s="131"/>
      <c r="E1738" s="92"/>
      <c r="F1738" s="76"/>
      <c r="G1738" s="76"/>
      <c r="H1738" s="77"/>
      <c r="I1738" s="76"/>
      <c r="J1738" s="77"/>
      <c r="K1738" s="135"/>
      <c r="L1738" s="135"/>
      <c r="M1738" s="135"/>
      <c r="N1738" s="135"/>
    </row>
    <row r="1739" spans="1:14" s="78" customFormat="1" x14ac:dyDescent="0.25">
      <c r="A1739" s="76"/>
      <c r="B1739" s="76"/>
      <c r="C1739" s="76"/>
      <c r="D1739" s="131"/>
      <c r="E1739" s="92"/>
      <c r="F1739" s="76"/>
      <c r="G1739" s="76"/>
      <c r="H1739" s="77"/>
      <c r="I1739" s="76"/>
      <c r="J1739" s="77"/>
      <c r="K1739" s="135"/>
      <c r="L1739" s="135"/>
      <c r="M1739" s="135"/>
      <c r="N1739" s="135"/>
    </row>
    <row r="1740" spans="1:14" s="78" customFormat="1" x14ac:dyDescent="0.25">
      <c r="A1740" s="76"/>
      <c r="B1740" s="76"/>
      <c r="C1740" s="76"/>
      <c r="D1740" s="131"/>
      <c r="E1740" s="92"/>
      <c r="F1740" s="76"/>
      <c r="G1740" s="76"/>
      <c r="H1740" s="77"/>
      <c r="I1740" s="76"/>
      <c r="J1740" s="77"/>
      <c r="K1740" s="135"/>
      <c r="L1740" s="135"/>
      <c r="M1740" s="135"/>
      <c r="N1740" s="135"/>
    </row>
    <row r="1741" spans="1:14" s="78" customFormat="1" x14ac:dyDescent="0.25">
      <c r="A1741" s="76"/>
      <c r="B1741" s="76"/>
      <c r="C1741" s="76"/>
      <c r="D1741" s="131"/>
      <c r="E1741" s="92"/>
      <c r="F1741" s="76"/>
      <c r="G1741" s="76"/>
      <c r="H1741" s="77"/>
      <c r="I1741" s="76"/>
      <c r="J1741" s="77"/>
      <c r="K1741" s="135"/>
      <c r="L1741" s="135"/>
      <c r="M1741" s="135"/>
      <c r="N1741" s="135"/>
    </row>
    <row r="1742" spans="1:14" s="78" customFormat="1" x14ac:dyDescent="0.25">
      <c r="A1742" s="76"/>
      <c r="B1742" s="76"/>
      <c r="C1742" s="76"/>
      <c r="D1742" s="131"/>
      <c r="E1742" s="92"/>
      <c r="F1742" s="76"/>
      <c r="G1742" s="76"/>
      <c r="H1742" s="77"/>
      <c r="I1742" s="76"/>
      <c r="J1742" s="77"/>
      <c r="K1742" s="135"/>
      <c r="L1742" s="135"/>
      <c r="M1742" s="135"/>
      <c r="N1742" s="135"/>
    </row>
    <row r="1743" spans="1:14" s="78" customFormat="1" x14ac:dyDescent="0.25">
      <c r="A1743" s="76"/>
      <c r="B1743" s="76"/>
      <c r="C1743" s="76"/>
      <c r="D1743" s="131"/>
      <c r="E1743" s="92"/>
      <c r="F1743" s="76"/>
      <c r="G1743" s="76"/>
      <c r="H1743" s="77"/>
      <c r="I1743" s="76"/>
      <c r="J1743" s="77"/>
      <c r="K1743" s="135"/>
      <c r="L1743" s="135"/>
      <c r="M1743" s="135"/>
      <c r="N1743" s="135"/>
    </row>
    <row r="1744" spans="1:14" s="78" customFormat="1" x14ac:dyDescent="0.25">
      <c r="A1744" s="76"/>
      <c r="B1744" s="76"/>
      <c r="C1744" s="76"/>
      <c r="D1744" s="131"/>
      <c r="E1744" s="92"/>
      <c r="F1744" s="76"/>
      <c r="G1744" s="76"/>
      <c r="H1744" s="77"/>
      <c r="I1744" s="76"/>
      <c r="J1744" s="77"/>
      <c r="K1744" s="135"/>
      <c r="L1744" s="135"/>
      <c r="M1744" s="135"/>
      <c r="N1744" s="135"/>
    </row>
    <row r="1745" spans="1:14" s="78" customFormat="1" x14ac:dyDescent="0.25">
      <c r="A1745" s="76"/>
      <c r="B1745" s="76"/>
      <c r="C1745" s="76"/>
      <c r="D1745" s="131"/>
      <c r="E1745" s="92"/>
      <c r="F1745" s="76"/>
      <c r="G1745" s="76"/>
      <c r="H1745" s="77"/>
      <c r="I1745" s="76"/>
      <c r="J1745" s="77"/>
      <c r="K1745" s="135"/>
      <c r="L1745" s="135"/>
      <c r="M1745" s="135"/>
      <c r="N1745" s="135"/>
    </row>
    <row r="1746" spans="1:14" s="78" customFormat="1" x14ac:dyDescent="0.25">
      <c r="A1746" s="76"/>
      <c r="B1746" s="76"/>
      <c r="C1746" s="76"/>
      <c r="D1746" s="131"/>
      <c r="E1746" s="92"/>
      <c r="F1746" s="76"/>
      <c r="G1746" s="76"/>
      <c r="H1746" s="77"/>
      <c r="I1746" s="76"/>
      <c r="J1746" s="77"/>
      <c r="K1746" s="135"/>
      <c r="L1746" s="135"/>
      <c r="M1746" s="135"/>
      <c r="N1746" s="135"/>
    </row>
    <row r="1747" spans="1:14" s="78" customFormat="1" x14ac:dyDescent="0.25">
      <c r="A1747" s="76"/>
      <c r="B1747" s="76"/>
      <c r="C1747" s="76"/>
      <c r="D1747" s="131"/>
      <c r="E1747" s="92"/>
      <c r="F1747" s="76"/>
      <c r="G1747" s="76"/>
      <c r="H1747" s="77"/>
      <c r="I1747" s="76"/>
      <c r="J1747" s="77"/>
      <c r="K1747" s="135"/>
      <c r="L1747" s="135"/>
      <c r="M1747" s="135"/>
      <c r="N1747" s="135"/>
    </row>
    <row r="1748" spans="1:14" s="78" customFormat="1" x14ac:dyDescent="0.25">
      <c r="A1748" s="76"/>
      <c r="B1748" s="76"/>
      <c r="C1748" s="76"/>
      <c r="D1748" s="131"/>
      <c r="E1748" s="92"/>
      <c r="F1748" s="76"/>
      <c r="G1748" s="76"/>
      <c r="H1748" s="77"/>
      <c r="I1748" s="76"/>
      <c r="J1748" s="77"/>
      <c r="K1748" s="135"/>
      <c r="L1748" s="135"/>
      <c r="M1748" s="135"/>
      <c r="N1748" s="135"/>
    </row>
    <row r="1749" spans="1:14" s="78" customFormat="1" x14ac:dyDescent="0.25">
      <c r="A1749" s="76"/>
      <c r="B1749" s="76"/>
      <c r="C1749" s="76"/>
      <c r="D1749" s="131"/>
      <c r="E1749" s="92"/>
      <c r="F1749" s="76"/>
      <c r="G1749" s="76"/>
      <c r="H1749" s="77"/>
      <c r="I1749" s="76"/>
      <c r="J1749" s="77"/>
      <c r="K1749" s="135"/>
      <c r="L1749" s="135"/>
      <c r="M1749" s="135"/>
      <c r="N1749" s="135"/>
    </row>
    <row r="1750" spans="1:14" s="78" customFormat="1" x14ac:dyDescent="0.25">
      <c r="A1750" s="76"/>
      <c r="B1750" s="76"/>
      <c r="C1750" s="76"/>
      <c r="D1750" s="131"/>
      <c r="E1750" s="92"/>
      <c r="F1750" s="76"/>
      <c r="G1750" s="76"/>
      <c r="H1750" s="77"/>
      <c r="I1750" s="76"/>
      <c r="J1750" s="77"/>
      <c r="K1750" s="135"/>
      <c r="L1750" s="135"/>
      <c r="M1750" s="135"/>
      <c r="N1750" s="135"/>
    </row>
    <row r="1751" spans="1:14" s="78" customFormat="1" x14ac:dyDescent="0.25">
      <c r="A1751" s="76"/>
      <c r="B1751" s="76"/>
      <c r="C1751" s="76"/>
      <c r="D1751" s="131"/>
      <c r="E1751" s="92"/>
      <c r="F1751" s="76"/>
      <c r="G1751" s="76"/>
      <c r="H1751" s="77"/>
      <c r="I1751" s="76"/>
      <c r="J1751" s="77"/>
      <c r="K1751" s="135"/>
      <c r="L1751" s="135"/>
      <c r="M1751" s="135"/>
      <c r="N1751" s="135"/>
    </row>
    <row r="1752" spans="1:14" s="78" customFormat="1" x14ac:dyDescent="0.25">
      <c r="A1752" s="76"/>
      <c r="B1752" s="76"/>
      <c r="C1752" s="76"/>
      <c r="D1752" s="131"/>
      <c r="E1752" s="92"/>
      <c r="F1752" s="76"/>
      <c r="G1752" s="76"/>
      <c r="H1752" s="77"/>
      <c r="I1752" s="76"/>
      <c r="J1752" s="77"/>
      <c r="K1752" s="135"/>
      <c r="L1752" s="135"/>
      <c r="M1752" s="135"/>
      <c r="N1752" s="135"/>
    </row>
    <row r="1753" spans="1:14" s="78" customFormat="1" x14ac:dyDescent="0.25">
      <c r="A1753" s="76"/>
      <c r="B1753" s="76"/>
      <c r="C1753" s="76"/>
      <c r="D1753" s="131"/>
      <c r="E1753" s="92"/>
      <c r="F1753" s="76"/>
      <c r="G1753" s="76"/>
      <c r="H1753" s="77"/>
      <c r="I1753" s="76"/>
      <c r="J1753" s="77"/>
      <c r="K1753" s="135"/>
      <c r="L1753" s="135"/>
      <c r="M1753" s="135"/>
      <c r="N1753" s="135"/>
    </row>
    <row r="1754" spans="1:14" s="78" customFormat="1" x14ac:dyDescent="0.25">
      <c r="A1754" s="76"/>
      <c r="B1754" s="76"/>
      <c r="C1754" s="76"/>
      <c r="D1754" s="131"/>
      <c r="E1754" s="92"/>
      <c r="F1754" s="76"/>
      <c r="G1754" s="76"/>
      <c r="H1754" s="77"/>
      <c r="I1754" s="76"/>
      <c r="J1754" s="77"/>
      <c r="K1754" s="135"/>
      <c r="L1754" s="135"/>
      <c r="M1754" s="135"/>
      <c r="N1754" s="135"/>
    </row>
    <row r="1755" spans="1:14" s="78" customFormat="1" x14ac:dyDescent="0.25">
      <c r="A1755" s="76"/>
      <c r="B1755" s="76"/>
      <c r="C1755" s="76"/>
      <c r="D1755" s="131"/>
      <c r="E1755" s="92"/>
      <c r="F1755" s="76"/>
      <c r="G1755" s="76"/>
      <c r="H1755" s="77"/>
      <c r="I1755" s="76"/>
      <c r="J1755" s="77"/>
      <c r="K1755" s="135"/>
      <c r="L1755" s="135"/>
      <c r="M1755" s="135"/>
      <c r="N1755" s="135"/>
    </row>
    <row r="1756" spans="1:14" s="78" customFormat="1" x14ac:dyDescent="0.25">
      <c r="A1756" s="76"/>
      <c r="B1756" s="76"/>
      <c r="C1756" s="76"/>
      <c r="D1756" s="131"/>
      <c r="E1756" s="92"/>
      <c r="F1756" s="76"/>
      <c r="G1756" s="76"/>
      <c r="H1756" s="77"/>
      <c r="I1756" s="76"/>
      <c r="J1756" s="77"/>
      <c r="K1756" s="135"/>
      <c r="L1756" s="135"/>
      <c r="M1756" s="135"/>
      <c r="N1756" s="135"/>
    </row>
    <row r="1757" spans="1:14" s="78" customFormat="1" x14ac:dyDescent="0.25">
      <c r="A1757" s="76"/>
      <c r="B1757" s="76"/>
      <c r="C1757" s="76"/>
      <c r="D1757" s="131"/>
      <c r="E1757" s="92"/>
      <c r="F1757" s="76"/>
      <c r="G1757" s="76"/>
      <c r="H1757" s="77"/>
      <c r="I1757" s="76"/>
      <c r="J1757" s="77"/>
      <c r="K1757" s="135"/>
      <c r="L1757" s="135"/>
      <c r="M1757" s="135"/>
      <c r="N1757" s="135"/>
    </row>
    <row r="1758" spans="1:14" s="78" customFormat="1" x14ac:dyDescent="0.25">
      <c r="A1758" s="76"/>
      <c r="B1758" s="76"/>
      <c r="C1758" s="76"/>
      <c r="D1758" s="131"/>
      <c r="E1758" s="92"/>
      <c r="F1758" s="76"/>
      <c r="G1758" s="76"/>
      <c r="H1758" s="77"/>
      <c r="I1758" s="76"/>
      <c r="J1758" s="77"/>
      <c r="K1758" s="135"/>
      <c r="L1758" s="135"/>
      <c r="M1758" s="135"/>
      <c r="N1758" s="135"/>
    </row>
    <row r="1759" spans="1:14" s="78" customFormat="1" x14ac:dyDescent="0.25">
      <c r="A1759" s="76"/>
      <c r="B1759" s="76"/>
      <c r="C1759" s="76"/>
      <c r="D1759" s="131"/>
      <c r="E1759" s="92"/>
      <c r="F1759" s="76"/>
      <c r="G1759" s="76"/>
      <c r="H1759" s="77"/>
      <c r="I1759" s="76"/>
      <c r="J1759" s="77"/>
      <c r="K1759" s="135"/>
      <c r="L1759" s="135"/>
      <c r="M1759" s="135"/>
      <c r="N1759" s="135"/>
    </row>
    <row r="1760" spans="1:14" s="78" customFormat="1" x14ac:dyDescent="0.25">
      <c r="A1760" s="76"/>
      <c r="B1760" s="76"/>
      <c r="C1760" s="76"/>
      <c r="D1760" s="131"/>
      <c r="E1760" s="92"/>
      <c r="F1760" s="76"/>
      <c r="G1760" s="76"/>
      <c r="H1760" s="77"/>
      <c r="I1760" s="76"/>
      <c r="J1760" s="77"/>
      <c r="K1760" s="135"/>
      <c r="L1760" s="135"/>
      <c r="M1760" s="135"/>
      <c r="N1760" s="135"/>
    </row>
    <row r="1761" spans="1:14" s="78" customFormat="1" x14ac:dyDescent="0.25">
      <c r="A1761" s="76"/>
      <c r="B1761" s="76"/>
      <c r="C1761" s="76"/>
      <c r="D1761" s="131"/>
      <c r="E1761" s="92"/>
      <c r="F1761" s="76"/>
      <c r="G1761" s="76"/>
      <c r="H1761" s="77"/>
      <c r="I1761" s="76"/>
      <c r="J1761" s="77"/>
      <c r="K1761" s="135"/>
      <c r="L1761" s="135"/>
      <c r="M1761" s="135"/>
      <c r="N1761" s="135"/>
    </row>
    <row r="1762" spans="1:14" x14ac:dyDescent="0.25">
      <c r="A1762" s="76"/>
      <c r="B1762" s="76"/>
      <c r="C1762" s="76"/>
      <c r="D1762" s="131"/>
      <c r="E1762" s="92"/>
      <c r="F1762" s="76"/>
      <c r="G1762" s="76"/>
      <c r="H1762" s="77"/>
      <c r="I1762" s="76"/>
      <c r="J1762" s="77"/>
      <c r="K1762" s="135"/>
      <c r="L1762" s="135"/>
      <c r="M1762" s="135"/>
      <c r="N1762" s="135"/>
    </row>
    <row r="1763" spans="1:14" x14ac:dyDescent="0.25">
      <c r="A1763" s="76"/>
      <c r="B1763" s="76"/>
      <c r="C1763" s="76"/>
      <c r="D1763" s="131"/>
      <c r="E1763" s="92"/>
      <c r="F1763" s="76"/>
      <c r="G1763" s="76"/>
      <c r="H1763" s="77"/>
      <c r="I1763" s="76"/>
      <c r="J1763" s="77"/>
      <c r="K1763" s="135"/>
      <c r="L1763" s="135"/>
      <c r="M1763" s="135"/>
      <c r="N1763" s="135"/>
    </row>
    <row r="1764" spans="1:14" x14ac:dyDescent="0.25">
      <c r="A1764" s="76"/>
      <c r="B1764" s="76"/>
      <c r="C1764" s="76"/>
      <c r="D1764" s="131"/>
      <c r="E1764" s="92"/>
      <c r="F1764" s="76"/>
      <c r="G1764" s="76"/>
      <c r="H1764" s="77"/>
      <c r="I1764" s="76"/>
      <c r="J1764" s="77"/>
      <c r="K1764" s="135"/>
      <c r="L1764" s="135"/>
      <c r="M1764" s="135"/>
      <c r="N1764" s="135"/>
    </row>
    <row r="1765" spans="1:14" x14ac:dyDescent="0.25">
      <c r="A1765" s="76"/>
      <c r="B1765" s="76"/>
      <c r="C1765" s="76"/>
      <c r="D1765" s="131"/>
      <c r="E1765" s="92"/>
      <c r="F1765" s="76"/>
      <c r="G1765" s="76"/>
      <c r="H1765" s="77"/>
      <c r="I1765" s="76"/>
      <c r="J1765" s="77"/>
      <c r="K1765" s="135"/>
      <c r="L1765" s="135"/>
      <c r="M1765" s="135"/>
      <c r="N1765" s="135"/>
    </row>
    <row r="1766" spans="1:14" x14ac:dyDescent="0.25">
      <c r="A1766" s="76"/>
      <c r="B1766" s="76"/>
      <c r="C1766" s="76"/>
      <c r="D1766" s="131"/>
      <c r="E1766" s="92"/>
      <c r="F1766" s="76"/>
      <c r="G1766" s="76"/>
      <c r="H1766" s="77"/>
      <c r="I1766" s="76"/>
      <c r="J1766" s="77"/>
      <c r="K1766" s="135"/>
      <c r="L1766" s="135"/>
      <c r="M1766" s="135"/>
      <c r="N1766" s="135"/>
    </row>
    <row r="1767" spans="1:14" x14ac:dyDescent="0.25">
      <c r="A1767" s="76"/>
      <c r="B1767" s="76"/>
      <c r="C1767" s="76"/>
      <c r="D1767" s="131"/>
      <c r="E1767" s="92"/>
      <c r="F1767" s="76"/>
      <c r="G1767" s="76"/>
      <c r="H1767" s="77"/>
      <c r="I1767" s="76"/>
      <c r="J1767" s="77"/>
      <c r="K1767" s="135"/>
      <c r="L1767" s="135"/>
      <c r="M1767" s="135"/>
      <c r="N1767" s="135"/>
    </row>
    <row r="1768" spans="1:14" x14ac:dyDescent="0.25">
      <c r="A1768" s="76"/>
      <c r="B1768" s="76"/>
      <c r="C1768" s="76"/>
      <c r="D1768" s="131"/>
      <c r="E1768" s="92"/>
      <c r="F1768" s="76"/>
      <c r="G1768" s="76"/>
      <c r="H1768" s="77"/>
      <c r="I1768" s="76"/>
      <c r="J1768" s="77"/>
      <c r="K1768" s="135"/>
      <c r="L1768" s="135"/>
      <c r="M1768" s="135"/>
      <c r="N1768" s="135"/>
    </row>
    <row r="1769" spans="1:14" x14ac:dyDescent="0.25">
      <c r="A1769" s="76"/>
      <c r="B1769" s="76"/>
      <c r="C1769" s="76"/>
      <c r="D1769" s="131"/>
      <c r="E1769" s="92"/>
      <c r="F1769" s="76"/>
      <c r="G1769" s="76"/>
      <c r="H1769" s="77"/>
      <c r="I1769" s="76"/>
      <c r="J1769" s="77"/>
      <c r="K1769" s="135"/>
      <c r="L1769" s="135"/>
      <c r="M1769" s="135"/>
      <c r="N1769" s="135"/>
    </row>
    <row r="1770" spans="1:14" x14ac:dyDescent="0.25">
      <c r="A1770" s="76"/>
      <c r="B1770" s="76"/>
      <c r="C1770" s="76"/>
      <c r="D1770" s="131"/>
      <c r="E1770" s="92"/>
      <c r="F1770" s="76"/>
      <c r="G1770" s="76"/>
      <c r="H1770" s="77"/>
      <c r="I1770" s="76"/>
      <c r="J1770" s="77"/>
      <c r="K1770" s="135"/>
      <c r="L1770" s="135"/>
      <c r="M1770" s="135"/>
      <c r="N1770" s="135"/>
    </row>
    <row r="1771" spans="1:14" x14ac:dyDescent="0.25">
      <c r="A1771" s="76"/>
      <c r="B1771" s="76"/>
      <c r="C1771" s="76"/>
      <c r="D1771" s="131"/>
      <c r="E1771" s="92"/>
      <c r="F1771" s="76"/>
      <c r="G1771" s="76"/>
      <c r="H1771" s="77"/>
      <c r="I1771" s="76"/>
      <c r="J1771" s="77"/>
      <c r="K1771" s="135"/>
      <c r="L1771" s="135"/>
      <c r="M1771" s="135"/>
      <c r="N1771" s="135"/>
    </row>
    <row r="1772" spans="1:14" x14ac:dyDescent="0.25">
      <c r="A1772" s="76"/>
      <c r="B1772" s="76"/>
      <c r="C1772" s="76"/>
      <c r="D1772" s="131"/>
      <c r="E1772" s="92"/>
      <c r="F1772" s="76"/>
      <c r="G1772" s="76"/>
      <c r="H1772" s="77"/>
      <c r="I1772" s="76"/>
      <c r="J1772" s="77"/>
      <c r="K1772" s="135"/>
      <c r="L1772" s="135"/>
      <c r="M1772" s="135"/>
      <c r="N1772" s="135"/>
    </row>
    <row r="1773" spans="1:14" x14ac:dyDescent="0.25">
      <c r="A1773" s="76"/>
      <c r="B1773" s="76"/>
      <c r="C1773" s="76"/>
      <c r="D1773" s="131"/>
      <c r="E1773" s="92"/>
      <c r="F1773" s="76"/>
      <c r="G1773" s="76"/>
      <c r="H1773" s="77"/>
      <c r="I1773" s="76"/>
      <c r="J1773" s="77"/>
      <c r="K1773" s="135"/>
      <c r="L1773" s="135"/>
      <c r="M1773" s="135"/>
      <c r="N1773" s="135"/>
    </row>
    <row r="1774" spans="1:14" x14ac:dyDescent="0.25">
      <c r="A1774" s="76"/>
      <c r="B1774" s="76"/>
      <c r="C1774" s="76"/>
      <c r="D1774" s="131"/>
      <c r="E1774" s="92"/>
      <c r="F1774" s="76"/>
      <c r="G1774" s="76"/>
      <c r="H1774" s="77"/>
      <c r="I1774" s="76"/>
      <c r="J1774" s="77"/>
      <c r="K1774" s="135"/>
      <c r="L1774" s="135"/>
      <c r="M1774" s="135"/>
      <c r="N1774" s="135"/>
    </row>
    <row r="1775" spans="1:14" x14ac:dyDescent="0.25">
      <c r="A1775" s="76"/>
      <c r="B1775" s="76"/>
      <c r="C1775" s="76"/>
      <c r="D1775" s="131"/>
      <c r="E1775" s="92"/>
      <c r="F1775" s="76"/>
      <c r="G1775" s="76"/>
      <c r="H1775" s="77"/>
      <c r="I1775" s="76"/>
      <c r="J1775" s="77"/>
      <c r="K1775" s="135"/>
      <c r="L1775" s="135"/>
      <c r="M1775" s="135"/>
      <c r="N1775" s="135"/>
    </row>
    <row r="1776" spans="1:14" x14ac:dyDescent="0.25">
      <c r="A1776" s="76"/>
      <c r="B1776" s="76"/>
      <c r="C1776" s="76"/>
      <c r="D1776" s="131"/>
      <c r="E1776" s="92"/>
      <c r="F1776" s="76"/>
      <c r="G1776" s="76"/>
      <c r="H1776" s="77"/>
      <c r="I1776" s="76"/>
      <c r="J1776" s="77"/>
      <c r="K1776" s="135"/>
      <c r="L1776" s="135"/>
      <c r="M1776" s="135"/>
      <c r="N1776" s="135"/>
    </row>
    <row r="1777" spans="1:14" x14ac:dyDescent="0.25">
      <c r="A1777" s="76"/>
      <c r="B1777" s="76"/>
      <c r="C1777" s="76"/>
      <c r="D1777" s="131"/>
      <c r="E1777" s="92"/>
      <c r="F1777" s="76"/>
      <c r="G1777" s="76"/>
      <c r="H1777" s="77"/>
      <c r="I1777" s="76"/>
      <c r="J1777" s="77"/>
      <c r="K1777" s="135"/>
      <c r="L1777" s="135"/>
      <c r="M1777" s="135"/>
      <c r="N1777" s="135"/>
    </row>
    <row r="1778" spans="1:14" x14ac:dyDescent="0.25">
      <c r="A1778" s="76"/>
      <c r="B1778" s="76"/>
      <c r="C1778" s="76"/>
      <c r="D1778" s="131"/>
      <c r="E1778" s="92"/>
      <c r="F1778" s="76"/>
      <c r="G1778" s="76"/>
      <c r="H1778" s="77"/>
      <c r="I1778" s="76"/>
      <c r="J1778" s="77"/>
      <c r="K1778" s="135"/>
      <c r="L1778" s="135"/>
      <c r="M1778" s="135"/>
      <c r="N1778" s="135"/>
    </row>
    <row r="1779" spans="1:14" x14ac:dyDescent="0.25">
      <c r="A1779" s="76"/>
      <c r="B1779" s="76"/>
      <c r="C1779" s="76"/>
      <c r="D1779" s="131"/>
      <c r="E1779" s="92"/>
      <c r="F1779" s="76"/>
      <c r="G1779" s="76"/>
      <c r="H1779" s="77"/>
      <c r="I1779" s="76"/>
      <c r="J1779" s="77"/>
      <c r="K1779" s="135"/>
      <c r="L1779" s="135"/>
      <c r="M1779" s="135"/>
      <c r="N1779" s="135"/>
    </row>
    <row r="1780" spans="1:14" x14ac:dyDescent="0.25">
      <c r="A1780" s="76"/>
      <c r="B1780" s="76"/>
      <c r="C1780" s="76"/>
      <c r="D1780" s="131"/>
      <c r="E1780" s="92"/>
      <c r="F1780" s="76"/>
      <c r="G1780" s="76"/>
      <c r="H1780" s="77"/>
      <c r="I1780" s="76"/>
      <c r="J1780" s="77"/>
      <c r="K1780" s="135"/>
      <c r="L1780" s="135"/>
      <c r="M1780" s="135"/>
      <c r="N1780" s="135"/>
    </row>
    <row r="1781" spans="1:14" x14ac:dyDescent="0.25">
      <c r="A1781" s="76"/>
      <c r="B1781" s="76"/>
      <c r="C1781" s="76"/>
      <c r="D1781" s="131"/>
      <c r="E1781" s="92"/>
      <c r="F1781" s="76"/>
      <c r="G1781" s="76"/>
      <c r="H1781" s="77"/>
      <c r="I1781" s="76"/>
      <c r="J1781" s="77"/>
      <c r="K1781" s="135"/>
      <c r="L1781" s="135"/>
      <c r="M1781" s="135"/>
      <c r="N1781" s="135"/>
    </row>
    <row r="1782" spans="1:14" x14ac:dyDescent="0.25">
      <c r="A1782" s="76"/>
      <c r="B1782" s="76"/>
      <c r="C1782" s="76"/>
      <c r="D1782" s="131"/>
      <c r="E1782" s="92"/>
      <c r="F1782" s="76"/>
      <c r="G1782" s="76"/>
      <c r="H1782" s="77"/>
      <c r="I1782" s="76"/>
      <c r="J1782" s="77"/>
      <c r="K1782" s="135"/>
      <c r="L1782" s="135"/>
      <c r="M1782" s="135"/>
      <c r="N1782" s="135"/>
    </row>
    <row r="1783" spans="1:14" x14ac:dyDescent="0.25">
      <c r="A1783" s="76"/>
      <c r="B1783" s="76"/>
      <c r="C1783" s="76"/>
      <c r="D1783" s="131"/>
      <c r="E1783" s="92"/>
      <c r="F1783" s="76"/>
      <c r="G1783" s="76"/>
      <c r="H1783" s="77"/>
      <c r="I1783" s="76"/>
      <c r="J1783" s="77"/>
      <c r="K1783" s="135"/>
      <c r="L1783" s="135"/>
      <c r="M1783" s="135"/>
      <c r="N1783" s="135"/>
    </row>
    <row r="1784" spans="1:14" x14ac:dyDescent="0.25">
      <c r="A1784" s="76"/>
      <c r="B1784" s="76"/>
      <c r="C1784" s="76"/>
      <c r="D1784" s="131"/>
      <c r="E1784" s="92"/>
      <c r="F1784" s="76"/>
      <c r="G1784" s="76"/>
      <c r="H1784" s="77"/>
      <c r="I1784" s="76"/>
      <c r="J1784" s="77"/>
      <c r="K1784" s="135"/>
      <c r="L1784" s="135"/>
      <c r="M1784" s="135"/>
      <c r="N1784" s="135"/>
    </row>
    <row r="1785" spans="1:14" x14ac:dyDescent="0.25">
      <c r="A1785" s="76"/>
      <c r="B1785" s="76"/>
      <c r="C1785" s="76"/>
      <c r="D1785" s="131"/>
      <c r="E1785" s="92"/>
      <c r="F1785" s="76"/>
      <c r="G1785" s="76"/>
      <c r="H1785" s="77"/>
      <c r="I1785" s="76"/>
      <c r="J1785" s="77"/>
      <c r="K1785" s="135"/>
      <c r="L1785" s="135"/>
      <c r="M1785" s="135"/>
      <c r="N1785" s="135"/>
    </row>
    <row r="1786" spans="1:14" x14ac:dyDescent="0.25">
      <c r="A1786" s="76"/>
      <c r="B1786" s="76"/>
      <c r="C1786" s="76"/>
      <c r="D1786" s="131"/>
      <c r="E1786" s="92"/>
      <c r="F1786" s="76"/>
      <c r="G1786" s="76"/>
      <c r="H1786" s="77"/>
      <c r="I1786" s="76"/>
      <c r="J1786" s="77"/>
      <c r="K1786" s="135"/>
      <c r="L1786" s="135"/>
      <c r="M1786" s="135"/>
      <c r="N1786" s="135"/>
    </row>
    <row r="1787" spans="1:14" x14ac:dyDescent="0.25">
      <c r="A1787" s="76"/>
      <c r="B1787" s="76"/>
      <c r="C1787" s="76"/>
      <c r="D1787" s="131"/>
      <c r="E1787" s="92"/>
      <c r="F1787" s="76"/>
      <c r="G1787" s="76"/>
      <c r="H1787" s="77"/>
      <c r="I1787" s="76"/>
      <c r="J1787" s="77"/>
      <c r="K1787" s="135"/>
      <c r="L1787" s="135"/>
      <c r="M1787" s="135"/>
      <c r="N1787" s="135"/>
    </row>
    <row r="1788" spans="1:14" x14ac:dyDescent="0.25">
      <c r="A1788" s="76"/>
      <c r="B1788" s="76"/>
      <c r="C1788" s="76"/>
      <c r="D1788" s="131"/>
      <c r="E1788" s="92"/>
      <c r="F1788" s="76"/>
      <c r="G1788" s="76"/>
      <c r="H1788" s="77"/>
      <c r="I1788" s="76"/>
      <c r="J1788" s="77"/>
      <c r="K1788" s="135"/>
      <c r="L1788" s="135"/>
      <c r="M1788" s="135"/>
      <c r="N1788" s="135"/>
    </row>
    <row r="1789" spans="1:14" x14ac:dyDescent="0.25">
      <c r="A1789" s="76"/>
      <c r="B1789" s="76"/>
      <c r="C1789" s="76"/>
      <c r="D1789" s="131"/>
      <c r="E1789" s="92"/>
      <c r="F1789" s="76"/>
      <c r="G1789" s="76"/>
      <c r="H1789" s="77"/>
      <c r="I1789" s="76"/>
      <c r="J1789" s="77"/>
      <c r="K1789" s="135"/>
      <c r="L1789" s="135"/>
      <c r="M1789" s="135"/>
      <c r="N1789" s="135"/>
    </row>
    <row r="1790" spans="1:14" x14ac:dyDescent="0.25">
      <c r="A1790" s="76"/>
      <c r="B1790" s="76"/>
      <c r="C1790" s="76"/>
      <c r="D1790" s="131"/>
      <c r="E1790" s="92"/>
      <c r="F1790" s="76"/>
      <c r="G1790" s="76"/>
      <c r="H1790" s="77"/>
      <c r="I1790" s="76"/>
      <c r="J1790" s="77"/>
      <c r="K1790" s="135"/>
      <c r="L1790" s="135"/>
      <c r="M1790" s="135"/>
      <c r="N1790" s="135"/>
    </row>
    <row r="1791" spans="1:14" x14ac:dyDescent="0.25">
      <c r="A1791" s="76"/>
      <c r="B1791" s="76"/>
      <c r="C1791" s="76"/>
      <c r="D1791" s="131"/>
      <c r="E1791" s="92"/>
      <c r="F1791" s="76"/>
      <c r="G1791" s="76"/>
      <c r="H1791" s="77"/>
      <c r="I1791" s="76"/>
      <c r="J1791" s="77"/>
      <c r="K1791" s="135"/>
      <c r="L1791" s="135"/>
      <c r="M1791" s="135"/>
      <c r="N1791" s="135"/>
    </row>
    <row r="1792" spans="1:14" x14ac:dyDescent="0.25">
      <c r="A1792" s="76"/>
      <c r="B1792" s="76"/>
      <c r="C1792" s="76"/>
      <c r="D1792" s="131"/>
      <c r="E1792" s="92"/>
      <c r="F1792" s="76"/>
      <c r="G1792" s="76"/>
      <c r="H1792" s="77"/>
      <c r="I1792" s="76"/>
      <c r="J1792" s="77"/>
      <c r="K1792" s="135"/>
      <c r="L1792" s="135"/>
      <c r="M1792" s="135"/>
      <c r="N1792" s="135"/>
    </row>
    <row r="1793" spans="1:14" x14ac:dyDescent="0.25">
      <c r="A1793" s="76"/>
      <c r="B1793" s="76"/>
      <c r="C1793" s="76"/>
      <c r="D1793" s="131"/>
      <c r="E1793" s="92"/>
      <c r="F1793" s="76"/>
      <c r="G1793" s="76"/>
      <c r="H1793" s="77"/>
      <c r="I1793" s="76"/>
      <c r="J1793" s="77"/>
      <c r="K1793" s="135"/>
      <c r="L1793" s="135"/>
      <c r="M1793" s="135"/>
      <c r="N1793" s="135"/>
    </row>
    <row r="1794" spans="1:14" x14ac:dyDescent="0.25">
      <c r="A1794" s="76"/>
      <c r="B1794" s="76"/>
      <c r="C1794" s="76"/>
      <c r="D1794" s="131"/>
      <c r="E1794" s="92"/>
      <c r="F1794" s="76"/>
      <c r="G1794" s="76"/>
      <c r="H1794" s="77"/>
      <c r="I1794" s="76"/>
      <c r="J1794" s="77"/>
      <c r="K1794" s="135"/>
      <c r="L1794" s="135"/>
      <c r="M1794" s="135"/>
      <c r="N1794" s="135"/>
    </row>
    <row r="1795" spans="1:14" x14ac:dyDescent="0.25">
      <c r="A1795" s="76"/>
      <c r="B1795" s="76"/>
      <c r="C1795" s="76"/>
      <c r="D1795" s="131"/>
      <c r="E1795" s="92"/>
      <c r="F1795" s="76"/>
      <c r="G1795" s="76"/>
      <c r="H1795" s="77"/>
      <c r="I1795" s="76"/>
      <c r="J1795" s="77"/>
      <c r="K1795" s="135"/>
      <c r="L1795" s="135"/>
      <c r="M1795" s="135"/>
      <c r="N1795" s="135"/>
    </row>
    <row r="1796" spans="1:14" x14ac:dyDescent="0.25">
      <c r="A1796" s="76"/>
      <c r="B1796" s="76"/>
      <c r="C1796" s="76"/>
      <c r="D1796" s="131"/>
      <c r="E1796" s="92"/>
      <c r="F1796" s="76"/>
      <c r="G1796" s="76"/>
      <c r="H1796" s="77"/>
      <c r="I1796" s="76"/>
      <c r="J1796" s="77"/>
      <c r="K1796" s="135"/>
      <c r="L1796" s="135"/>
      <c r="M1796" s="135"/>
      <c r="N1796" s="135"/>
    </row>
    <row r="1797" spans="1:14" x14ac:dyDescent="0.25">
      <c r="A1797" s="76"/>
      <c r="B1797" s="76"/>
      <c r="C1797" s="76"/>
      <c r="D1797" s="131"/>
      <c r="E1797" s="92"/>
      <c r="F1797" s="76"/>
      <c r="G1797" s="76"/>
      <c r="H1797" s="77"/>
      <c r="I1797" s="76"/>
      <c r="J1797" s="77"/>
      <c r="K1797" s="135"/>
      <c r="L1797" s="135"/>
      <c r="M1797" s="135"/>
      <c r="N1797" s="135"/>
    </row>
    <row r="1798" spans="1:14" x14ac:dyDescent="0.25">
      <c r="A1798" s="76"/>
      <c r="B1798" s="76"/>
      <c r="C1798" s="76"/>
      <c r="D1798" s="131"/>
      <c r="E1798" s="92"/>
      <c r="F1798" s="76"/>
      <c r="G1798" s="76"/>
      <c r="H1798" s="77"/>
      <c r="I1798" s="76"/>
      <c r="J1798" s="77"/>
      <c r="K1798" s="135"/>
      <c r="L1798" s="135"/>
      <c r="M1798" s="135"/>
      <c r="N1798" s="135"/>
    </row>
    <row r="1799" spans="1:14" x14ac:dyDescent="0.25">
      <c r="A1799" s="76"/>
      <c r="B1799" s="76"/>
      <c r="C1799" s="76"/>
      <c r="D1799" s="131"/>
      <c r="E1799" s="92"/>
      <c r="F1799" s="76"/>
      <c r="G1799" s="76"/>
      <c r="H1799" s="77"/>
      <c r="I1799" s="76"/>
      <c r="J1799" s="77"/>
      <c r="K1799" s="135"/>
      <c r="L1799" s="135"/>
      <c r="M1799" s="135"/>
      <c r="N1799" s="135"/>
    </row>
    <row r="1800" spans="1:14" x14ac:dyDescent="0.25">
      <c r="A1800" s="76"/>
      <c r="B1800" s="76"/>
      <c r="C1800" s="76"/>
      <c r="D1800" s="131"/>
      <c r="E1800" s="92"/>
      <c r="F1800" s="76"/>
      <c r="G1800" s="76"/>
      <c r="H1800" s="77"/>
      <c r="I1800" s="76"/>
      <c r="J1800" s="77"/>
      <c r="K1800" s="135"/>
      <c r="L1800" s="135"/>
      <c r="M1800" s="135"/>
      <c r="N1800" s="135"/>
    </row>
    <row r="1801" spans="1:14" x14ac:dyDescent="0.25">
      <c r="A1801" s="76"/>
      <c r="B1801" s="76"/>
      <c r="C1801" s="76"/>
      <c r="D1801" s="131"/>
      <c r="E1801" s="92"/>
      <c r="F1801" s="76"/>
      <c r="G1801" s="76"/>
      <c r="H1801" s="77"/>
      <c r="I1801" s="76"/>
      <c r="J1801" s="77"/>
      <c r="K1801" s="135"/>
      <c r="L1801" s="135"/>
      <c r="M1801" s="135"/>
      <c r="N1801" s="135"/>
    </row>
    <row r="1802" spans="1:14" x14ac:dyDescent="0.25">
      <c r="A1802" s="76"/>
      <c r="B1802" s="76"/>
      <c r="C1802" s="76"/>
      <c r="D1802" s="131"/>
      <c r="E1802" s="92"/>
      <c r="F1802" s="76"/>
      <c r="G1802" s="76"/>
      <c r="H1802" s="77"/>
      <c r="I1802" s="76"/>
      <c r="J1802" s="77"/>
      <c r="K1802" s="135"/>
      <c r="L1802" s="135"/>
      <c r="M1802" s="135"/>
      <c r="N1802" s="135"/>
    </row>
    <row r="1803" spans="1:14" x14ac:dyDescent="0.25">
      <c r="A1803" s="76"/>
      <c r="B1803" s="76"/>
      <c r="C1803" s="76"/>
      <c r="D1803" s="131"/>
      <c r="E1803" s="92"/>
      <c r="F1803" s="76"/>
      <c r="G1803" s="76"/>
      <c r="H1803" s="77"/>
      <c r="I1803" s="76"/>
      <c r="J1803" s="77"/>
      <c r="K1803" s="135"/>
      <c r="L1803" s="135"/>
      <c r="M1803" s="135"/>
      <c r="N1803" s="135"/>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14" priority="5">
      <formula>#REF!=1</formula>
    </cfRule>
  </conditionalFormatting>
  <conditionalFormatting sqref="E3:E20">
    <cfRule type="expression" dxfId="13" priority="6">
      <formula>AND(#REF!=1,#REF!=0)</formula>
    </cfRule>
  </conditionalFormatting>
  <conditionalFormatting sqref="E3:E20">
    <cfRule type="expression" dxfId="12" priority="4">
      <formula>#REF!=1</formula>
    </cfRule>
  </conditionalFormatting>
  <conditionalFormatting sqref="E21:E1183">
    <cfRule type="expression" dxfId="11" priority="2">
      <formula>#REF!=1</formula>
    </cfRule>
  </conditionalFormatting>
  <conditionalFormatting sqref="E21:E1183">
    <cfRule type="expression" dxfId="10" priority="3">
      <formula>AND(#REF!=1,#REF!=0)</formula>
    </cfRule>
  </conditionalFormatting>
  <conditionalFormatting sqref="E21:E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c r="B3" s="130"/>
    </row>
    <row r="4" spans="1:2" x14ac:dyDescent="0.25">
      <c r="A4" s="130"/>
      <c r="B4" s="130"/>
    </row>
    <row r="5" spans="1:2" x14ac:dyDescent="0.25">
      <c r="A5" s="130"/>
      <c r="B5" s="130"/>
    </row>
    <row r="6" spans="1:2" x14ac:dyDescent="0.25">
      <c r="A6" s="130"/>
      <c r="B6" s="130"/>
    </row>
    <row r="7" spans="1:2" x14ac:dyDescent="0.25">
      <c r="A7" s="130"/>
      <c r="B7" s="130"/>
    </row>
    <row r="8" spans="1:2" x14ac:dyDescent="0.25">
      <c r="A8" s="130"/>
      <c r="B8" s="130"/>
    </row>
    <row r="9" spans="1:2" x14ac:dyDescent="0.25">
      <c r="A9" s="130"/>
      <c r="B9" s="130"/>
    </row>
    <row r="10" spans="1:2" x14ac:dyDescent="0.25">
      <c r="A10" s="130"/>
      <c r="B10" s="130"/>
    </row>
    <row r="11" spans="1:2" x14ac:dyDescent="0.25">
      <c r="A11" s="130"/>
      <c r="B11" s="130"/>
    </row>
    <row r="12" spans="1:2" x14ac:dyDescent="0.25">
      <c r="A12" s="130"/>
      <c r="B12" s="130"/>
    </row>
    <row r="13" spans="1:2" x14ac:dyDescent="0.25">
      <c r="A13" s="130"/>
      <c r="B13" s="130"/>
    </row>
    <row r="14" spans="1:2" x14ac:dyDescent="0.25">
      <c r="A14" s="130"/>
      <c r="B14" s="130"/>
    </row>
    <row r="15" spans="1:2" x14ac:dyDescent="0.25">
      <c r="A15" s="130"/>
      <c r="B15" s="130"/>
    </row>
    <row r="16" spans="1:2" x14ac:dyDescent="0.25">
      <c r="A16" s="130"/>
      <c r="B16" s="130"/>
    </row>
    <row r="17" spans="1:2" x14ac:dyDescent="0.25">
      <c r="A17" s="130"/>
      <c r="B17" s="130"/>
    </row>
    <row r="18" spans="1:2" x14ac:dyDescent="0.25">
      <c r="A18" s="130"/>
      <c r="B18" s="130"/>
    </row>
    <row r="19" spans="1:2" x14ac:dyDescent="0.25">
      <c r="A19" s="130"/>
      <c r="B19" s="130"/>
    </row>
    <row r="20" spans="1:2" x14ac:dyDescent="0.25">
      <c r="A20" s="130"/>
      <c r="B20" s="130"/>
    </row>
    <row r="21" spans="1:2" x14ac:dyDescent="0.25">
      <c r="A21" s="130"/>
      <c r="B21" s="130"/>
    </row>
    <row r="22" spans="1:2" x14ac:dyDescent="0.25">
      <c r="A22" s="130"/>
      <c r="B22" s="130"/>
    </row>
    <row r="23" spans="1:2" x14ac:dyDescent="0.25">
      <c r="A23" s="130"/>
      <c r="B23" s="130"/>
    </row>
    <row r="24" spans="1:2" x14ac:dyDescent="0.25">
      <c r="A24" s="130"/>
      <c r="B24" s="130"/>
    </row>
    <row r="25" spans="1:2" x14ac:dyDescent="0.25">
      <c r="A25" s="130"/>
      <c r="B25" s="130"/>
    </row>
    <row r="26" spans="1:2" x14ac:dyDescent="0.25">
      <c r="A26" s="130"/>
      <c r="B26" s="130"/>
    </row>
    <row r="27" spans="1:2" x14ac:dyDescent="0.25">
      <c r="A27" s="130"/>
      <c r="B27" s="130"/>
    </row>
    <row r="28" spans="1:2" x14ac:dyDescent="0.25">
      <c r="A28" s="130"/>
      <c r="B28" s="130"/>
    </row>
    <row r="29" spans="1:2" x14ac:dyDescent="0.25">
      <c r="A29" s="130"/>
      <c r="B29" s="130"/>
    </row>
    <row r="30" spans="1:2" x14ac:dyDescent="0.25">
      <c r="A30" s="130"/>
      <c r="B30" s="130"/>
    </row>
    <row r="31" spans="1:2" x14ac:dyDescent="0.25">
      <c r="A31" s="130"/>
      <c r="B31" s="130"/>
    </row>
    <row r="32" spans="1:2" x14ac:dyDescent="0.25">
      <c r="A32" s="130"/>
      <c r="B32" s="130"/>
    </row>
    <row r="33" spans="1:2" x14ac:dyDescent="0.25">
      <c r="A33" s="130"/>
      <c r="B33" s="130"/>
    </row>
    <row r="34" spans="1:2" x14ac:dyDescent="0.25">
      <c r="A34" s="130"/>
      <c r="B34" s="130"/>
    </row>
    <row r="35" spans="1:2" x14ac:dyDescent="0.25">
      <c r="A35" s="130"/>
      <c r="B35" s="130"/>
    </row>
    <row r="36" spans="1:2" x14ac:dyDescent="0.25">
      <c r="A36" s="130"/>
      <c r="B36" s="130"/>
    </row>
    <row r="37" spans="1:2" x14ac:dyDescent="0.25">
      <c r="A37" s="130"/>
      <c r="B37" s="130"/>
    </row>
    <row r="38" spans="1:2" x14ac:dyDescent="0.25">
      <c r="A38" s="130"/>
      <c r="B38" s="130"/>
    </row>
    <row r="39" spans="1:2" x14ac:dyDescent="0.25">
      <c r="A39" s="130"/>
      <c r="B39" s="130"/>
    </row>
    <row r="40" spans="1:2" x14ac:dyDescent="0.25">
      <c r="A40" s="130"/>
      <c r="B40" s="130"/>
    </row>
    <row r="41" spans="1:2" x14ac:dyDescent="0.25">
      <c r="A41" s="130"/>
      <c r="B41" s="130"/>
    </row>
    <row r="42" spans="1:2" x14ac:dyDescent="0.25">
      <c r="A42" s="130"/>
      <c r="B42" s="130"/>
    </row>
    <row r="43" spans="1:2" x14ac:dyDescent="0.25">
      <c r="A43" s="130"/>
      <c r="B43" s="130"/>
    </row>
    <row r="44" spans="1:2" x14ac:dyDescent="0.25">
      <c r="A44" s="130"/>
      <c r="B44" s="130"/>
    </row>
    <row r="45" spans="1:2" x14ac:dyDescent="0.25">
      <c r="A45" s="130"/>
      <c r="B45" s="130"/>
    </row>
    <row r="46" spans="1:2" x14ac:dyDescent="0.25">
      <c r="A46" s="130"/>
      <c r="B46" s="130"/>
    </row>
    <row r="47" spans="1:2" x14ac:dyDescent="0.25">
      <c r="A47" s="130"/>
      <c r="B47" s="130"/>
    </row>
    <row r="48" spans="1:2" x14ac:dyDescent="0.25">
      <c r="A48" s="130"/>
      <c r="B48" s="130"/>
    </row>
    <row r="49" spans="1:2" x14ac:dyDescent="0.25">
      <c r="A49" s="130"/>
      <c r="B49" s="130"/>
    </row>
    <row r="50" spans="1:2" x14ac:dyDescent="0.25">
      <c r="A50" s="130"/>
      <c r="B50" s="130"/>
    </row>
    <row r="51" spans="1:2" x14ac:dyDescent="0.25">
      <c r="A51" s="130"/>
      <c r="B51" s="130"/>
    </row>
    <row r="52" spans="1:2" x14ac:dyDescent="0.25">
      <c r="A52" s="130"/>
      <c r="B52" s="130"/>
    </row>
    <row r="53" spans="1:2" x14ac:dyDescent="0.25">
      <c r="A53" s="130"/>
      <c r="B53" s="130"/>
    </row>
    <row r="54" spans="1:2" x14ac:dyDescent="0.25">
      <c r="A54" s="130"/>
      <c r="B54" s="130"/>
    </row>
    <row r="55" spans="1:2" x14ac:dyDescent="0.25">
      <c r="A55" s="130"/>
      <c r="B55" s="130"/>
    </row>
    <row r="56" spans="1:2" x14ac:dyDescent="0.25">
      <c r="A56" s="130"/>
      <c r="B56" s="130"/>
    </row>
    <row r="57" spans="1:2" x14ac:dyDescent="0.25">
      <c r="A57" s="130"/>
      <c r="B57" s="130"/>
    </row>
    <row r="58" spans="1:2" x14ac:dyDescent="0.25">
      <c r="A58" s="130"/>
      <c r="B58" s="130"/>
    </row>
    <row r="59" spans="1:2" x14ac:dyDescent="0.25">
      <c r="A59" s="130"/>
      <c r="B59" s="130"/>
    </row>
    <row r="60" spans="1:2" x14ac:dyDescent="0.25">
      <c r="A60" s="130"/>
      <c r="B60" s="130"/>
    </row>
    <row r="61" spans="1:2" x14ac:dyDescent="0.25">
      <c r="A61" s="130"/>
      <c r="B61" s="130"/>
    </row>
    <row r="62" spans="1:2" x14ac:dyDescent="0.25">
      <c r="A62" s="130"/>
      <c r="B62" s="130"/>
    </row>
    <row r="63" spans="1:2" x14ac:dyDescent="0.25">
      <c r="A63" s="130"/>
      <c r="B63" s="130"/>
    </row>
    <row r="64" spans="1:2" x14ac:dyDescent="0.25">
      <c r="A64" s="130"/>
      <c r="B64" s="130"/>
    </row>
    <row r="65" spans="1:2" x14ac:dyDescent="0.25">
      <c r="A65" s="130"/>
      <c r="B65" s="130"/>
    </row>
    <row r="66" spans="1:2" x14ac:dyDescent="0.25">
      <c r="A66" s="130"/>
      <c r="B66" s="130"/>
    </row>
    <row r="67" spans="1:2" x14ac:dyDescent="0.25">
      <c r="A67" s="130"/>
      <c r="B67" s="130"/>
    </row>
    <row r="68" spans="1:2" x14ac:dyDescent="0.25">
      <c r="A68" s="130"/>
      <c r="B68" s="130"/>
    </row>
    <row r="69" spans="1:2" x14ac:dyDescent="0.25">
      <c r="A69" s="130"/>
      <c r="B69" s="130"/>
    </row>
    <row r="70" spans="1:2" x14ac:dyDescent="0.25">
      <c r="A70" s="130"/>
      <c r="B70" s="130"/>
    </row>
    <row r="71" spans="1:2" x14ac:dyDescent="0.25">
      <c r="A71" s="130"/>
      <c r="B71" s="130"/>
    </row>
    <row r="72" spans="1:2" x14ac:dyDescent="0.25">
      <c r="A72" s="130"/>
      <c r="B72" s="130"/>
    </row>
    <row r="73" spans="1:2" x14ac:dyDescent="0.25">
      <c r="A73" s="130"/>
      <c r="B73" s="130"/>
    </row>
    <row r="74" spans="1:2" x14ac:dyDescent="0.25">
      <c r="A74" s="130"/>
      <c r="B74" s="130"/>
    </row>
    <row r="75" spans="1:2" x14ac:dyDescent="0.25">
      <c r="A75" s="130"/>
      <c r="B75" s="130"/>
    </row>
    <row r="76" spans="1:2" x14ac:dyDescent="0.25">
      <c r="A76" s="130"/>
      <c r="B76" s="130"/>
    </row>
    <row r="77" spans="1:2" x14ac:dyDescent="0.25">
      <c r="A77" s="130"/>
      <c r="B77" s="130"/>
    </row>
    <row r="78" spans="1:2" x14ac:dyDescent="0.25">
      <c r="A78" s="130"/>
      <c r="B78" s="130"/>
    </row>
    <row r="79" spans="1:2" x14ac:dyDescent="0.25">
      <c r="A79" s="130"/>
      <c r="B79" s="130"/>
    </row>
    <row r="80" spans="1:2" x14ac:dyDescent="0.25">
      <c r="A80" s="130"/>
      <c r="B80" s="130"/>
    </row>
    <row r="81" spans="1:2" x14ac:dyDescent="0.25">
      <c r="A81" s="130"/>
      <c r="B81" s="130"/>
    </row>
    <row r="82" spans="1:2" x14ac:dyDescent="0.25">
      <c r="A82" s="130"/>
      <c r="B82" s="130"/>
    </row>
    <row r="83" spans="1:2" x14ac:dyDescent="0.25">
      <c r="A83" s="130"/>
      <c r="B83" s="130"/>
    </row>
    <row r="84" spans="1:2" x14ac:dyDescent="0.25">
      <c r="A84" s="130"/>
      <c r="B84" s="130"/>
    </row>
    <row r="85" spans="1:2" x14ac:dyDescent="0.25">
      <c r="A85" s="130"/>
      <c r="B85" s="130"/>
    </row>
    <row r="86" spans="1:2" x14ac:dyDescent="0.25">
      <c r="A86" s="130"/>
      <c r="B86" s="130"/>
    </row>
    <row r="87" spans="1:2" x14ac:dyDescent="0.25">
      <c r="A87" s="130"/>
      <c r="B87" s="130"/>
    </row>
    <row r="88" spans="1:2" x14ac:dyDescent="0.25">
      <c r="A88" s="130"/>
      <c r="B88" s="130"/>
    </row>
    <row r="89" spans="1:2" x14ac:dyDescent="0.25">
      <c r="A89" s="130"/>
      <c r="B89" s="130"/>
    </row>
    <row r="90" spans="1:2" x14ac:dyDescent="0.25">
      <c r="A90" s="130"/>
      <c r="B90" s="130"/>
    </row>
    <row r="91" spans="1:2" x14ac:dyDescent="0.25">
      <c r="A91" s="130"/>
      <c r="B91" s="130"/>
    </row>
    <row r="92" spans="1:2" x14ac:dyDescent="0.25">
      <c r="A92" s="130"/>
      <c r="B92" s="130"/>
    </row>
    <row r="93" spans="1:2" x14ac:dyDescent="0.25">
      <c r="A93" s="130"/>
      <c r="B93" s="130"/>
    </row>
    <row r="94" spans="1:2" x14ac:dyDescent="0.25">
      <c r="A94" s="130"/>
      <c r="B94" s="130"/>
    </row>
    <row r="95" spans="1:2" x14ac:dyDescent="0.25">
      <c r="A95" s="130"/>
      <c r="B95" s="130"/>
    </row>
    <row r="96" spans="1:2" x14ac:dyDescent="0.25">
      <c r="A96" s="130"/>
      <c r="B96" s="130"/>
    </row>
    <row r="97" spans="1:2" x14ac:dyDescent="0.25">
      <c r="A97" s="130"/>
      <c r="B97" s="130"/>
    </row>
    <row r="98" spans="1:2" x14ac:dyDescent="0.25">
      <c r="A98" s="130"/>
      <c r="B98" s="130"/>
    </row>
    <row r="99" spans="1:2" x14ac:dyDescent="0.25">
      <c r="A99" s="130"/>
      <c r="B99" s="130"/>
    </row>
    <row r="100" spans="1:2" x14ac:dyDescent="0.25">
      <c r="A100" s="130"/>
      <c r="B100" s="130"/>
    </row>
    <row r="101" spans="1:2" x14ac:dyDescent="0.25">
      <c r="A101" s="130"/>
      <c r="B101" s="130"/>
    </row>
    <row r="102" spans="1:2" x14ac:dyDescent="0.25">
      <c r="A102" s="130"/>
      <c r="B102" s="130"/>
    </row>
    <row r="103" spans="1:2" x14ac:dyDescent="0.25">
      <c r="A103" s="130"/>
      <c r="B103" s="130"/>
    </row>
    <row r="104" spans="1:2" x14ac:dyDescent="0.25">
      <c r="A104" s="130"/>
      <c r="B104" s="130"/>
    </row>
    <row r="105" spans="1:2" x14ac:dyDescent="0.25">
      <c r="A105" s="130"/>
      <c r="B105" s="130"/>
    </row>
    <row r="106" spans="1:2" x14ac:dyDescent="0.25">
      <c r="A106" s="130"/>
      <c r="B106" s="130"/>
    </row>
    <row r="107" spans="1:2" x14ac:dyDescent="0.25">
      <c r="A107" s="130"/>
      <c r="B107" s="130"/>
    </row>
    <row r="108" spans="1:2" x14ac:dyDescent="0.25">
      <c r="A108" s="130"/>
      <c r="B108" s="130"/>
    </row>
    <row r="109" spans="1:2" x14ac:dyDescent="0.25">
      <c r="A109" s="130"/>
      <c r="B109" s="130"/>
    </row>
    <row r="110" spans="1:2" x14ac:dyDescent="0.25">
      <c r="A110" s="130"/>
      <c r="B110" s="130"/>
    </row>
    <row r="111" spans="1:2" x14ac:dyDescent="0.25">
      <c r="A111" s="130"/>
      <c r="B111" s="130"/>
    </row>
    <row r="112" spans="1:2" x14ac:dyDescent="0.25">
      <c r="A112" s="130"/>
      <c r="B112" s="130"/>
    </row>
    <row r="113" spans="1:2" x14ac:dyDescent="0.25">
      <c r="A113" s="130"/>
      <c r="B113" s="130"/>
    </row>
    <row r="114" spans="1:2" x14ac:dyDescent="0.25">
      <c r="A114" s="130"/>
      <c r="B114" s="130"/>
    </row>
    <row r="115" spans="1:2" x14ac:dyDescent="0.25">
      <c r="A115" s="130"/>
      <c r="B115" s="130"/>
    </row>
    <row r="116" spans="1:2" x14ac:dyDescent="0.25">
      <c r="A116" s="130"/>
      <c r="B116" s="130"/>
    </row>
    <row r="117" spans="1:2" x14ac:dyDescent="0.25">
      <c r="A117" s="130"/>
      <c r="B117" s="130"/>
    </row>
    <row r="118" spans="1:2" x14ac:dyDescent="0.25">
      <c r="A118" s="130"/>
      <c r="B118" s="130"/>
    </row>
    <row r="119" spans="1:2" x14ac:dyDescent="0.25">
      <c r="A119" s="130"/>
      <c r="B119" s="130"/>
    </row>
    <row r="120" spans="1:2" x14ac:dyDescent="0.25">
      <c r="A120" s="130"/>
      <c r="B120" s="130"/>
    </row>
    <row r="121" spans="1:2" x14ac:dyDescent="0.25">
      <c r="A121" s="130"/>
      <c r="B121" s="130"/>
    </row>
    <row r="122" spans="1:2" x14ac:dyDescent="0.25">
      <c r="A122" s="130"/>
      <c r="B122" s="130"/>
    </row>
    <row r="123" spans="1:2" x14ac:dyDescent="0.25">
      <c r="A123" s="130"/>
      <c r="B123" s="130"/>
    </row>
    <row r="124" spans="1:2" x14ac:dyDescent="0.25">
      <c r="A124" s="130"/>
      <c r="B124" s="130"/>
    </row>
    <row r="125" spans="1:2" x14ac:dyDescent="0.25">
      <c r="A125" s="130"/>
      <c r="B125" s="130"/>
    </row>
    <row r="126" spans="1:2" x14ac:dyDescent="0.25">
      <c r="A126" s="130"/>
      <c r="B126" s="130"/>
    </row>
    <row r="127" spans="1:2" x14ac:dyDescent="0.25">
      <c r="A127" s="130"/>
      <c r="B127" s="130"/>
    </row>
    <row r="128" spans="1:2" x14ac:dyDescent="0.25">
      <c r="A128" s="130"/>
      <c r="B128" s="130"/>
    </row>
    <row r="129" spans="1:2" x14ac:dyDescent="0.25">
      <c r="A129" s="130"/>
      <c r="B129" s="130"/>
    </row>
    <row r="130" spans="1:2" x14ac:dyDescent="0.25">
      <c r="A130" s="130"/>
      <c r="B130" s="130"/>
    </row>
    <row r="131" spans="1:2" x14ac:dyDescent="0.25">
      <c r="A131" s="130"/>
      <c r="B131" s="130"/>
    </row>
    <row r="132" spans="1:2" x14ac:dyDescent="0.25">
      <c r="A132" s="130"/>
      <c r="B132" s="130"/>
    </row>
    <row r="133" spans="1:2" x14ac:dyDescent="0.25">
      <c r="A133" s="130"/>
      <c r="B133" s="130"/>
    </row>
    <row r="134" spans="1:2" x14ac:dyDescent="0.25">
      <c r="A134" s="130"/>
      <c r="B134" s="130"/>
    </row>
    <row r="135" spans="1:2" x14ac:dyDescent="0.25">
      <c r="A135" s="130"/>
      <c r="B135" s="130"/>
    </row>
    <row r="136" spans="1:2" x14ac:dyDescent="0.25">
      <c r="A136" s="130"/>
      <c r="B136" s="130"/>
    </row>
    <row r="137" spans="1:2" x14ac:dyDescent="0.25">
      <c r="A137" s="130"/>
      <c r="B137" s="130"/>
    </row>
    <row r="138" spans="1:2" x14ac:dyDescent="0.25">
      <c r="A138" s="130"/>
      <c r="B138" s="130"/>
    </row>
    <row r="139" spans="1:2" x14ac:dyDescent="0.25">
      <c r="A139" s="130"/>
      <c r="B139" s="130"/>
    </row>
    <row r="140" spans="1:2" x14ac:dyDescent="0.25">
      <c r="A140" s="130"/>
      <c r="B140" s="130"/>
    </row>
    <row r="141" spans="1:2" x14ac:dyDescent="0.25">
      <c r="A141" s="130"/>
      <c r="B141" s="130"/>
    </row>
    <row r="142" spans="1:2" x14ac:dyDescent="0.25">
      <c r="A142" s="130"/>
      <c r="B142" s="130"/>
    </row>
    <row r="143" spans="1:2" x14ac:dyDescent="0.25">
      <c r="A143" s="130"/>
      <c r="B143" s="130"/>
    </row>
    <row r="144" spans="1:2" x14ac:dyDescent="0.25">
      <c r="A144" s="130"/>
      <c r="B144" s="130"/>
    </row>
    <row r="145" spans="1:2" x14ac:dyDescent="0.25">
      <c r="A145" s="130"/>
      <c r="B145" s="130"/>
    </row>
    <row r="146" spans="1:2" x14ac:dyDescent="0.25">
      <c r="A146" s="130"/>
      <c r="B146" s="130"/>
    </row>
    <row r="147" spans="1:2" x14ac:dyDescent="0.25">
      <c r="A147" s="130"/>
      <c r="B147" s="130"/>
    </row>
    <row r="148" spans="1:2" x14ac:dyDescent="0.25">
      <c r="A148" s="130"/>
      <c r="B148" s="130"/>
    </row>
    <row r="149" spans="1:2" x14ac:dyDescent="0.25">
      <c r="A149" s="130"/>
      <c r="B149" s="130"/>
    </row>
    <row r="150" spans="1:2" x14ac:dyDescent="0.25">
      <c r="A150" s="130"/>
      <c r="B150" s="130"/>
    </row>
    <row r="151" spans="1:2" x14ac:dyDescent="0.25">
      <c r="A151" s="130"/>
      <c r="B151" s="130"/>
    </row>
    <row r="152" spans="1:2" x14ac:dyDescent="0.25">
      <c r="A152" s="130"/>
      <c r="B152" s="130"/>
    </row>
    <row r="153" spans="1:2" x14ac:dyDescent="0.25">
      <c r="A153" s="130"/>
      <c r="B153" s="130"/>
    </row>
    <row r="154" spans="1:2" x14ac:dyDescent="0.25">
      <c r="A154" s="130"/>
      <c r="B154" s="130"/>
    </row>
    <row r="155" spans="1:2" x14ac:dyDescent="0.25">
      <c r="A155" s="130"/>
      <c r="B155" s="130"/>
    </row>
    <row r="156" spans="1:2" x14ac:dyDescent="0.25">
      <c r="A156" s="130"/>
      <c r="B156" s="130"/>
    </row>
    <row r="157" spans="1:2" x14ac:dyDescent="0.25">
      <c r="A157" s="130"/>
      <c r="B157" s="130"/>
    </row>
    <row r="158" spans="1:2" x14ac:dyDescent="0.25">
      <c r="A158" s="130"/>
      <c r="B158" s="130"/>
    </row>
    <row r="159" spans="1:2" x14ac:dyDescent="0.25">
      <c r="A159" s="130"/>
      <c r="B159" s="130"/>
    </row>
    <row r="160" spans="1:2" x14ac:dyDescent="0.25">
      <c r="A160" s="130"/>
      <c r="B160" s="130"/>
    </row>
    <row r="161" spans="1:2" x14ac:dyDescent="0.25">
      <c r="A161" s="130"/>
      <c r="B161" s="130"/>
    </row>
    <row r="162" spans="1:2" x14ac:dyDescent="0.25">
      <c r="A162" s="130"/>
      <c r="B162" s="130"/>
    </row>
    <row r="163" spans="1:2" x14ac:dyDescent="0.25">
      <c r="A163" s="130"/>
      <c r="B163" s="130"/>
    </row>
    <row r="164" spans="1:2" x14ac:dyDescent="0.25">
      <c r="A164" s="130"/>
      <c r="B164" s="130"/>
    </row>
    <row r="165" spans="1:2" x14ac:dyDescent="0.25">
      <c r="A165" s="130"/>
      <c r="B165" s="130"/>
    </row>
    <row r="166" spans="1:2" x14ac:dyDescent="0.25">
      <c r="A166" s="130"/>
      <c r="B166" s="130"/>
    </row>
    <row r="167" spans="1:2" x14ac:dyDescent="0.25">
      <c r="A167" s="130"/>
      <c r="B167" s="130"/>
    </row>
    <row r="168" spans="1:2" x14ac:dyDescent="0.25">
      <c r="A168" s="130"/>
      <c r="B168" s="130"/>
    </row>
    <row r="169" spans="1:2" x14ac:dyDescent="0.25">
      <c r="A169" s="130"/>
      <c r="B169" s="130"/>
    </row>
    <row r="170" spans="1:2" x14ac:dyDescent="0.25">
      <c r="A170" s="130"/>
      <c r="B170" s="130"/>
    </row>
    <row r="171" spans="1:2" x14ac:dyDescent="0.25">
      <c r="A171" s="130"/>
      <c r="B171" s="130"/>
    </row>
    <row r="172" spans="1:2" x14ac:dyDescent="0.25">
      <c r="A172" s="130"/>
      <c r="B172" s="130"/>
    </row>
    <row r="173" spans="1:2" x14ac:dyDescent="0.25">
      <c r="A173" s="130"/>
      <c r="B173" s="130"/>
    </row>
    <row r="174" spans="1:2" x14ac:dyDescent="0.25">
      <c r="A174" s="130"/>
      <c r="B174" s="130"/>
    </row>
    <row r="175" spans="1:2" x14ac:dyDescent="0.25">
      <c r="A175" s="130"/>
      <c r="B175" s="130"/>
    </row>
    <row r="176" spans="1:2" x14ac:dyDescent="0.25">
      <c r="A176" s="130"/>
      <c r="B176" s="130"/>
    </row>
    <row r="177" spans="1:2" x14ac:dyDescent="0.25">
      <c r="A177" s="130"/>
      <c r="B177" s="130"/>
    </row>
    <row r="178" spans="1:2" x14ac:dyDescent="0.25">
      <c r="A178" s="130"/>
      <c r="B178" s="130"/>
    </row>
    <row r="179" spans="1:2" x14ac:dyDescent="0.25">
      <c r="A179" s="130"/>
      <c r="B179" s="130"/>
    </row>
    <row r="180" spans="1:2" x14ac:dyDescent="0.25">
      <c r="A180" s="130"/>
      <c r="B180" s="130"/>
    </row>
    <row r="181" spans="1:2" x14ac:dyDescent="0.25">
      <c r="A181" s="130"/>
      <c r="B181" s="130"/>
    </row>
    <row r="182" spans="1:2" x14ac:dyDescent="0.25">
      <c r="A182" s="130"/>
      <c r="B182" s="130"/>
    </row>
    <row r="183" spans="1:2" x14ac:dyDescent="0.25">
      <c r="A183" s="130"/>
      <c r="B183" s="130"/>
    </row>
    <row r="184" spans="1:2" x14ac:dyDescent="0.25">
      <c r="A184" s="130"/>
      <c r="B184" s="130"/>
    </row>
    <row r="185" spans="1:2" x14ac:dyDescent="0.25">
      <c r="A185" s="130"/>
      <c r="B185" s="130"/>
    </row>
    <row r="186" spans="1:2" x14ac:dyDescent="0.25">
      <c r="A186" s="130"/>
      <c r="B186" s="130"/>
    </row>
    <row r="187" spans="1:2" x14ac:dyDescent="0.25">
      <c r="A187" s="130"/>
      <c r="B187" s="130"/>
    </row>
    <row r="188" spans="1:2" x14ac:dyDescent="0.25">
      <c r="A188" s="130"/>
      <c r="B188" s="130"/>
    </row>
    <row r="189" spans="1:2" x14ac:dyDescent="0.25">
      <c r="A189" s="130"/>
      <c r="B189" s="130"/>
    </row>
    <row r="190" spans="1:2" x14ac:dyDescent="0.25">
      <c r="A190" s="130"/>
      <c r="B190" s="130"/>
    </row>
    <row r="191" spans="1:2" x14ac:dyDescent="0.25">
      <c r="A191" s="130"/>
      <c r="B191" s="130"/>
    </row>
    <row r="192" spans="1:2" x14ac:dyDescent="0.25">
      <c r="A192" s="130"/>
      <c r="B192" s="130"/>
    </row>
    <row r="193" spans="1:2" x14ac:dyDescent="0.25">
      <c r="A193" s="130"/>
      <c r="B193" s="130"/>
    </row>
    <row r="194" spans="1:2" x14ac:dyDescent="0.25">
      <c r="A194" s="130"/>
      <c r="B194" s="130"/>
    </row>
    <row r="195" spans="1:2" x14ac:dyDescent="0.25">
      <c r="A195" s="130"/>
      <c r="B195" s="130"/>
    </row>
    <row r="196" spans="1:2" x14ac:dyDescent="0.25">
      <c r="A196" s="130"/>
      <c r="B196" s="130"/>
    </row>
    <row r="197" spans="1:2" x14ac:dyDescent="0.25">
      <c r="A197" s="130"/>
      <c r="B197" s="130"/>
    </row>
    <row r="198" spans="1:2" x14ac:dyDescent="0.25">
      <c r="A198" s="130"/>
      <c r="B198" s="130"/>
    </row>
    <row r="199" spans="1:2" x14ac:dyDescent="0.25">
      <c r="A199" s="130"/>
      <c r="B199" s="130"/>
    </row>
    <row r="200" spans="1:2" x14ac:dyDescent="0.25">
      <c r="A200" s="130"/>
      <c r="B200" s="130"/>
    </row>
    <row r="201" spans="1:2" x14ac:dyDescent="0.25">
      <c r="A201" s="130"/>
      <c r="B201" s="130"/>
    </row>
    <row r="202" spans="1:2" x14ac:dyDescent="0.25">
      <c r="A202" s="130"/>
      <c r="B202" s="130"/>
    </row>
    <row r="203" spans="1:2" x14ac:dyDescent="0.25">
      <c r="A203" s="130"/>
      <c r="B203" s="130"/>
    </row>
    <row r="204" spans="1:2" x14ac:dyDescent="0.25">
      <c r="A204" s="130"/>
      <c r="B204" s="130"/>
    </row>
    <row r="205" spans="1:2" x14ac:dyDescent="0.25">
      <c r="A205" s="130"/>
      <c r="B205" s="130"/>
    </row>
    <row r="206" spans="1:2" x14ac:dyDescent="0.25">
      <c r="A206" s="130"/>
      <c r="B206" s="130"/>
    </row>
    <row r="207" spans="1:2" x14ac:dyDescent="0.25">
      <c r="A207" s="130"/>
      <c r="B207" s="130"/>
    </row>
    <row r="208" spans="1:2" x14ac:dyDescent="0.25">
      <c r="A208" s="130"/>
      <c r="B208" s="130"/>
    </row>
    <row r="209" spans="1:2" x14ac:dyDescent="0.25">
      <c r="A209" s="130"/>
      <c r="B209" s="130"/>
    </row>
    <row r="210" spans="1:2" x14ac:dyDescent="0.25">
      <c r="A210" s="130"/>
      <c r="B210" s="130"/>
    </row>
    <row r="211" spans="1:2" x14ac:dyDescent="0.25">
      <c r="A211" s="130"/>
      <c r="B211" s="130"/>
    </row>
    <row r="212" spans="1:2" x14ac:dyDescent="0.25">
      <c r="A212" s="130"/>
      <c r="B212" s="130"/>
    </row>
    <row r="213" spans="1:2" x14ac:dyDescent="0.25">
      <c r="A213" s="130"/>
      <c r="B213" s="130"/>
    </row>
    <row r="214" spans="1:2" x14ac:dyDescent="0.25">
      <c r="A214" s="130"/>
      <c r="B214" s="130"/>
    </row>
    <row r="215" spans="1:2" x14ac:dyDescent="0.25">
      <c r="A215" s="130"/>
      <c r="B215" s="130"/>
    </row>
    <row r="216" spans="1:2" x14ac:dyDescent="0.25">
      <c r="A216" s="130"/>
      <c r="B216" s="130"/>
    </row>
    <row r="217" spans="1:2" x14ac:dyDescent="0.25">
      <c r="A217" s="130"/>
      <c r="B217" s="130"/>
    </row>
    <row r="218" spans="1:2" x14ac:dyDescent="0.25">
      <c r="A218" s="130"/>
      <c r="B218" s="130"/>
    </row>
    <row r="219" spans="1:2" x14ac:dyDescent="0.25">
      <c r="A219" s="130"/>
      <c r="B219" s="130"/>
    </row>
    <row r="220" spans="1:2" x14ac:dyDescent="0.25">
      <c r="A220" s="130"/>
      <c r="B220" s="130"/>
    </row>
    <row r="221" spans="1:2" x14ac:dyDescent="0.25">
      <c r="A221" s="130"/>
      <c r="B221" s="130"/>
    </row>
    <row r="222" spans="1:2" x14ac:dyDescent="0.25">
      <c r="A222" s="130"/>
      <c r="B222" s="130"/>
    </row>
    <row r="223" spans="1:2" x14ac:dyDescent="0.25">
      <c r="A223" s="130"/>
      <c r="B223" s="130"/>
    </row>
    <row r="224" spans="1:2" x14ac:dyDescent="0.25">
      <c r="A224" s="130"/>
      <c r="B224" s="130"/>
    </row>
    <row r="225" spans="1:2" x14ac:dyDescent="0.25">
      <c r="A225" s="130"/>
      <c r="B225" s="130"/>
    </row>
    <row r="226" spans="1:2" x14ac:dyDescent="0.25">
      <c r="A226" s="130"/>
      <c r="B226" s="130"/>
    </row>
    <row r="227" spans="1:2" x14ac:dyDescent="0.25">
      <c r="A227" s="130"/>
      <c r="B227" s="130"/>
    </row>
    <row r="228" spans="1:2" x14ac:dyDescent="0.25">
      <c r="A228" s="130"/>
      <c r="B228" s="130"/>
    </row>
    <row r="229" spans="1:2" x14ac:dyDescent="0.25">
      <c r="A229" s="130"/>
      <c r="B229" s="130"/>
    </row>
    <row r="230" spans="1:2" x14ac:dyDescent="0.25">
      <c r="A230" s="130"/>
      <c r="B230" s="130"/>
    </row>
    <row r="231" spans="1:2" x14ac:dyDescent="0.25">
      <c r="A231" s="130"/>
      <c r="B231" s="130"/>
    </row>
    <row r="232" spans="1:2" x14ac:dyDescent="0.25">
      <c r="A232" s="130"/>
      <c r="B232" s="130"/>
    </row>
    <row r="233" spans="1:2" x14ac:dyDescent="0.25">
      <c r="A233" s="130"/>
      <c r="B233" s="130"/>
    </row>
    <row r="234" spans="1:2" x14ac:dyDescent="0.25">
      <c r="A234" s="130"/>
      <c r="B234" s="130"/>
    </row>
    <row r="235" spans="1:2" x14ac:dyDescent="0.25">
      <c r="A235" s="130"/>
      <c r="B235" s="130"/>
    </row>
    <row r="236" spans="1:2" x14ac:dyDescent="0.25">
      <c r="A236" s="130"/>
      <c r="B236" s="130"/>
    </row>
    <row r="237" spans="1:2" x14ac:dyDescent="0.25">
      <c r="A237" s="130"/>
      <c r="B237" s="130"/>
    </row>
    <row r="238" spans="1:2" x14ac:dyDescent="0.25">
      <c r="A238" s="130"/>
      <c r="B238" s="130"/>
    </row>
    <row r="239" spans="1:2" x14ac:dyDescent="0.25">
      <c r="A239" s="130"/>
      <c r="B239" s="130"/>
    </row>
    <row r="240" spans="1:2" x14ac:dyDescent="0.25">
      <c r="A240" s="130"/>
      <c r="B240" s="130"/>
    </row>
    <row r="241" spans="1:2" x14ac:dyDescent="0.25">
      <c r="A241" s="130"/>
      <c r="B241" s="130"/>
    </row>
    <row r="242" spans="1:2" x14ac:dyDescent="0.25">
      <c r="A242" s="130"/>
      <c r="B242" s="130"/>
    </row>
    <row r="243" spans="1:2" x14ac:dyDescent="0.25">
      <c r="A243" s="130"/>
      <c r="B243" s="130"/>
    </row>
    <row r="244" spans="1:2" x14ac:dyDescent="0.25">
      <c r="A244" s="130"/>
      <c r="B244" s="130"/>
    </row>
    <row r="245" spans="1:2" x14ac:dyDescent="0.25">
      <c r="A245" s="130"/>
      <c r="B245" s="130"/>
    </row>
    <row r="246" spans="1:2" x14ac:dyDescent="0.25">
      <c r="A246" s="130"/>
      <c r="B246" s="130"/>
    </row>
    <row r="247" spans="1:2" x14ac:dyDescent="0.25">
      <c r="A247" s="130"/>
      <c r="B247" s="130"/>
    </row>
    <row r="248" spans="1:2" x14ac:dyDescent="0.25">
      <c r="A248" s="130"/>
      <c r="B248" s="130"/>
    </row>
    <row r="249" spans="1:2" x14ac:dyDescent="0.25">
      <c r="A249" s="130"/>
      <c r="B249" s="130"/>
    </row>
    <row r="250" spans="1:2" x14ac:dyDescent="0.25">
      <c r="A250" s="130"/>
      <c r="B250" s="130"/>
    </row>
    <row r="251" spans="1:2" x14ac:dyDescent="0.25">
      <c r="A251" s="130"/>
      <c r="B251" s="130"/>
    </row>
    <row r="252" spans="1:2" x14ac:dyDescent="0.25">
      <c r="A252" s="130"/>
      <c r="B252" s="130"/>
    </row>
    <row r="253" spans="1:2" x14ac:dyDescent="0.25">
      <c r="A253" s="130"/>
      <c r="B253" s="130"/>
    </row>
    <row r="254" spans="1:2" x14ac:dyDescent="0.25">
      <c r="A254" s="130"/>
      <c r="B254" s="130"/>
    </row>
    <row r="255" spans="1:2" x14ac:dyDescent="0.25">
      <c r="A255" s="130"/>
      <c r="B255" s="130"/>
    </row>
    <row r="256" spans="1:2" x14ac:dyDescent="0.25">
      <c r="A256" s="130"/>
      <c r="B256" s="130"/>
    </row>
    <row r="257" spans="1:2" x14ac:dyDescent="0.25">
      <c r="A257" s="130"/>
      <c r="B257" s="130"/>
    </row>
    <row r="258" spans="1:2" x14ac:dyDescent="0.25">
      <c r="A258" s="130"/>
      <c r="B258" s="130"/>
    </row>
    <row r="259" spans="1:2" x14ac:dyDescent="0.25">
      <c r="A259" s="130"/>
      <c r="B259" s="130"/>
    </row>
    <row r="260" spans="1:2" x14ac:dyDescent="0.25">
      <c r="A260" s="130"/>
      <c r="B260" s="130"/>
    </row>
    <row r="261" spans="1:2" x14ac:dyDescent="0.25">
      <c r="A261" s="130"/>
      <c r="B261" s="130"/>
    </row>
    <row r="262" spans="1:2" x14ac:dyDescent="0.25">
      <c r="A262" s="130"/>
      <c r="B262" s="130"/>
    </row>
    <row r="263" spans="1:2" x14ac:dyDescent="0.25">
      <c r="A263" s="130"/>
      <c r="B263" s="130"/>
    </row>
    <row r="264" spans="1:2" x14ac:dyDescent="0.25">
      <c r="A264" s="130"/>
      <c r="B264" s="130"/>
    </row>
    <row r="265" spans="1:2" x14ac:dyDescent="0.25">
      <c r="A265" s="130"/>
      <c r="B265" s="130"/>
    </row>
    <row r="266" spans="1:2" x14ac:dyDescent="0.25">
      <c r="A266" s="130"/>
      <c r="B266" s="130"/>
    </row>
    <row r="267" spans="1:2" x14ac:dyDescent="0.25">
      <c r="A267" s="130"/>
      <c r="B267" s="130"/>
    </row>
    <row r="268" spans="1:2" x14ac:dyDescent="0.25">
      <c r="A268" s="130"/>
      <c r="B268" s="130"/>
    </row>
    <row r="269" spans="1:2" x14ac:dyDescent="0.25">
      <c r="A269" s="130"/>
      <c r="B269" s="130"/>
    </row>
    <row r="270" spans="1:2" x14ac:dyDescent="0.25">
      <c r="A270" s="130"/>
      <c r="B270" s="130"/>
    </row>
    <row r="271" spans="1:2" x14ac:dyDescent="0.25">
      <c r="A271" s="130"/>
      <c r="B271" s="130"/>
    </row>
    <row r="272" spans="1:2" x14ac:dyDescent="0.25">
      <c r="A272" s="130"/>
      <c r="B272" s="130"/>
    </row>
    <row r="273" spans="1:2" x14ac:dyDescent="0.25">
      <c r="A273" s="130"/>
      <c r="B273" s="130"/>
    </row>
    <row r="274" spans="1:2" x14ac:dyDescent="0.25">
      <c r="A274" s="130"/>
      <c r="B274" s="130"/>
    </row>
    <row r="275" spans="1:2" x14ac:dyDescent="0.25">
      <c r="A275" s="130"/>
      <c r="B275" s="130"/>
    </row>
    <row r="276" spans="1:2" x14ac:dyDescent="0.25">
      <c r="A276" s="130"/>
      <c r="B276" s="130"/>
    </row>
    <row r="277" spans="1:2" x14ac:dyDescent="0.25">
      <c r="A277" s="130"/>
      <c r="B277" s="130"/>
    </row>
    <row r="278" spans="1:2" x14ac:dyDescent="0.25">
      <c r="A278" s="130"/>
      <c r="B278" s="130"/>
    </row>
    <row r="279" spans="1:2" x14ac:dyDescent="0.25">
      <c r="A279" s="130"/>
      <c r="B279" s="130"/>
    </row>
    <row r="280" spans="1:2" x14ac:dyDescent="0.25">
      <c r="A280" s="130"/>
      <c r="B280" s="130"/>
    </row>
    <row r="281" spans="1:2" x14ac:dyDescent="0.25">
      <c r="A281" s="130"/>
      <c r="B281" s="130"/>
    </row>
    <row r="282" spans="1:2" x14ac:dyDescent="0.25">
      <c r="A282" s="130"/>
      <c r="B282" s="130"/>
    </row>
    <row r="283" spans="1:2" x14ac:dyDescent="0.25">
      <c r="A283" s="130"/>
      <c r="B283" s="130"/>
    </row>
    <row r="284" spans="1:2" x14ac:dyDescent="0.25">
      <c r="A284" s="130"/>
      <c r="B284" s="130"/>
    </row>
    <row r="285" spans="1:2" x14ac:dyDescent="0.25">
      <c r="A285" s="130"/>
      <c r="B285" s="130"/>
    </row>
    <row r="286" spans="1:2" x14ac:dyDescent="0.25">
      <c r="A286" s="130"/>
      <c r="B286" s="130"/>
    </row>
    <row r="287" spans="1:2" x14ac:dyDescent="0.25">
      <c r="A287" s="130"/>
      <c r="B287" s="130"/>
    </row>
    <row r="288" spans="1:2" x14ac:dyDescent="0.25">
      <c r="A288" s="130"/>
      <c r="B288" s="130"/>
    </row>
    <row r="289" spans="1:2" x14ac:dyDescent="0.25">
      <c r="A289" s="130"/>
      <c r="B289" s="130"/>
    </row>
    <row r="290" spans="1:2" x14ac:dyDescent="0.25">
      <c r="A290" s="130"/>
      <c r="B290" s="130"/>
    </row>
    <row r="291" spans="1:2" x14ac:dyDescent="0.25">
      <c r="A291" s="130"/>
      <c r="B291" s="130"/>
    </row>
    <row r="292" spans="1:2" x14ac:dyDescent="0.25">
      <c r="A292" s="130"/>
      <c r="B292" s="130"/>
    </row>
    <row r="293" spans="1:2" x14ac:dyDescent="0.25">
      <c r="A293" s="130"/>
      <c r="B293" s="130"/>
    </row>
    <row r="294" spans="1:2" x14ac:dyDescent="0.25">
      <c r="A294" s="130"/>
      <c r="B294" s="130"/>
    </row>
    <row r="295" spans="1:2" x14ac:dyDescent="0.25">
      <c r="A295" s="130"/>
      <c r="B295" s="130"/>
    </row>
    <row r="296" spans="1:2" x14ac:dyDescent="0.25">
      <c r="A296" s="130"/>
      <c r="B296" s="130"/>
    </row>
    <row r="297" spans="1:2" x14ac:dyDescent="0.25">
      <c r="A297" s="130"/>
      <c r="B297" s="130"/>
    </row>
    <row r="298" spans="1:2" x14ac:dyDescent="0.25">
      <c r="A298" s="130"/>
      <c r="B298" s="130"/>
    </row>
    <row r="299" spans="1:2" x14ac:dyDescent="0.25">
      <c r="A299" s="130"/>
      <c r="B299" s="130"/>
    </row>
    <row r="300" spans="1:2" x14ac:dyDescent="0.25">
      <c r="A300" s="130"/>
      <c r="B300" s="130"/>
    </row>
    <row r="301" spans="1:2" x14ac:dyDescent="0.25">
      <c r="A301" s="130"/>
      <c r="B301" s="130"/>
    </row>
    <row r="302" spans="1:2" x14ac:dyDescent="0.25">
      <c r="A302" s="130"/>
      <c r="B302" s="130"/>
    </row>
    <row r="303" spans="1:2" x14ac:dyDescent="0.25">
      <c r="A303" s="130"/>
      <c r="B303" s="130"/>
    </row>
    <row r="304" spans="1:2" x14ac:dyDescent="0.25">
      <c r="A304" s="130"/>
      <c r="B304" s="130"/>
    </row>
    <row r="305" spans="1:2" x14ac:dyDescent="0.25">
      <c r="A305" s="130"/>
      <c r="B305" s="130"/>
    </row>
    <row r="306" spans="1:2" x14ac:dyDescent="0.25">
      <c r="A306" s="130"/>
      <c r="B306" s="130"/>
    </row>
    <row r="307" spans="1:2" x14ac:dyDescent="0.25">
      <c r="A307" s="130"/>
      <c r="B307" s="130"/>
    </row>
    <row r="308" spans="1:2" x14ac:dyDescent="0.25">
      <c r="A308" s="130"/>
      <c r="B308" s="130"/>
    </row>
    <row r="309" spans="1:2" x14ac:dyDescent="0.25">
      <c r="A309" s="130"/>
      <c r="B309" s="130"/>
    </row>
    <row r="310" spans="1:2" x14ac:dyDescent="0.25">
      <c r="A310" s="130"/>
      <c r="B310" s="130"/>
    </row>
    <row r="311" spans="1:2" x14ac:dyDescent="0.25">
      <c r="A311" s="130"/>
      <c r="B311" s="130"/>
    </row>
    <row r="312" spans="1:2" x14ac:dyDescent="0.25">
      <c r="A312" s="130"/>
      <c r="B312" s="130"/>
    </row>
    <row r="313" spans="1:2" x14ac:dyDescent="0.25">
      <c r="A313" s="130"/>
      <c r="B313" s="130"/>
    </row>
    <row r="314" spans="1:2" x14ac:dyDescent="0.25">
      <c r="A314" s="130"/>
      <c r="B314" s="130"/>
    </row>
    <row r="315" spans="1:2" x14ac:dyDescent="0.25">
      <c r="A315" s="130"/>
      <c r="B315" s="130"/>
    </row>
    <row r="316" spans="1:2" x14ac:dyDescent="0.25">
      <c r="A316" s="130"/>
      <c r="B316" s="130"/>
    </row>
    <row r="317" spans="1:2" x14ac:dyDescent="0.25">
      <c r="A317" s="130"/>
      <c r="B317" s="130"/>
    </row>
    <row r="318" spans="1:2" x14ac:dyDescent="0.25">
      <c r="A318" s="130"/>
      <c r="B318" s="130"/>
    </row>
    <row r="319" spans="1:2" x14ac:dyDescent="0.25">
      <c r="A319" s="130"/>
      <c r="B319" s="130"/>
    </row>
    <row r="320" spans="1:2" x14ac:dyDescent="0.25">
      <c r="A320" s="130"/>
      <c r="B320" s="130"/>
    </row>
    <row r="321" spans="1:2" x14ac:dyDescent="0.25">
      <c r="A321" s="130"/>
      <c r="B321" s="130"/>
    </row>
    <row r="322" spans="1:2" x14ac:dyDescent="0.25">
      <c r="A322" s="130"/>
      <c r="B322" s="130"/>
    </row>
    <row r="323" spans="1:2" x14ac:dyDescent="0.25">
      <c r="A323" s="130"/>
      <c r="B323" s="130"/>
    </row>
    <row r="324" spans="1:2" x14ac:dyDescent="0.25">
      <c r="A324" s="130"/>
      <c r="B324" s="130"/>
    </row>
    <row r="325" spans="1:2" x14ac:dyDescent="0.25">
      <c r="A325" s="130"/>
      <c r="B325" s="130"/>
    </row>
    <row r="326" spans="1:2" x14ac:dyDescent="0.25">
      <c r="A326" s="130"/>
      <c r="B326" s="130"/>
    </row>
    <row r="327" spans="1:2" x14ac:dyDescent="0.25">
      <c r="A327" s="130"/>
      <c r="B327" s="130"/>
    </row>
    <row r="328" spans="1:2" x14ac:dyDescent="0.25">
      <c r="A328" s="130"/>
      <c r="B328" s="130"/>
    </row>
    <row r="329" spans="1:2" x14ac:dyDescent="0.25">
      <c r="A329" s="130"/>
      <c r="B329" s="130"/>
    </row>
    <row r="330" spans="1:2" x14ac:dyDescent="0.25">
      <c r="A330" s="130"/>
      <c r="B330" s="130"/>
    </row>
    <row r="331" spans="1:2" x14ac:dyDescent="0.25">
      <c r="A331" s="130"/>
      <c r="B331" s="130"/>
    </row>
    <row r="332" spans="1:2" x14ac:dyDescent="0.25">
      <c r="A332" s="130"/>
      <c r="B332" s="130"/>
    </row>
    <row r="333" spans="1:2" x14ac:dyDescent="0.25">
      <c r="A333" s="130"/>
      <c r="B333" s="130"/>
    </row>
    <row r="334" spans="1:2" x14ac:dyDescent="0.25">
      <c r="A334" s="130"/>
      <c r="B334" s="130"/>
    </row>
    <row r="335" spans="1:2" x14ac:dyDescent="0.25">
      <c r="A335" s="130"/>
      <c r="B335" s="130"/>
    </row>
    <row r="336" spans="1:2" x14ac:dyDescent="0.25">
      <c r="A336" s="130"/>
      <c r="B336" s="130"/>
    </row>
    <row r="337" spans="1:2" x14ac:dyDescent="0.25">
      <c r="A337" s="130"/>
      <c r="B337" s="130"/>
    </row>
    <row r="338" spans="1:2" x14ac:dyDescent="0.25">
      <c r="A338" s="130"/>
      <c r="B338" s="130"/>
    </row>
    <row r="339" spans="1:2" x14ac:dyDescent="0.25">
      <c r="A339" s="130"/>
      <c r="B339" s="130"/>
    </row>
    <row r="340" spans="1:2" x14ac:dyDescent="0.25">
      <c r="A340" s="130"/>
      <c r="B340" s="130"/>
    </row>
    <row r="341" spans="1:2" x14ac:dyDescent="0.25">
      <c r="A341" s="130"/>
      <c r="B341" s="130"/>
    </row>
    <row r="342" spans="1:2" x14ac:dyDescent="0.25">
      <c r="A342" s="130"/>
      <c r="B342" s="130"/>
    </row>
    <row r="343" spans="1:2" x14ac:dyDescent="0.25">
      <c r="A343" s="130"/>
      <c r="B343" s="130"/>
    </row>
    <row r="344" spans="1:2" x14ac:dyDescent="0.25">
      <c r="A344" s="130"/>
      <c r="B344" s="130"/>
    </row>
    <row r="345" spans="1:2" x14ac:dyDescent="0.25">
      <c r="A345" s="130"/>
      <c r="B345" s="130"/>
    </row>
    <row r="346" spans="1:2" x14ac:dyDescent="0.25">
      <c r="A346" s="130"/>
      <c r="B346" s="130"/>
    </row>
    <row r="347" spans="1:2" x14ac:dyDescent="0.25">
      <c r="A347" s="130"/>
      <c r="B347" s="130"/>
    </row>
    <row r="348" spans="1:2" x14ac:dyDescent="0.25">
      <c r="A348" s="130"/>
      <c r="B348" s="130"/>
    </row>
    <row r="349" spans="1:2" x14ac:dyDescent="0.25">
      <c r="A349" s="130"/>
      <c r="B349" s="130"/>
    </row>
    <row r="350" spans="1:2" x14ac:dyDescent="0.25">
      <c r="A350" s="130"/>
      <c r="B350" s="130"/>
    </row>
    <row r="351" spans="1:2" x14ac:dyDescent="0.25">
      <c r="A351" s="130"/>
      <c r="B351" s="130"/>
    </row>
    <row r="352" spans="1:2" x14ac:dyDescent="0.25">
      <c r="A352" s="130"/>
      <c r="B352" s="130"/>
    </row>
    <row r="353" spans="1:2" x14ac:dyDescent="0.25">
      <c r="A353" s="130"/>
      <c r="B353" s="130"/>
    </row>
    <row r="354" spans="1:2" x14ac:dyDescent="0.25">
      <c r="A354" s="130"/>
      <c r="B354" s="130"/>
    </row>
    <row r="355" spans="1:2" x14ac:dyDescent="0.25">
      <c r="A355" s="130"/>
      <c r="B355" s="130"/>
    </row>
    <row r="356" spans="1:2" x14ac:dyDescent="0.25">
      <c r="A356" s="130"/>
      <c r="B356" s="130"/>
    </row>
    <row r="357" spans="1:2" x14ac:dyDescent="0.25">
      <c r="A357" s="130"/>
      <c r="B357" s="130"/>
    </row>
    <row r="358" spans="1:2" x14ac:dyDescent="0.25">
      <c r="A358" s="130"/>
      <c r="B358" s="130"/>
    </row>
    <row r="359" spans="1:2" x14ac:dyDescent="0.25">
      <c r="A359" s="130"/>
      <c r="B359" s="130"/>
    </row>
    <row r="360" spans="1:2" x14ac:dyDescent="0.25">
      <c r="A360" s="130"/>
      <c r="B360" s="130"/>
    </row>
    <row r="361" spans="1:2" x14ac:dyDescent="0.25">
      <c r="A361" s="130"/>
      <c r="B361" s="130"/>
    </row>
    <row r="362" spans="1:2" x14ac:dyDescent="0.25">
      <c r="A362" s="130"/>
      <c r="B362" s="130"/>
    </row>
    <row r="363" spans="1:2" x14ac:dyDescent="0.25">
      <c r="A363" s="130"/>
      <c r="B363" s="130"/>
    </row>
    <row r="364" spans="1:2" x14ac:dyDescent="0.25">
      <c r="A364" s="130"/>
      <c r="B364" s="130"/>
    </row>
    <row r="365" spans="1:2" x14ac:dyDescent="0.25">
      <c r="A365" s="130"/>
      <c r="B365" s="130"/>
    </row>
    <row r="366" spans="1:2" x14ac:dyDescent="0.25">
      <c r="A366" s="130"/>
      <c r="B366" s="130"/>
    </row>
    <row r="367" spans="1:2" x14ac:dyDescent="0.25">
      <c r="A367" s="130"/>
      <c r="B367" s="130"/>
    </row>
    <row r="368" spans="1:2" x14ac:dyDescent="0.25">
      <c r="A368" s="130"/>
      <c r="B368" s="130"/>
    </row>
    <row r="369" spans="1:2" x14ac:dyDescent="0.25">
      <c r="A369" s="130"/>
      <c r="B369" s="130"/>
    </row>
    <row r="370" spans="1:2" x14ac:dyDescent="0.25">
      <c r="A370" s="130"/>
      <c r="B370" s="130"/>
    </row>
    <row r="371" spans="1:2" x14ac:dyDescent="0.25">
      <c r="A371" s="130"/>
      <c r="B371" s="130"/>
    </row>
    <row r="372" spans="1:2" x14ac:dyDescent="0.25">
      <c r="A372" s="130"/>
      <c r="B372" s="130"/>
    </row>
    <row r="373" spans="1:2" x14ac:dyDescent="0.25">
      <c r="A373" s="130"/>
      <c r="B373" s="130"/>
    </row>
    <row r="374" spans="1:2" x14ac:dyDescent="0.25">
      <c r="A374" s="130"/>
      <c r="B374" s="130"/>
    </row>
    <row r="375" spans="1:2" x14ac:dyDescent="0.25">
      <c r="A375" s="130"/>
      <c r="B375" s="130"/>
    </row>
    <row r="376" spans="1:2" x14ac:dyDescent="0.25">
      <c r="A376" s="130"/>
      <c r="B376" s="130"/>
    </row>
    <row r="377" spans="1:2" x14ac:dyDescent="0.25">
      <c r="A377" s="130"/>
      <c r="B377" s="130"/>
    </row>
    <row r="378" spans="1:2" x14ac:dyDescent="0.25">
      <c r="A378" s="130"/>
      <c r="B378" s="130"/>
    </row>
    <row r="379" spans="1:2" x14ac:dyDescent="0.25">
      <c r="A379" s="130"/>
      <c r="B379" s="130"/>
    </row>
    <row r="380" spans="1:2" x14ac:dyDescent="0.25">
      <c r="A380" s="130"/>
      <c r="B380" s="130"/>
    </row>
    <row r="381" spans="1:2" x14ac:dyDescent="0.25">
      <c r="A381" s="130"/>
      <c r="B381" s="130"/>
    </row>
    <row r="382" spans="1:2" x14ac:dyDescent="0.25">
      <c r="A382" s="130"/>
      <c r="B382" s="130"/>
    </row>
    <row r="383" spans="1:2" x14ac:dyDescent="0.25">
      <c r="A383" s="130"/>
      <c r="B383" s="130"/>
    </row>
    <row r="384" spans="1:2" x14ac:dyDescent="0.25">
      <c r="A384" s="130"/>
      <c r="B384" s="130"/>
    </row>
    <row r="385" spans="1:2" x14ac:dyDescent="0.25">
      <c r="A385" s="130"/>
      <c r="B385" s="130"/>
    </row>
    <row r="386" spans="1:2" x14ac:dyDescent="0.25">
      <c r="A386" s="130"/>
      <c r="B386" s="130"/>
    </row>
    <row r="387" spans="1:2" x14ac:dyDescent="0.25">
      <c r="A387" s="130"/>
      <c r="B387" s="130"/>
    </row>
    <row r="388" spans="1:2" x14ac:dyDescent="0.25">
      <c r="A388" s="130"/>
      <c r="B388" s="130"/>
    </row>
    <row r="389" spans="1:2" x14ac:dyDescent="0.25">
      <c r="A389" s="130"/>
      <c r="B389" s="130"/>
    </row>
    <row r="390" spans="1:2" x14ac:dyDescent="0.25">
      <c r="A390" s="130"/>
      <c r="B390" s="130"/>
    </row>
    <row r="391" spans="1:2" x14ac:dyDescent="0.25">
      <c r="A391" s="130"/>
      <c r="B391" s="130"/>
    </row>
    <row r="392" spans="1:2" x14ac:dyDescent="0.25">
      <c r="A392" s="130"/>
      <c r="B392" s="130"/>
    </row>
    <row r="393" spans="1:2" x14ac:dyDescent="0.25">
      <c r="A393" s="130"/>
      <c r="B393" s="130"/>
    </row>
    <row r="394" spans="1:2" x14ac:dyDescent="0.25">
      <c r="A394" s="130"/>
      <c r="B394" s="130"/>
    </row>
    <row r="395" spans="1:2" x14ac:dyDescent="0.25">
      <c r="A395" s="130"/>
      <c r="B395" s="130"/>
    </row>
    <row r="396" spans="1:2" x14ac:dyDescent="0.25">
      <c r="A396" s="130"/>
      <c r="B396" s="130"/>
    </row>
    <row r="397" spans="1:2" x14ac:dyDescent="0.25">
      <c r="A397" s="130"/>
      <c r="B397" s="130"/>
    </row>
    <row r="398" spans="1:2" x14ac:dyDescent="0.25">
      <c r="A398" s="130"/>
      <c r="B398" s="130"/>
    </row>
    <row r="399" spans="1:2" x14ac:dyDescent="0.25">
      <c r="A399" s="130"/>
      <c r="B399" s="130"/>
    </row>
    <row r="400" spans="1:2" x14ac:dyDescent="0.25">
      <c r="A400" s="130"/>
      <c r="B400" s="130"/>
    </row>
    <row r="401" spans="1:2" x14ac:dyDescent="0.25">
      <c r="A401" s="130"/>
      <c r="B401" s="130"/>
    </row>
    <row r="402" spans="1:2" x14ac:dyDescent="0.25">
      <c r="A402" s="130"/>
      <c r="B402" s="130"/>
    </row>
    <row r="403" spans="1:2" x14ac:dyDescent="0.25">
      <c r="A403" s="130"/>
      <c r="B403" s="130"/>
    </row>
    <row r="404" spans="1:2" x14ac:dyDescent="0.25">
      <c r="A404" s="130"/>
      <c r="B404" s="130"/>
    </row>
    <row r="405" spans="1:2" x14ac:dyDescent="0.25">
      <c r="A405" s="130"/>
      <c r="B405" s="130"/>
    </row>
    <row r="406" spans="1:2" x14ac:dyDescent="0.25">
      <c r="A406" s="130"/>
      <c r="B406" s="130"/>
    </row>
    <row r="407" spans="1:2" x14ac:dyDescent="0.25">
      <c r="A407" s="130"/>
      <c r="B407" s="130"/>
    </row>
    <row r="408" spans="1:2" x14ac:dyDescent="0.25">
      <c r="A408" s="130"/>
      <c r="B408" s="130"/>
    </row>
    <row r="409" spans="1:2" x14ac:dyDescent="0.25">
      <c r="A409" s="130"/>
      <c r="B409" s="130"/>
    </row>
    <row r="410" spans="1:2" x14ac:dyDescent="0.25">
      <c r="A410" s="130"/>
      <c r="B410" s="130"/>
    </row>
    <row r="411" spans="1:2" x14ac:dyDescent="0.25">
      <c r="A411" s="130"/>
      <c r="B411" s="130"/>
    </row>
    <row r="412" spans="1:2" x14ac:dyDescent="0.25">
      <c r="A412" s="130"/>
      <c r="B412" s="130"/>
    </row>
    <row r="413" spans="1:2" x14ac:dyDescent="0.25">
      <c r="A413" s="130"/>
      <c r="B413" s="130"/>
    </row>
    <row r="414" spans="1:2" x14ac:dyDescent="0.25">
      <c r="A414" s="130"/>
      <c r="B414" s="130"/>
    </row>
    <row r="415" spans="1:2" x14ac:dyDescent="0.25">
      <c r="A415" s="130"/>
      <c r="B415" s="130"/>
    </row>
    <row r="416" spans="1:2" x14ac:dyDescent="0.25">
      <c r="A416" s="130"/>
      <c r="B416" s="130"/>
    </row>
    <row r="417" spans="1:2" x14ac:dyDescent="0.25">
      <c r="A417" s="130"/>
      <c r="B417" s="130"/>
    </row>
    <row r="418" spans="1:2" x14ac:dyDescent="0.25">
      <c r="A418" s="130"/>
      <c r="B418" s="130"/>
    </row>
    <row r="419" spans="1:2" x14ac:dyDescent="0.25">
      <c r="A419" s="130"/>
      <c r="B419" s="130"/>
    </row>
    <row r="420" spans="1:2" x14ac:dyDescent="0.25">
      <c r="A420" s="130"/>
      <c r="B420" s="130"/>
    </row>
    <row r="421" spans="1:2" x14ac:dyDescent="0.25">
      <c r="A421" s="130"/>
      <c r="B421" s="130"/>
    </row>
    <row r="422" spans="1:2" x14ac:dyDescent="0.25">
      <c r="A422" s="130"/>
      <c r="B422" s="130"/>
    </row>
    <row r="423" spans="1:2" x14ac:dyDescent="0.25">
      <c r="A423" s="130"/>
      <c r="B423" s="130"/>
    </row>
    <row r="424" spans="1:2" x14ac:dyDescent="0.25">
      <c r="A424" s="130"/>
      <c r="B424" s="130"/>
    </row>
    <row r="425" spans="1:2" x14ac:dyDescent="0.25">
      <c r="A425" s="130"/>
      <c r="B425" s="130"/>
    </row>
    <row r="426" spans="1:2" x14ac:dyDescent="0.25">
      <c r="A426" s="130"/>
      <c r="B426" s="130"/>
    </row>
    <row r="427" spans="1:2" x14ac:dyDescent="0.25">
      <c r="A427" s="130"/>
      <c r="B427" s="130"/>
    </row>
    <row r="428" spans="1:2" x14ac:dyDescent="0.25">
      <c r="A428" s="130"/>
      <c r="B428" s="130"/>
    </row>
    <row r="429" spans="1:2" x14ac:dyDescent="0.25">
      <c r="A429" s="130"/>
      <c r="B429" s="130"/>
    </row>
    <row r="430" spans="1:2" x14ac:dyDescent="0.25">
      <c r="A430" s="130"/>
      <c r="B430" s="130"/>
    </row>
    <row r="431" spans="1:2" x14ac:dyDescent="0.25">
      <c r="A431" s="130"/>
      <c r="B431" s="130"/>
    </row>
    <row r="432" spans="1:2" x14ac:dyDescent="0.25">
      <c r="A432" s="130"/>
      <c r="B432" s="130"/>
    </row>
    <row r="433" spans="1:2" x14ac:dyDescent="0.25">
      <c r="A433" s="130"/>
      <c r="B433" s="130"/>
    </row>
    <row r="434" spans="1:2" x14ac:dyDescent="0.25">
      <c r="A434" s="130"/>
      <c r="B434" s="130"/>
    </row>
    <row r="435" spans="1:2" x14ac:dyDescent="0.25">
      <c r="A435" s="130"/>
      <c r="B435" s="130"/>
    </row>
    <row r="436" spans="1:2" x14ac:dyDescent="0.25">
      <c r="A436" s="130"/>
      <c r="B436" s="130"/>
    </row>
    <row r="437" spans="1:2" x14ac:dyDescent="0.25">
      <c r="A437" s="130"/>
      <c r="B437" s="130"/>
    </row>
    <row r="438" spans="1:2" x14ac:dyDescent="0.25">
      <c r="A438" s="130"/>
      <c r="B438" s="130"/>
    </row>
    <row r="439" spans="1:2" x14ac:dyDescent="0.25">
      <c r="A439" s="130"/>
      <c r="B439" s="130"/>
    </row>
    <row r="440" spans="1:2" x14ac:dyDescent="0.25">
      <c r="A440" s="130"/>
      <c r="B440" s="130"/>
    </row>
    <row r="441" spans="1:2" x14ac:dyDescent="0.25">
      <c r="A441" s="130"/>
      <c r="B441" s="130"/>
    </row>
    <row r="442" spans="1:2" x14ac:dyDescent="0.25">
      <c r="A442" s="130"/>
      <c r="B442" s="130"/>
    </row>
    <row r="443" spans="1:2" x14ac:dyDescent="0.25">
      <c r="A443" s="130"/>
      <c r="B443" s="130"/>
    </row>
    <row r="444" spans="1:2" x14ac:dyDescent="0.25">
      <c r="A444" s="130"/>
      <c r="B444" s="130"/>
    </row>
    <row r="445" spans="1:2" x14ac:dyDescent="0.25">
      <c r="A445" s="130"/>
      <c r="B445" s="130"/>
    </row>
    <row r="446" spans="1:2" x14ac:dyDescent="0.25">
      <c r="A446" s="130"/>
      <c r="B446" s="130"/>
    </row>
    <row r="447" spans="1:2" x14ac:dyDescent="0.25">
      <c r="A447" s="130"/>
      <c r="B447" s="130"/>
    </row>
    <row r="448" spans="1:2" x14ac:dyDescent="0.25">
      <c r="A448" s="130"/>
      <c r="B448" s="130"/>
    </row>
    <row r="449" spans="1:2" x14ac:dyDescent="0.25">
      <c r="A449" s="130"/>
      <c r="B449" s="130"/>
    </row>
    <row r="450" spans="1:2" x14ac:dyDescent="0.25">
      <c r="A450" s="130"/>
      <c r="B450" s="130"/>
    </row>
    <row r="451" spans="1:2" x14ac:dyDescent="0.25">
      <c r="A451" s="130"/>
      <c r="B451" s="130"/>
    </row>
    <row r="452" spans="1:2" x14ac:dyDescent="0.25">
      <c r="A452" s="130"/>
      <c r="B452" s="130"/>
    </row>
    <row r="453" spans="1:2" x14ac:dyDescent="0.25">
      <c r="A453" s="130"/>
      <c r="B453" s="130"/>
    </row>
    <row r="454" spans="1:2" x14ac:dyDescent="0.25">
      <c r="A454" s="130"/>
      <c r="B454" s="130"/>
    </row>
    <row r="455" spans="1:2" x14ac:dyDescent="0.25">
      <c r="A455" s="130"/>
      <c r="B455" s="130"/>
    </row>
    <row r="456" spans="1:2" x14ac:dyDescent="0.25">
      <c r="A456" s="130"/>
      <c r="B456" s="130"/>
    </row>
    <row r="457" spans="1:2" x14ac:dyDescent="0.25">
      <c r="A457" s="130"/>
      <c r="B457" s="130"/>
    </row>
    <row r="458" spans="1:2" x14ac:dyDescent="0.25">
      <c r="A458" s="130"/>
      <c r="B458" s="130"/>
    </row>
    <row r="459" spans="1:2" x14ac:dyDescent="0.25">
      <c r="A459" s="130"/>
      <c r="B459" s="130"/>
    </row>
    <row r="460" spans="1:2" x14ac:dyDescent="0.25">
      <c r="A460" s="130"/>
      <c r="B460" s="130"/>
    </row>
    <row r="461" spans="1:2" x14ac:dyDescent="0.25">
      <c r="A461" s="130"/>
      <c r="B461" s="130"/>
    </row>
    <row r="462" spans="1:2" x14ac:dyDescent="0.25">
      <c r="A462" s="130"/>
      <c r="B462" s="130"/>
    </row>
    <row r="463" spans="1:2" x14ac:dyDescent="0.25">
      <c r="A463" s="130"/>
      <c r="B463" s="130"/>
    </row>
    <row r="464" spans="1:2" x14ac:dyDescent="0.25">
      <c r="A464" s="130"/>
      <c r="B464" s="130"/>
    </row>
    <row r="465" spans="1:2" x14ac:dyDescent="0.25">
      <c r="A465" s="130"/>
      <c r="B465" s="130"/>
    </row>
    <row r="466" spans="1:2" x14ac:dyDescent="0.25">
      <c r="A466" s="130"/>
      <c r="B466" s="130"/>
    </row>
    <row r="467" spans="1:2" x14ac:dyDescent="0.25">
      <c r="A467" s="130"/>
      <c r="B467" s="130"/>
    </row>
    <row r="468" spans="1:2" x14ac:dyDescent="0.25">
      <c r="A468" s="130"/>
      <c r="B468" s="130"/>
    </row>
    <row r="469" spans="1:2" x14ac:dyDescent="0.25">
      <c r="A469" s="130"/>
      <c r="B469" s="130"/>
    </row>
    <row r="470" spans="1:2" x14ac:dyDescent="0.25">
      <c r="A470" s="130"/>
      <c r="B470" s="130"/>
    </row>
    <row r="471" spans="1:2" x14ac:dyDescent="0.25">
      <c r="A471" s="130"/>
      <c r="B471" s="130"/>
    </row>
    <row r="472" spans="1:2" x14ac:dyDescent="0.25">
      <c r="A472" s="130"/>
      <c r="B472" s="130"/>
    </row>
    <row r="473" spans="1:2" x14ac:dyDescent="0.25">
      <c r="A473" s="130"/>
      <c r="B473" s="130"/>
    </row>
    <row r="474" spans="1:2" x14ac:dyDescent="0.25">
      <c r="A474" s="130"/>
      <c r="B474" s="130"/>
    </row>
    <row r="475" spans="1:2" x14ac:dyDescent="0.25">
      <c r="A475" s="130"/>
      <c r="B475" s="130"/>
    </row>
    <row r="476" spans="1:2" x14ac:dyDescent="0.25">
      <c r="A476" s="130"/>
      <c r="B476" s="130"/>
    </row>
    <row r="477" spans="1:2" x14ac:dyDescent="0.25">
      <c r="A477" s="130"/>
      <c r="B477" s="130"/>
    </row>
    <row r="478" spans="1:2" x14ac:dyDescent="0.25">
      <c r="A478" s="130"/>
      <c r="B478" s="130"/>
    </row>
    <row r="479" spans="1:2" x14ac:dyDescent="0.25">
      <c r="A479" s="130"/>
      <c r="B479" s="130"/>
    </row>
    <row r="480" spans="1:2" x14ac:dyDescent="0.25">
      <c r="A480" s="130"/>
      <c r="B480" s="130"/>
    </row>
    <row r="481" spans="1:2" x14ac:dyDescent="0.25">
      <c r="A481" s="130"/>
      <c r="B481" s="130"/>
    </row>
    <row r="482" spans="1:2" x14ac:dyDescent="0.25">
      <c r="A482" s="130"/>
      <c r="B482" s="130"/>
    </row>
    <row r="483" spans="1:2" x14ac:dyDescent="0.25">
      <c r="A483" s="130"/>
      <c r="B483" s="130"/>
    </row>
    <row r="484" spans="1:2" x14ac:dyDescent="0.25">
      <c r="A484" s="130"/>
      <c r="B484" s="130"/>
    </row>
    <row r="485" spans="1:2" x14ac:dyDescent="0.25">
      <c r="A485" s="130"/>
      <c r="B485" s="130"/>
    </row>
    <row r="486" spans="1:2" x14ac:dyDescent="0.25">
      <c r="A486" s="130"/>
      <c r="B486" s="130"/>
    </row>
    <row r="487" spans="1:2" x14ac:dyDescent="0.25">
      <c r="A487" s="130"/>
      <c r="B487" s="130"/>
    </row>
    <row r="488" spans="1:2" x14ac:dyDescent="0.25">
      <c r="A488" s="130"/>
      <c r="B488" s="130"/>
    </row>
    <row r="489" spans="1:2" x14ac:dyDescent="0.25">
      <c r="A489" s="130"/>
      <c r="B489" s="130"/>
    </row>
    <row r="490" spans="1:2" x14ac:dyDescent="0.25">
      <c r="A490" s="130"/>
      <c r="B490" s="130"/>
    </row>
    <row r="491" spans="1:2" x14ac:dyDescent="0.25">
      <c r="A491" s="130"/>
      <c r="B491" s="130"/>
    </row>
    <row r="492" spans="1:2" x14ac:dyDescent="0.25">
      <c r="A492" s="130"/>
      <c r="B492" s="130"/>
    </row>
    <row r="493" spans="1:2" x14ac:dyDescent="0.25">
      <c r="A493" s="130"/>
      <c r="B493" s="130"/>
    </row>
    <row r="494" spans="1:2" x14ac:dyDescent="0.25">
      <c r="A494" s="130"/>
      <c r="B494" s="130"/>
    </row>
    <row r="495" spans="1:2" x14ac:dyDescent="0.25">
      <c r="A495" s="130"/>
      <c r="B495" s="130"/>
    </row>
    <row r="496" spans="1:2" x14ac:dyDescent="0.25">
      <c r="A496" s="130"/>
      <c r="B496" s="130"/>
    </row>
    <row r="497" spans="1:2" x14ac:dyDescent="0.25">
      <c r="A497" s="130"/>
      <c r="B497" s="130"/>
    </row>
    <row r="498" spans="1:2" x14ac:dyDescent="0.25">
      <c r="A498" s="130"/>
      <c r="B498" s="130"/>
    </row>
    <row r="499" spans="1:2" x14ac:dyDescent="0.25">
      <c r="A499" s="130"/>
      <c r="B499" s="130"/>
    </row>
    <row r="500" spans="1:2" x14ac:dyDescent="0.25">
      <c r="A500" s="130"/>
      <c r="B500" s="130"/>
    </row>
    <row r="501" spans="1:2" x14ac:dyDescent="0.25">
      <c r="A501" s="130"/>
      <c r="B501" s="130"/>
    </row>
    <row r="502" spans="1:2" x14ac:dyDescent="0.25">
      <c r="A502" s="130"/>
      <c r="B502" s="130"/>
    </row>
    <row r="503" spans="1:2" x14ac:dyDescent="0.25">
      <c r="A503" s="130"/>
      <c r="B503" s="130"/>
    </row>
    <row r="504" spans="1:2" x14ac:dyDescent="0.25">
      <c r="A504" s="130"/>
      <c r="B504" s="130"/>
    </row>
    <row r="505" spans="1:2" x14ac:dyDescent="0.25">
      <c r="A505" s="130"/>
      <c r="B505" s="130"/>
    </row>
    <row r="506" spans="1:2" x14ac:dyDescent="0.25">
      <c r="A506" s="130"/>
      <c r="B506" s="130"/>
    </row>
    <row r="507" spans="1:2" x14ac:dyDescent="0.25">
      <c r="A507" s="130"/>
      <c r="B507" s="130"/>
    </row>
    <row r="508" spans="1:2" x14ac:dyDescent="0.25">
      <c r="A508" s="130"/>
      <c r="B508" s="130"/>
    </row>
    <row r="509" spans="1:2" x14ac:dyDescent="0.25">
      <c r="A509" s="130"/>
      <c r="B509" s="130"/>
    </row>
    <row r="510" spans="1:2" x14ac:dyDescent="0.25">
      <c r="A510" s="130"/>
      <c r="B510" s="130"/>
    </row>
    <row r="511" spans="1:2" x14ac:dyDescent="0.25">
      <c r="A511" s="130"/>
      <c r="B511" s="130"/>
    </row>
    <row r="512" spans="1:2" x14ac:dyDescent="0.25">
      <c r="A512" s="130"/>
      <c r="B512" s="130"/>
    </row>
    <row r="513" spans="1:2" x14ac:dyDescent="0.25">
      <c r="A513" s="130"/>
      <c r="B513" s="130"/>
    </row>
    <row r="514" spans="1:2" x14ac:dyDescent="0.25">
      <c r="A514" s="130"/>
      <c r="B514" s="130"/>
    </row>
    <row r="515" spans="1:2" x14ac:dyDescent="0.25">
      <c r="A515" s="130"/>
      <c r="B515" s="130"/>
    </row>
    <row r="516" spans="1:2" x14ac:dyDescent="0.25">
      <c r="A516" s="130"/>
      <c r="B516" s="130"/>
    </row>
    <row r="517" spans="1:2" x14ac:dyDescent="0.25">
      <c r="A517" s="130"/>
      <c r="B517" s="130"/>
    </row>
    <row r="518" spans="1:2" x14ac:dyDescent="0.25">
      <c r="A518" s="130"/>
      <c r="B518" s="130"/>
    </row>
    <row r="519" spans="1:2" x14ac:dyDescent="0.25">
      <c r="A519" s="130"/>
      <c r="B519" s="130"/>
    </row>
    <row r="520" spans="1:2" x14ac:dyDescent="0.25">
      <c r="A520" s="130"/>
      <c r="B520" s="130"/>
    </row>
    <row r="521" spans="1:2" x14ac:dyDescent="0.25">
      <c r="A521" s="130"/>
      <c r="B521" s="130"/>
    </row>
    <row r="522" spans="1:2" x14ac:dyDescent="0.25">
      <c r="A522" s="130"/>
      <c r="B522" s="130"/>
    </row>
    <row r="523" spans="1:2" x14ac:dyDescent="0.25">
      <c r="A523" s="130"/>
      <c r="B523" s="130"/>
    </row>
    <row r="524" spans="1:2" x14ac:dyDescent="0.25">
      <c r="A524" s="130"/>
      <c r="B524" s="130"/>
    </row>
    <row r="525" spans="1:2" x14ac:dyDescent="0.25">
      <c r="A525" s="130"/>
      <c r="B525" s="130"/>
    </row>
    <row r="526" spans="1:2" x14ac:dyDescent="0.25">
      <c r="A526" s="130"/>
      <c r="B526" s="130"/>
    </row>
    <row r="527" spans="1:2" x14ac:dyDescent="0.25">
      <c r="A527" s="130"/>
      <c r="B527" s="130"/>
    </row>
    <row r="528" spans="1:2" x14ac:dyDescent="0.25">
      <c r="A528" s="130"/>
      <c r="B528" s="130"/>
    </row>
    <row r="529" spans="1:2" x14ac:dyDescent="0.25">
      <c r="A529" s="130"/>
      <c r="B529" s="130"/>
    </row>
    <row r="530" spans="1:2" x14ac:dyDescent="0.25">
      <c r="A530" s="130"/>
      <c r="B530" s="130"/>
    </row>
    <row r="531" spans="1:2" x14ac:dyDescent="0.25">
      <c r="A531" s="130"/>
      <c r="B531" s="130"/>
    </row>
    <row r="532" spans="1:2" x14ac:dyDescent="0.25">
      <c r="A532" s="130"/>
      <c r="B532" s="130"/>
    </row>
    <row r="533" spans="1:2" x14ac:dyDescent="0.25">
      <c r="A533" s="130"/>
      <c r="B533" s="130"/>
    </row>
    <row r="534" spans="1:2" x14ac:dyDescent="0.25">
      <c r="A534" s="130"/>
      <c r="B534" s="130"/>
    </row>
    <row r="535" spans="1:2" x14ac:dyDescent="0.25">
      <c r="A535" s="130"/>
      <c r="B535" s="130"/>
    </row>
    <row r="536" spans="1:2" x14ac:dyDescent="0.25">
      <c r="A536" s="130"/>
      <c r="B536" s="130"/>
    </row>
    <row r="537" spans="1:2" x14ac:dyDescent="0.25">
      <c r="A537" s="130"/>
      <c r="B537" s="130"/>
    </row>
    <row r="538" spans="1:2" x14ac:dyDescent="0.25">
      <c r="A538" s="130"/>
      <c r="B538" s="130"/>
    </row>
    <row r="539" spans="1:2" x14ac:dyDescent="0.25">
      <c r="A539" s="130"/>
      <c r="B539" s="130"/>
    </row>
    <row r="540" spans="1:2" x14ac:dyDescent="0.25">
      <c r="A540" s="130"/>
      <c r="B540" s="130"/>
    </row>
    <row r="541" spans="1:2" x14ac:dyDescent="0.25">
      <c r="A541" s="130"/>
      <c r="B541" s="130"/>
    </row>
    <row r="542" spans="1:2" x14ac:dyDescent="0.25">
      <c r="A542" s="130"/>
      <c r="B542" s="130"/>
    </row>
    <row r="543" spans="1:2" x14ac:dyDescent="0.25">
      <c r="A543" s="130"/>
      <c r="B543" s="130"/>
    </row>
    <row r="544" spans="1:2" x14ac:dyDescent="0.25">
      <c r="A544" s="130"/>
      <c r="B544" s="130"/>
    </row>
    <row r="545" spans="1:2" x14ac:dyDescent="0.25">
      <c r="A545" s="130"/>
      <c r="B545" s="130"/>
    </row>
    <row r="546" spans="1:2" x14ac:dyDescent="0.25">
      <c r="A546" s="130"/>
      <c r="B546" s="130"/>
    </row>
    <row r="547" spans="1:2" x14ac:dyDescent="0.25">
      <c r="A547" s="130"/>
      <c r="B547" s="130"/>
    </row>
    <row r="548" spans="1:2" x14ac:dyDescent="0.25">
      <c r="A548" s="130"/>
      <c r="B548" s="130"/>
    </row>
    <row r="549" spans="1:2" x14ac:dyDescent="0.25">
      <c r="A549" s="130"/>
      <c r="B549" s="130"/>
    </row>
    <row r="550" spans="1:2" x14ac:dyDescent="0.25">
      <c r="A550" s="130"/>
      <c r="B550" s="130"/>
    </row>
    <row r="551" spans="1:2" x14ac:dyDescent="0.25">
      <c r="A551" s="130"/>
      <c r="B551" s="130"/>
    </row>
    <row r="552" spans="1:2" x14ac:dyDescent="0.25">
      <c r="A552" s="130"/>
      <c r="B552" s="130"/>
    </row>
    <row r="553" spans="1:2" x14ac:dyDescent="0.25">
      <c r="A553" s="130"/>
      <c r="B553" s="130"/>
    </row>
    <row r="554" spans="1:2" x14ac:dyDescent="0.25">
      <c r="A554" s="130"/>
      <c r="B554" s="130"/>
    </row>
    <row r="555" spans="1:2" x14ac:dyDescent="0.25">
      <c r="A555" s="130"/>
      <c r="B555" s="130"/>
    </row>
    <row r="556" spans="1:2" x14ac:dyDescent="0.25">
      <c r="A556" s="130"/>
      <c r="B556" s="130"/>
    </row>
    <row r="557" spans="1:2" x14ac:dyDescent="0.25">
      <c r="A557" s="130"/>
      <c r="B557" s="130"/>
    </row>
    <row r="558" spans="1:2" x14ac:dyDescent="0.25">
      <c r="A558" s="130"/>
      <c r="B558" s="130"/>
    </row>
    <row r="559" spans="1:2" x14ac:dyDescent="0.25">
      <c r="A559" s="130"/>
      <c r="B559" s="130"/>
    </row>
    <row r="560" spans="1:2" x14ac:dyDescent="0.25">
      <c r="A560" s="130"/>
      <c r="B560" s="130"/>
    </row>
    <row r="561" spans="1:2" x14ac:dyDescent="0.25">
      <c r="A561" s="130"/>
      <c r="B561" s="130"/>
    </row>
    <row r="562" spans="1:2" x14ac:dyDescent="0.25">
      <c r="A562" s="130"/>
      <c r="B562" s="130"/>
    </row>
    <row r="563" spans="1:2" x14ac:dyDescent="0.25">
      <c r="A563" s="130"/>
      <c r="B563" s="130"/>
    </row>
    <row r="564" spans="1:2" x14ac:dyDescent="0.25">
      <c r="A564" s="130"/>
      <c r="B564" s="130"/>
    </row>
    <row r="565" spans="1:2" x14ac:dyDescent="0.25">
      <c r="A565" s="130"/>
      <c r="B565" s="130"/>
    </row>
    <row r="566" spans="1:2" x14ac:dyDescent="0.25">
      <c r="A566" s="130"/>
      <c r="B566" s="130"/>
    </row>
    <row r="567" spans="1:2" x14ac:dyDescent="0.25">
      <c r="A567" s="130"/>
      <c r="B567" s="130"/>
    </row>
    <row r="568" spans="1:2" x14ac:dyDescent="0.25">
      <c r="A568" s="130"/>
      <c r="B568" s="130"/>
    </row>
    <row r="569" spans="1:2" x14ac:dyDescent="0.25">
      <c r="A569" s="130"/>
      <c r="B569" s="130"/>
    </row>
    <row r="570" spans="1:2" x14ac:dyDescent="0.25">
      <c r="A570" s="130"/>
      <c r="B570" s="130"/>
    </row>
    <row r="571" spans="1:2" x14ac:dyDescent="0.25">
      <c r="A571" s="130"/>
      <c r="B571" s="130"/>
    </row>
    <row r="572" spans="1:2" x14ac:dyDescent="0.25">
      <c r="A572" s="130"/>
      <c r="B572" s="130"/>
    </row>
    <row r="573" spans="1:2" x14ac:dyDescent="0.25">
      <c r="A573" s="130"/>
      <c r="B573" s="130"/>
    </row>
    <row r="574" spans="1:2" x14ac:dyDescent="0.25">
      <c r="A574" s="130"/>
      <c r="B574" s="130"/>
    </row>
    <row r="575" spans="1:2" x14ac:dyDescent="0.25">
      <c r="A575" s="130"/>
      <c r="B575" s="130"/>
    </row>
    <row r="576" spans="1:2" x14ac:dyDescent="0.25">
      <c r="A576" s="130"/>
      <c r="B576" s="130"/>
    </row>
    <row r="577" spans="1:2" x14ac:dyDescent="0.25">
      <c r="A577" s="130"/>
      <c r="B577" s="130"/>
    </row>
    <row r="578" spans="1:2" x14ac:dyDescent="0.25">
      <c r="A578" s="130"/>
      <c r="B578" s="130"/>
    </row>
    <row r="579" spans="1:2" x14ac:dyDescent="0.25">
      <c r="A579" s="130"/>
      <c r="B579" s="130"/>
    </row>
    <row r="580" spans="1:2" x14ac:dyDescent="0.25">
      <c r="A580" s="130"/>
      <c r="B580" s="130"/>
    </row>
    <row r="581" spans="1:2" x14ac:dyDescent="0.25">
      <c r="A581" s="130"/>
      <c r="B581" s="130"/>
    </row>
    <row r="582" spans="1:2" x14ac:dyDescent="0.25">
      <c r="A582" s="130"/>
      <c r="B582" s="130"/>
    </row>
    <row r="583" spans="1:2" x14ac:dyDescent="0.25">
      <c r="A583" s="130"/>
      <c r="B583" s="130"/>
    </row>
    <row r="584" spans="1:2" x14ac:dyDescent="0.25">
      <c r="A584" s="130"/>
      <c r="B584" s="130"/>
    </row>
    <row r="585" spans="1:2" x14ac:dyDescent="0.25">
      <c r="A585" s="130"/>
      <c r="B585" s="130"/>
    </row>
    <row r="586" spans="1:2" x14ac:dyDescent="0.25">
      <c r="A586" s="130"/>
      <c r="B586" s="130"/>
    </row>
    <row r="587" spans="1:2" x14ac:dyDescent="0.25">
      <c r="A587" s="130"/>
      <c r="B587" s="130"/>
    </row>
    <row r="588" spans="1:2" x14ac:dyDescent="0.25">
      <c r="A588" s="130"/>
      <c r="B588" s="130"/>
    </row>
    <row r="589" spans="1:2" x14ac:dyDescent="0.25">
      <c r="A589" s="130"/>
      <c r="B589" s="130"/>
    </row>
    <row r="590" spans="1:2" x14ac:dyDescent="0.25">
      <c r="A590" s="130"/>
      <c r="B590" s="130"/>
    </row>
    <row r="591" spans="1:2" x14ac:dyDescent="0.25">
      <c r="A591" s="130"/>
      <c r="B591" s="130"/>
    </row>
    <row r="592" spans="1:2" x14ac:dyDescent="0.25">
      <c r="A592" s="130"/>
      <c r="B592" s="130"/>
    </row>
    <row r="593" spans="1:2" x14ac:dyDescent="0.25">
      <c r="A593" s="130"/>
      <c r="B593" s="130"/>
    </row>
    <row r="594" spans="1:2" x14ac:dyDescent="0.25">
      <c r="A594" s="130"/>
      <c r="B594" s="130"/>
    </row>
    <row r="595" spans="1:2" x14ac:dyDescent="0.25">
      <c r="A595" s="130"/>
      <c r="B595" s="130"/>
    </row>
    <row r="596" spans="1:2" x14ac:dyDescent="0.25">
      <c r="A596" s="130"/>
      <c r="B596" s="130"/>
    </row>
    <row r="597" spans="1:2" x14ac:dyDescent="0.25">
      <c r="A597" s="130"/>
      <c r="B597" s="130"/>
    </row>
    <row r="598" spans="1:2" x14ac:dyDescent="0.25">
      <c r="A598" s="130"/>
      <c r="B598" s="130"/>
    </row>
    <row r="599" spans="1:2" x14ac:dyDescent="0.25">
      <c r="A599" s="130"/>
      <c r="B599" s="130"/>
    </row>
    <row r="600" spans="1:2" x14ac:dyDescent="0.25">
      <c r="A600" s="130"/>
      <c r="B600" s="130"/>
    </row>
    <row r="601" spans="1:2" x14ac:dyDescent="0.25">
      <c r="A601" s="130"/>
      <c r="B601" s="130"/>
    </row>
    <row r="602" spans="1:2" x14ac:dyDescent="0.25">
      <c r="A602" s="130"/>
      <c r="B602" s="130"/>
    </row>
    <row r="603" spans="1:2" x14ac:dyDescent="0.25">
      <c r="A603" s="130"/>
      <c r="B603" s="130"/>
    </row>
    <row r="604" spans="1:2" x14ac:dyDescent="0.25">
      <c r="A604" s="130"/>
      <c r="B604" s="130"/>
    </row>
    <row r="605" spans="1:2" x14ac:dyDescent="0.25">
      <c r="A605" s="130"/>
      <c r="B605" s="130"/>
    </row>
    <row r="606" spans="1:2" x14ac:dyDescent="0.25">
      <c r="A606" s="130"/>
      <c r="B606" s="130"/>
    </row>
    <row r="607" spans="1:2" x14ac:dyDescent="0.25">
      <c r="A607" s="130"/>
      <c r="B607" s="130"/>
    </row>
    <row r="608" spans="1:2" x14ac:dyDescent="0.25">
      <c r="A608" s="130"/>
      <c r="B608" s="130"/>
    </row>
    <row r="609" spans="1:2" x14ac:dyDescent="0.25">
      <c r="A609" s="130"/>
      <c r="B609" s="130"/>
    </row>
    <row r="610" spans="1:2" x14ac:dyDescent="0.25">
      <c r="A610" s="130"/>
      <c r="B610" s="130"/>
    </row>
    <row r="611" spans="1:2" x14ac:dyDescent="0.25">
      <c r="A611" s="130"/>
      <c r="B611" s="130"/>
    </row>
    <row r="612" spans="1:2" x14ac:dyDescent="0.25">
      <c r="A612" s="130"/>
      <c r="B612" s="130"/>
    </row>
    <row r="613" spans="1:2" x14ac:dyDescent="0.25">
      <c r="A613" s="130"/>
      <c r="B613" s="130"/>
    </row>
    <row r="614" spans="1:2" x14ac:dyDescent="0.25">
      <c r="A614" s="130"/>
      <c r="B614" s="130"/>
    </row>
    <row r="615" spans="1:2" x14ac:dyDescent="0.25">
      <c r="A615" s="130"/>
      <c r="B615" s="130"/>
    </row>
    <row r="616" spans="1:2" x14ac:dyDescent="0.25">
      <c r="A616" s="130"/>
      <c r="B616" s="130"/>
    </row>
    <row r="617" spans="1:2" x14ac:dyDescent="0.25">
      <c r="A617" s="130"/>
      <c r="B617" s="130"/>
    </row>
    <row r="618" spans="1:2" x14ac:dyDescent="0.25">
      <c r="A618" s="130"/>
      <c r="B618" s="130"/>
    </row>
    <row r="619" spans="1:2" x14ac:dyDescent="0.25">
      <c r="A619" s="130"/>
      <c r="B619" s="130"/>
    </row>
    <row r="620" spans="1:2" x14ac:dyDescent="0.25">
      <c r="A620" s="130"/>
      <c r="B620" s="130"/>
    </row>
    <row r="621" spans="1:2" x14ac:dyDescent="0.25">
      <c r="A621" s="130"/>
      <c r="B621" s="130"/>
    </row>
    <row r="622" spans="1:2" x14ac:dyDescent="0.25">
      <c r="A622" s="130"/>
      <c r="B622" s="130"/>
    </row>
    <row r="623" spans="1:2" x14ac:dyDescent="0.25">
      <c r="A623" s="130"/>
      <c r="B623" s="130"/>
    </row>
    <row r="624" spans="1:2" x14ac:dyDescent="0.25">
      <c r="A624" s="130"/>
      <c r="B624" s="130"/>
    </row>
    <row r="625" spans="1:2" x14ac:dyDescent="0.25">
      <c r="A625" s="130"/>
      <c r="B625" s="130"/>
    </row>
    <row r="626" spans="1:2" x14ac:dyDescent="0.25">
      <c r="A626" s="130"/>
      <c r="B626" s="130"/>
    </row>
    <row r="627" spans="1:2" x14ac:dyDescent="0.25">
      <c r="A627" s="130"/>
      <c r="B627" s="130"/>
    </row>
    <row r="628" spans="1:2" x14ac:dyDescent="0.25">
      <c r="A628" s="130"/>
      <c r="B628" s="130"/>
    </row>
    <row r="629" spans="1:2" x14ac:dyDescent="0.25">
      <c r="A629" s="130"/>
      <c r="B629" s="130"/>
    </row>
    <row r="630" spans="1:2" x14ac:dyDescent="0.25">
      <c r="A630" s="130"/>
      <c r="B630" s="130"/>
    </row>
    <row r="631" spans="1:2" x14ac:dyDescent="0.25">
      <c r="A631" s="130"/>
      <c r="B631" s="130"/>
    </row>
    <row r="632" spans="1:2" x14ac:dyDescent="0.25">
      <c r="A632" s="130"/>
      <c r="B632" s="130"/>
    </row>
    <row r="633" spans="1:2" x14ac:dyDescent="0.25">
      <c r="A633" s="130"/>
      <c r="B633" s="130"/>
    </row>
    <row r="634" spans="1:2" x14ac:dyDescent="0.25">
      <c r="A634" s="130"/>
      <c r="B634" s="130"/>
    </row>
    <row r="635" spans="1:2" x14ac:dyDescent="0.25">
      <c r="A635" s="130"/>
      <c r="B635" s="130"/>
    </row>
    <row r="636" spans="1:2" x14ac:dyDescent="0.25">
      <c r="A636" s="130"/>
      <c r="B636" s="130"/>
    </row>
    <row r="637" spans="1:2" x14ac:dyDescent="0.25">
      <c r="A637" s="130"/>
      <c r="B637" s="130"/>
    </row>
    <row r="638" spans="1:2" x14ac:dyDescent="0.25">
      <c r="A638" s="130"/>
      <c r="B638" s="130"/>
    </row>
    <row r="639" spans="1:2" x14ac:dyDescent="0.25">
      <c r="A639" s="130"/>
      <c r="B639" s="130"/>
    </row>
    <row r="640" spans="1:2" x14ac:dyDescent="0.25">
      <c r="A640" s="130"/>
      <c r="B640" s="130"/>
    </row>
    <row r="641" spans="1:2" x14ac:dyDescent="0.25">
      <c r="A641" s="130"/>
      <c r="B641" s="130"/>
    </row>
    <row r="642" spans="1:2" x14ac:dyDescent="0.25">
      <c r="A642" s="130"/>
      <c r="B642" s="130"/>
    </row>
    <row r="643" spans="1:2" x14ac:dyDescent="0.25">
      <c r="A643" s="130"/>
      <c r="B643" s="130"/>
    </row>
    <row r="644" spans="1:2" x14ac:dyDescent="0.25">
      <c r="A644" s="130"/>
      <c r="B644" s="130"/>
    </row>
    <row r="645" spans="1:2" x14ac:dyDescent="0.25">
      <c r="A645" s="130"/>
      <c r="B645" s="130"/>
    </row>
    <row r="646" spans="1:2" x14ac:dyDescent="0.25">
      <c r="A646" s="130"/>
      <c r="B646" s="130"/>
    </row>
    <row r="647" spans="1:2" x14ac:dyDescent="0.25">
      <c r="A647" s="130"/>
      <c r="B647" s="130"/>
    </row>
    <row r="648" spans="1:2" x14ac:dyDescent="0.25">
      <c r="A648" s="130"/>
      <c r="B648" s="130"/>
    </row>
    <row r="649" spans="1:2" x14ac:dyDescent="0.25">
      <c r="A649" s="130"/>
      <c r="B649" s="130"/>
    </row>
    <row r="650" spans="1:2" x14ac:dyDescent="0.25">
      <c r="A650" s="130"/>
      <c r="B650" s="130"/>
    </row>
    <row r="651" spans="1:2" x14ac:dyDescent="0.25">
      <c r="A651" s="130"/>
      <c r="B651" s="130"/>
    </row>
    <row r="652" spans="1:2" x14ac:dyDescent="0.25">
      <c r="A652" s="130"/>
      <c r="B652" s="130"/>
    </row>
    <row r="653" spans="1:2" x14ac:dyDescent="0.25">
      <c r="A653" s="130"/>
      <c r="B653" s="130"/>
    </row>
    <row r="654" spans="1:2" x14ac:dyDescent="0.25">
      <c r="A654" s="130"/>
      <c r="B654" s="130"/>
    </row>
    <row r="655" spans="1:2" x14ac:dyDescent="0.25">
      <c r="A655" s="130"/>
      <c r="B655" s="130"/>
    </row>
    <row r="656" spans="1:2" x14ac:dyDescent="0.25">
      <c r="A656" s="130"/>
      <c r="B656" s="130"/>
    </row>
    <row r="657" spans="1:2" x14ac:dyDescent="0.25">
      <c r="A657" s="130"/>
      <c r="B657" s="130"/>
    </row>
    <row r="658" spans="1:2" x14ac:dyDescent="0.25">
      <c r="A658" s="130"/>
      <c r="B658" s="130"/>
    </row>
    <row r="659" spans="1:2" x14ac:dyDescent="0.25">
      <c r="A659" s="130"/>
      <c r="B659" s="130"/>
    </row>
    <row r="660" spans="1:2" x14ac:dyDescent="0.25">
      <c r="A660" s="130"/>
      <c r="B660" s="130"/>
    </row>
    <row r="661" spans="1:2" x14ac:dyDescent="0.25">
      <c r="A661" s="130"/>
      <c r="B661" s="130"/>
    </row>
    <row r="662" spans="1:2" x14ac:dyDescent="0.25">
      <c r="A662" s="130"/>
      <c r="B662" s="130"/>
    </row>
    <row r="663" spans="1:2" x14ac:dyDescent="0.25">
      <c r="A663" s="130"/>
      <c r="B663" s="130"/>
    </row>
    <row r="664" spans="1:2" x14ac:dyDescent="0.25">
      <c r="A664" s="130"/>
      <c r="B664" s="130"/>
    </row>
    <row r="665" spans="1:2" x14ac:dyDescent="0.25">
      <c r="A665" s="130"/>
      <c r="B665" s="130"/>
    </row>
    <row r="666" spans="1:2" x14ac:dyDescent="0.25">
      <c r="A666" s="130"/>
      <c r="B666" s="130"/>
    </row>
    <row r="667" spans="1:2" x14ac:dyDescent="0.25">
      <c r="A667" s="130"/>
      <c r="B667" s="130"/>
    </row>
    <row r="668" spans="1:2" x14ac:dyDescent="0.25">
      <c r="A668" s="130"/>
      <c r="B668" s="130"/>
    </row>
    <row r="669" spans="1:2" x14ac:dyDescent="0.25">
      <c r="A669" s="130"/>
      <c r="B669" s="130"/>
    </row>
    <row r="670" spans="1:2" x14ac:dyDescent="0.25">
      <c r="A670" s="130"/>
      <c r="B670" s="130"/>
    </row>
    <row r="671" spans="1:2" x14ac:dyDescent="0.25">
      <c r="A671" s="130"/>
      <c r="B671" s="130"/>
    </row>
    <row r="672" spans="1:2" x14ac:dyDescent="0.25">
      <c r="A672" s="130"/>
      <c r="B672" s="130"/>
    </row>
    <row r="673" spans="1:2" x14ac:dyDescent="0.25">
      <c r="A673" s="130"/>
      <c r="B673" s="130"/>
    </row>
    <row r="674" spans="1:2" x14ac:dyDescent="0.25">
      <c r="A674" s="130"/>
      <c r="B674" s="130"/>
    </row>
    <row r="675" spans="1:2" x14ac:dyDescent="0.25">
      <c r="A675" s="130"/>
      <c r="B675" s="130"/>
    </row>
    <row r="676" spans="1:2" x14ac:dyDescent="0.25">
      <c r="A676" s="130"/>
      <c r="B676" s="130"/>
    </row>
    <row r="677" spans="1:2" x14ac:dyDescent="0.25">
      <c r="A677" s="130"/>
      <c r="B677" s="130"/>
    </row>
    <row r="678" spans="1:2" x14ac:dyDescent="0.25">
      <c r="A678" s="130"/>
      <c r="B678" s="130"/>
    </row>
    <row r="679" spans="1:2" x14ac:dyDescent="0.25">
      <c r="A679" s="130"/>
      <c r="B679" s="130"/>
    </row>
    <row r="680" spans="1:2" x14ac:dyDescent="0.25">
      <c r="A680" s="130"/>
      <c r="B680" s="130"/>
    </row>
    <row r="681" spans="1:2" x14ac:dyDescent="0.25">
      <c r="A681" s="130"/>
      <c r="B681" s="130"/>
    </row>
    <row r="682" spans="1:2" x14ac:dyDescent="0.25">
      <c r="A682" s="130"/>
      <c r="B682" s="130"/>
    </row>
    <row r="683" spans="1:2" x14ac:dyDescent="0.25">
      <c r="A683" s="130"/>
      <c r="B683" s="130"/>
    </row>
    <row r="684" spans="1:2" x14ac:dyDescent="0.25">
      <c r="A684" s="130"/>
      <c r="B684" s="130"/>
    </row>
    <row r="685" spans="1:2" x14ac:dyDescent="0.25">
      <c r="A685" s="130"/>
      <c r="B685" s="130"/>
    </row>
    <row r="686" spans="1:2" x14ac:dyDescent="0.25">
      <c r="A686" s="130"/>
      <c r="B686" s="130"/>
    </row>
    <row r="687" spans="1:2" x14ac:dyDescent="0.25">
      <c r="A687" s="130"/>
      <c r="B687" s="130"/>
    </row>
    <row r="688" spans="1:2" x14ac:dyDescent="0.25">
      <c r="A688" s="130"/>
      <c r="B688" s="130"/>
    </row>
    <row r="689" spans="1:2" x14ac:dyDescent="0.25">
      <c r="A689" s="130"/>
      <c r="B689" s="130"/>
    </row>
    <row r="690" spans="1:2" x14ac:dyDescent="0.25">
      <c r="A690" s="130"/>
      <c r="B690" s="130"/>
    </row>
    <row r="691" spans="1:2" x14ac:dyDescent="0.25">
      <c r="A691" s="130"/>
      <c r="B691" s="130"/>
    </row>
    <row r="692" spans="1:2" x14ac:dyDescent="0.25">
      <c r="A692" s="130"/>
      <c r="B692" s="130"/>
    </row>
    <row r="693" spans="1:2" x14ac:dyDescent="0.25">
      <c r="A693" s="130"/>
      <c r="B693" s="130"/>
    </row>
    <row r="694" spans="1:2" x14ac:dyDescent="0.25">
      <c r="A694" s="130"/>
      <c r="B694" s="130"/>
    </row>
    <row r="695" spans="1:2" x14ac:dyDescent="0.25">
      <c r="A695" s="130"/>
      <c r="B695" s="130"/>
    </row>
    <row r="696" spans="1:2" x14ac:dyDescent="0.25">
      <c r="A696" s="130"/>
      <c r="B696" s="130"/>
    </row>
    <row r="697" spans="1:2" x14ac:dyDescent="0.25">
      <c r="A697" s="130"/>
      <c r="B697" s="130"/>
    </row>
    <row r="698" spans="1:2" x14ac:dyDescent="0.25">
      <c r="A698" s="130"/>
      <c r="B698" s="130"/>
    </row>
    <row r="699" spans="1:2" x14ac:dyDescent="0.25">
      <c r="A699" s="130"/>
      <c r="B699" s="130"/>
    </row>
    <row r="700" spans="1:2" x14ac:dyDescent="0.25">
      <c r="A700" s="130"/>
      <c r="B700" s="130"/>
    </row>
    <row r="701" spans="1:2" x14ac:dyDescent="0.25">
      <c r="A701" s="130"/>
      <c r="B701" s="130"/>
    </row>
    <row r="702" spans="1:2" x14ac:dyDescent="0.25">
      <c r="A702" s="130"/>
      <c r="B702" s="130"/>
    </row>
    <row r="703" spans="1:2" x14ac:dyDescent="0.25">
      <c r="A703" s="130"/>
      <c r="B703" s="130"/>
    </row>
    <row r="704" spans="1:2" x14ac:dyDescent="0.25">
      <c r="A704" s="130"/>
      <c r="B704" s="130"/>
    </row>
    <row r="705" spans="1:2" x14ac:dyDescent="0.25">
      <c r="A705" s="130"/>
      <c r="B705" s="130"/>
    </row>
    <row r="706" spans="1:2" x14ac:dyDescent="0.25">
      <c r="A706" s="130"/>
      <c r="B706" s="130"/>
    </row>
    <row r="707" spans="1:2" x14ac:dyDescent="0.25">
      <c r="A707" s="130"/>
      <c r="B707" s="130"/>
    </row>
    <row r="708" spans="1:2" x14ac:dyDescent="0.25">
      <c r="A708" s="130"/>
      <c r="B708" s="130"/>
    </row>
    <row r="709" spans="1:2" x14ac:dyDescent="0.25">
      <c r="A709" s="130"/>
      <c r="B709" s="130"/>
    </row>
    <row r="710" spans="1:2" x14ac:dyDescent="0.25">
      <c r="A710" s="130"/>
      <c r="B710" s="130"/>
    </row>
    <row r="711" spans="1:2" x14ac:dyDescent="0.25">
      <c r="A711" s="130"/>
      <c r="B711" s="130"/>
    </row>
    <row r="712" spans="1:2" x14ac:dyDescent="0.25">
      <c r="A712" s="130"/>
      <c r="B712" s="130"/>
    </row>
    <row r="713" spans="1:2" x14ac:dyDescent="0.25">
      <c r="A713" s="130"/>
      <c r="B713" s="130"/>
    </row>
    <row r="714" spans="1:2" x14ac:dyDescent="0.25">
      <c r="A714" s="130"/>
      <c r="B714" s="130"/>
    </row>
    <row r="715" spans="1:2" x14ac:dyDescent="0.25">
      <c r="A715" s="130"/>
      <c r="B715" s="130"/>
    </row>
    <row r="716" spans="1:2" x14ac:dyDescent="0.25">
      <c r="A716" s="130"/>
      <c r="B716" s="130"/>
    </row>
    <row r="717" spans="1:2" x14ac:dyDescent="0.25">
      <c r="A717" s="130"/>
      <c r="B717" s="130"/>
    </row>
    <row r="718" spans="1:2" x14ac:dyDescent="0.25">
      <c r="A718" s="130"/>
      <c r="B718" s="130"/>
    </row>
    <row r="719" spans="1:2" x14ac:dyDescent="0.25">
      <c r="A719" s="130"/>
      <c r="B719" s="130"/>
    </row>
    <row r="720" spans="1:2" x14ac:dyDescent="0.25">
      <c r="A720" s="130"/>
      <c r="B720" s="130"/>
    </row>
    <row r="721" spans="1:2" x14ac:dyDescent="0.25">
      <c r="A721" s="130"/>
      <c r="B721" s="130"/>
    </row>
    <row r="722" spans="1:2" x14ac:dyDescent="0.25">
      <c r="A722" s="130"/>
      <c r="B722" s="130"/>
    </row>
    <row r="723" spans="1:2" x14ac:dyDescent="0.25">
      <c r="A723" s="130"/>
      <c r="B723" s="130"/>
    </row>
    <row r="724" spans="1:2" x14ac:dyDescent="0.25">
      <c r="A724" s="130"/>
      <c r="B724" s="130"/>
    </row>
    <row r="725" spans="1:2" x14ac:dyDescent="0.25">
      <c r="A725" s="130"/>
      <c r="B725" s="130"/>
    </row>
    <row r="726" spans="1:2" x14ac:dyDescent="0.25">
      <c r="A726" s="130"/>
      <c r="B726" s="130"/>
    </row>
    <row r="727" spans="1:2" x14ac:dyDescent="0.25">
      <c r="A727" s="130"/>
      <c r="B727" s="130"/>
    </row>
    <row r="728" spans="1:2" x14ac:dyDescent="0.25">
      <c r="A728" s="130"/>
      <c r="B728" s="130"/>
    </row>
    <row r="729" spans="1:2" x14ac:dyDescent="0.25">
      <c r="A729" s="130"/>
      <c r="B729" s="130"/>
    </row>
    <row r="730" spans="1:2" x14ac:dyDescent="0.25">
      <c r="A730" s="130"/>
      <c r="B730" s="130"/>
    </row>
    <row r="731" spans="1:2" x14ac:dyDescent="0.25">
      <c r="A731" s="130"/>
      <c r="B731" s="130"/>
    </row>
    <row r="732" spans="1:2" x14ac:dyDescent="0.25">
      <c r="A732" s="130"/>
      <c r="B732" s="130"/>
    </row>
    <row r="733" spans="1:2" x14ac:dyDescent="0.25">
      <c r="A733" s="130"/>
      <c r="B733" s="130"/>
    </row>
    <row r="734" spans="1:2" x14ac:dyDescent="0.25">
      <c r="A734" s="130"/>
      <c r="B734" s="130"/>
    </row>
    <row r="735" spans="1:2" x14ac:dyDescent="0.25">
      <c r="A735" s="130"/>
      <c r="B735" s="130"/>
    </row>
    <row r="736" spans="1:2" x14ac:dyDescent="0.25">
      <c r="A736" s="130"/>
      <c r="B736" s="130"/>
    </row>
    <row r="737" spans="1:2" x14ac:dyDescent="0.25">
      <c r="A737" s="130"/>
      <c r="B737" s="130"/>
    </row>
    <row r="738" spans="1:2" x14ac:dyDescent="0.25">
      <c r="A738" s="130"/>
      <c r="B738" s="130"/>
    </row>
    <row r="739" spans="1:2" x14ac:dyDescent="0.25">
      <c r="A739" s="130"/>
      <c r="B739" s="130"/>
    </row>
    <row r="740" spans="1:2" x14ac:dyDescent="0.25">
      <c r="A740" s="130"/>
      <c r="B740" s="130"/>
    </row>
    <row r="741" spans="1:2" x14ac:dyDescent="0.25">
      <c r="A741" s="130"/>
      <c r="B741" s="130"/>
    </row>
    <row r="742" spans="1:2" x14ac:dyDescent="0.25">
      <c r="A742" s="130"/>
      <c r="B742" s="130"/>
    </row>
    <row r="743" spans="1:2" x14ac:dyDescent="0.25">
      <c r="A743" s="130"/>
      <c r="B743" s="130"/>
    </row>
    <row r="744" spans="1:2" x14ac:dyDescent="0.25">
      <c r="A744" s="130"/>
      <c r="B744" s="130"/>
    </row>
    <row r="745" spans="1:2" x14ac:dyDescent="0.25">
      <c r="A745" s="130"/>
      <c r="B745" s="130"/>
    </row>
    <row r="746" spans="1:2" x14ac:dyDescent="0.25">
      <c r="A746" s="130"/>
      <c r="B746" s="130"/>
    </row>
    <row r="747" spans="1:2" x14ac:dyDescent="0.25">
      <c r="A747" s="130"/>
      <c r="B747" s="130"/>
    </row>
    <row r="748" spans="1:2" x14ac:dyDescent="0.25">
      <c r="A748" s="130"/>
      <c r="B748" s="130"/>
    </row>
    <row r="749" spans="1:2" x14ac:dyDescent="0.25">
      <c r="A749" s="130"/>
      <c r="B749" s="130"/>
    </row>
    <row r="750" spans="1:2" x14ac:dyDescent="0.25">
      <c r="A750" s="130"/>
      <c r="B750" s="130"/>
    </row>
    <row r="751" spans="1:2" x14ac:dyDescent="0.25">
      <c r="A751" s="130"/>
      <c r="B751" s="130"/>
    </row>
    <row r="752" spans="1:2" x14ac:dyDescent="0.25">
      <c r="A752" s="130"/>
      <c r="B752" s="130"/>
    </row>
    <row r="753" spans="1:2" x14ac:dyDescent="0.25">
      <c r="A753" s="130"/>
      <c r="B753" s="130"/>
    </row>
    <row r="754" spans="1:2" x14ac:dyDescent="0.25">
      <c r="A754" s="130"/>
      <c r="B754" s="130"/>
    </row>
    <row r="755" spans="1:2" x14ac:dyDescent="0.25">
      <c r="A755" s="130"/>
      <c r="B755" s="130"/>
    </row>
    <row r="756" spans="1:2" x14ac:dyDescent="0.25">
      <c r="A756" s="130"/>
      <c r="B756" s="130"/>
    </row>
    <row r="757" spans="1:2" x14ac:dyDescent="0.25">
      <c r="A757" s="130"/>
      <c r="B757" s="130"/>
    </row>
    <row r="758" spans="1:2" x14ac:dyDescent="0.25">
      <c r="A758" s="130"/>
      <c r="B758" s="130"/>
    </row>
    <row r="759" spans="1:2" x14ac:dyDescent="0.25">
      <c r="A759" s="130"/>
      <c r="B759" s="130"/>
    </row>
    <row r="760" spans="1:2" x14ac:dyDescent="0.25">
      <c r="A760" s="130"/>
      <c r="B760" s="130"/>
    </row>
    <row r="761" spans="1:2" x14ac:dyDescent="0.25">
      <c r="A761" s="130"/>
      <c r="B761" s="130"/>
    </row>
    <row r="762" spans="1:2" x14ac:dyDescent="0.25">
      <c r="A762" s="130"/>
      <c r="B762" s="130"/>
    </row>
    <row r="763" spans="1:2" x14ac:dyDescent="0.25">
      <c r="A763" s="130"/>
      <c r="B763" s="130"/>
    </row>
    <row r="764" spans="1:2" x14ac:dyDescent="0.25">
      <c r="A764" s="130"/>
      <c r="B764" s="130"/>
    </row>
    <row r="765" spans="1:2" x14ac:dyDescent="0.25">
      <c r="A765" s="130"/>
      <c r="B765" s="130"/>
    </row>
    <row r="766" spans="1:2" x14ac:dyDescent="0.25">
      <c r="A766" s="130"/>
      <c r="B766" s="130"/>
    </row>
    <row r="767" spans="1:2" x14ac:dyDescent="0.25">
      <c r="A767" s="130"/>
      <c r="B767" s="130"/>
    </row>
    <row r="768" spans="1:2" x14ac:dyDescent="0.25">
      <c r="A768" s="130"/>
      <c r="B768" s="130"/>
    </row>
    <row r="769" spans="1:2" x14ac:dyDescent="0.25">
      <c r="A769" s="130"/>
      <c r="B769" s="130"/>
    </row>
    <row r="770" spans="1:2" x14ac:dyDescent="0.25">
      <c r="A770" s="130"/>
      <c r="B770" s="130"/>
    </row>
    <row r="771" spans="1:2" x14ac:dyDescent="0.25">
      <c r="A771" s="130"/>
      <c r="B771" s="130"/>
    </row>
    <row r="772" spans="1:2" x14ac:dyDescent="0.25">
      <c r="A772" s="130"/>
      <c r="B772" s="130"/>
    </row>
    <row r="773" spans="1:2" x14ac:dyDescent="0.25">
      <c r="A773" s="130"/>
      <c r="B773" s="130"/>
    </row>
    <row r="774" spans="1:2" x14ac:dyDescent="0.25">
      <c r="A774" s="130"/>
      <c r="B774" s="130"/>
    </row>
    <row r="775" spans="1:2" x14ac:dyDescent="0.25">
      <c r="A775" s="130"/>
      <c r="B775" s="130"/>
    </row>
    <row r="776" spans="1:2" x14ac:dyDescent="0.25">
      <c r="A776" s="130"/>
      <c r="B776" s="130"/>
    </row>
    <row r="777" spans="1:2" x14ac:dyDescent="0.25">
      <c r="A777" s="130"/>
      <c r="B777" s="130"/>
    </row>
    <row r="778" spans="1:2" x14ac:dyDescent="0.25">
      <c r="A778" s="130"/>
      <c r="B778" s="130"/>
    </row>
    <row r="779" spans="1:2" x14ac:dyDescent="0.25">
      <c r="A779" s="130"/>
      <c r="B779" s="130"/>
    </row>
    <row r="780" spans="1:2" x14ac:dyDescent="0.25">
      <c r="A780" s="130"/>
      <c r="B780" s="130"/>
    </row>
    <row r="781" spans="1:2" x14ac:dyDescent="0.25">
      <c r="A781" s="130"/>
      <c r="B781" s="130"/>
    </row>
    <row r="782" spans="1:2" x14ac:dyDescent="0.25">
      <c r="A782" s="130"/>
      <c r="B782" s="130"/>
    </row>
    <row r="783" spans="1:2" x14ac:dyDescent="0.25">
      <c r="A783" s="130"/>
      <c r="B783" s="130"/>
    </row>
    <row r="784" spans="1:2" x14ac:dyDescent="0.25">
      <c r="A784" s="130"/>
      <c r="B784" s="130"/>
    </row>
    <row r="785" spans="1:2" x14ac:dyDescent="0.25">
      <c r="A785" s="130"/>
      <c r="B785" s="130"/>
    </row>
    <row r="786" spans="1:2" x14ac:dyDescent="0.25">
      <c r="A786" s="130"/>
      <c r="B786" s="130"/>
    </row>
    <row r="787" spans="1:2" x14ac:dyDescent="0.25">
      <c r="A787" s="130"/>
      <c r="B787" s="130"/>
    </row>
    <row r="788" spans="1:2" x14ac:dyDescent="0.25">
      <c r="A788" s="130"/>
      <c r="B788" s="130"/>
    </row>
    <row r="789" spans="1:2" x14ac:dyDescent="0.25">
      <c r="A789" s="130"/>
      <c r="B789" s="130"/>
    </row>
    <row r="790" spans="1:2" x14ac:dyDescent="0.25">
      <c r="A790" s="130"/>
      <c r="B790" s="130"/>
    </row>
    <row r="791" spans="1:2" x14ac:dyDescent="0.25">
      <c r="A791" s="130"/>
      <c r="B791" s="130"/>
    </row>
    <row r="792" spans="1:2" x14ac:dyDescent="0.25">
      <c r="A792" s="130"/>
      <c r="B792" s="130"/>
    </row>
    <row r="793" spans="1:2" x14ac:dyDescent="0.25">
      <c r="A793" s="130"/>
      <c r="B793" s="130"/>
    </row>
    <row r="794" spans="1:2" x14ac:dyDescent="0.25">
      <c r="A794" s="130"/>
      <c r="B794" s="130"/>
    </row>
    <row r="795" spans="1:2" x14ac:dyDescent="0.25">
      <c r="A795" s="130"/>
      <c r="B795" s="130"/>
    </row>
    <row r="796" spans="1:2" x14ac:dyDescent="0.25">
      <c r="A796" s="130"/>
      <c r="B796" s="130"/>
    </row>
    <row r="797" spans="1:2" x14ac:dyDescent="0.25">
      <c r="A797" s="130"/>
      <c r="B797" s="130"/>
    </row>
    <row r="798" spans="1:2" x14ac:dyDescent="0.25">
      <c r="A798" s="130"/>
      <c r="B798" s="130"/>
    </row>
    <row r="799" spans="1:2" x14ac:dyDescent="0.25">
      <c r="A799" s="130"/>
      <c r="B799" s="130"/>
    </row>
    <row r="800" spans="1:2" x14ac:dyDescent="0.25">
      <c r="A800" s="130"/>
      <c r="B800" s="130"/>
    </row>
    <row r="801" spans="1:2" x14ac:dyDescent="0.25">
      <c r="A801" s="130"/>
      <c r="B801" s="130"/>
    </row>
    <row r="802" spans="1:2" x14ac:dyDescent="0.25">
      <c r="A802" s="130"/>
      <c r="B802" s="130"/>
    </row>
    <row r="803" spans="1:2" x14ac:dyDescent="0.25">
      <c r="A803" s="130"/>
      <c r="B803" s="130"/>
    </row>
    <row r="804" spans="1:2" x14ac:dyDescent="0.25">
      <c r="A804" s="130"/>
      <c r="B804" s="130"/>
    </row>
    <row r="805" spans="1:2" x14ac:dyDescent="0.25">
      <c r="A805" s="130"/>
      <c r="B805" s="130"/>
    </row>
    <row r="806" spans="1:2" x14ac:dyDescent="0.25">
      <c r="A806" s="130"/>
      <c r="B806" s="130"/>
    </row>
    <row r="807" spans="1:2" x14ac:dyDescent="0.25">
      <c r="A807" s="130"/>
      <c r="B807" s="130"/>
    </row>
    <row r="808" spans="1:2" x14ac:dyDescent="0.25">
      <c r="A808" s="130"/>
      <c r="B808" s="130"/>
    </row>
    <row r="809" spans="1:2" x14ac:dyDescent="0.25">
      <c r="A809" s="130"/>
      <c r="B809" s="130"/>
    </row>
    <row r="810" spans="1:2" x14ac:dyDescent="0.25">
      <c r="A810" s="130"/>
      <c r="B810" s="130"/>
    </row>
    <row r="811" spans="1:2" x14ac:dyDescent="0.25">
      <c r="A811" s="130"/>
      <c r="B811" s="130"/>
    </row>
    <row r="812" spans="1:2" x14ac:dyDescent="0.25">
      <c r="A812" s="130"/>
      <c r="B812" s="130"/>
    </row>
    <row r="813" spans="1:2" x14ac:dyDescent="0.25">
      <c r="A813" s="130"/>
      <c r="B813" s="130"/>
    </row>
    <row r="814" spans="1:2" x14ac:dyDescent="0.25">
      <c r="A814" s="130"/>
      <c r="B814" s="130"/>
    </row>
    <row r="815" spans="1:2" x14ac:dyDescent="0.25">
      <c r="A815" s="130"/>
      <c r="B815" s="130"/>
    </row>
    <row r="816" spans="1:2" x14ac:dyDescent="0.25">
      <c r="A816" s="130"/>
      <c r="B816" s="130"/>
    </row>
    <row r="817" spans="1:2" x14ac:dyDescent="0.25">
      <c r="A817" s="130"/>
      <c r="B817" s="130"/>
    </row>
    <row r="818" spans="1:2" x14ac:dyDescent="0.25">
      <c r="A818" s="130"/>
      <c r="B818" s="130"/>
    </row>
    <row r="819" spans="1:2" x14ac:dyDescent="0.25">
      <c r="A819" s="130"/>
      <c r="B819" s="130"/>
    </row>
    <row r="820" spans="1:2" x14ac:dyDescent="0.25">
      <c r="A820" s="130"/>
      <c r="B820" s="130"/>
    </row>
    <row r="821" spans="1:2" x14ac:dyDescent="0.25">
      <c r="A821" s="130"/>
      <c r="B821" s="130"/>
    </row>
    <row r="822" spans="1:2" x14ac:dyDescent="0.25">
      <c r="A822" s="130"/>
      <c r="B822" s="130"/>
    </row>
    <row r="823" spans="1:2" x14ac:dyDescent="0.25">
      <c r="A823" s="130"/>
      <c r="B823" s="130"/>
    </row>
    <row r="824" spans="1:2" x14ac:dyDescent="0.25">
      <c r="A824" s="130"/>
      <c r="B824" s="130"/>
    </row>
    <row r="825" spans="1:2" x14ac:dyDescent="0.25">
      <c r="A825" s="130"/>
      <c r="B825" s="130"/>
    </row>
    <row r="826" spans="1:2" x14ac:dyDescent="0.25">
      <c r="A826" s="130"/>
      <c r="B826" s="130"/>
    </row>
    <row r="827" spans="1:2" x14ac:dyDescent="0.25">
      <c r="A827" s="130"/>
      <c r="B827" s="130"/>
    </row>
    <row r="828" spans="1:2" x14ac:dyDescent="0.25">
      <c r="A828" s="130"/>
      <c r="B828" s="130"/>
    </row>
    <row r="829" spans="1:2" x14ac:dyDescent="0.25">
      <c r="A829" s="130"/>
      <c r="B829" s="130"/>
    </row>
    <row r="830" spans="1:2" x14ac:dyDescent="0.25">
      <c r="A830" s="130"/>
      <c r="B830" s="130"/>
    </row>
    <row r="831" spans="1:2" x14ac:dyDescent="0.25">
      <c r="A831" s="130"/>
      <c r="B831" s="130"/>
    </row>
    <row r="832" spans="1:2" x14ac:dyDescent="0.25">
      <c r="A832" s="130"/>
      <c r="B832" s="130"/>
    </row>
    <row r="833" spans="1:2" x14ac:dyDescent="0.25">
      <c r="A833" s="130"/>
      <c r="B833" s="130"/>
    </row>
    <row r="834" spans="1:2" x14ac:dyDescent="0.25">
      <c r="A834" s="130"/>
      <c r="B834" s="130"/>
    </row>
    <row r="835" spans="1:2" x14ac:dyDescent="0.25">
      <c r="A835" s="130"/>
      <c r="B835" s="130"/>
    </row>
    <row r="836" spans="1:2" x14ac:dyDescent="0.25">
      <c r="A836" s="130"/>
      <c r="B836" s="130"/>
    </row>
    <row r="837" spans="1:2" x14ac:dyDescent="0.25">
      <c r="A837" s="130"/>
      <c r="B837" s="130"/>
    </row>
    <row r="838" spans="1:2" x14ac:dyDescent="0.25">
      <c r="A838" s="130"/>
      <c r="B838" s="130"/>
    </row>
    <row r="839" spans="1:2" x14ac:dyDescent="0.25">
      <c r="A839" s="130"/>
      <c r="B839" s="130"/>
    </row>
    <row r="840" spans="1:2" x14ac:dyDescent="0.25">
      <c r="A840" s="130"/>
      <c r="B840" s="130"/>
    </row>
    <row r="841" spans="1:2" x14ac:dyDescent="0.25">
      <c r="A841" s="130"/>
      <c r="B841" s="130"/>
    </row>
    <row r="842" spans="1:2" x14ac:dyDescent="0.25">
      <c r="A842" s="130"/>
      <c r="B842" s="130"/>
    </row>
    <row r="843" spans="1:2" x14ac:dyDescent="0.25">
      <c r="A843" s="130"/>
      <c r="B843" s="130"/>
    </row>
    <row r="844" spans="1:2" x14ac:dyDescent="0.25">
      <c r="A844" s="130"/>
      <c r="B844" s="130"/>
    </row>
    <row r="845" spans="1:2" x14ac:dyDescent="0.25">
      <c r="A845" s="130"/>
      <c r="B845" s="130"/>
    </row>
    <row r="846" spans="1:2" x14ac:dyDescent="0.25">
      <c r="A846" s="130"/>
      <c r="B846" s="130"/>
    </row>
    <row r="847" spans="1:2" x14ac:dyDescent="0.25">
      <c r="A847" s="130"/>
      <c r="B847" s="130"/>
    </row>
    <row r="848" spans="1:2" x14ac:dyDescent="0.25">
      <c r="A848" s="130"/>
      <c r="B848" s="130"/>
    </row>
    <row r="849" spans="1:2" x14ac:dyDescent="0.25">
      <c r="A849" s="130"/>
      <c r="B849" s="130"/>
    </row>
    <row r="850" spans="1:2" x14ac:dyDescent="0.25">
      <c r="A850" s="130"/>
      <c r="B850" s="130"/>
    </row>
    <row r="851" spans="1:2" x14ac:dyDescent="0.25">
      <c r="A851" s="130"/>
      <c r="B851" s="130"/>
    </row>
    <row r="852" spans="1:2" x14ac:dyDescent="0.25">
      <c r="A852" s="130"/>
      <c r="B852" s="130"/>
    </row>
    <row r="853" spans="1:2" x14ac:dyDescent="0.25">
      <c r="A853" s="130"/>
      <c r="B853" s="130"/>
    </row>
    <row r="854" spans="1:2" x14ac:dyDescent="0.25">
      <c r="A854" s="130"/>
      <c r="B854" s="130"/>
    </row>
    <row r="855" spans="1:2" x14ac:dyDescent="0.25">
      <c r="A855" s="130"/>
      <c r="B855" s="130"/>
    </row>
    <row r="856" spans="1:2" x14ac:dyDescent="0.25">
      <c r="A856" s="130"/>
      <c r="B856" s="130"/>
    </row>
    <row r="857" spans="1:2" x14ac:dyDescent="0.25">
      <c r="A857" s="130"/>
      <c r="B857" s="130"/>
    </row>
    <row r="858" spans="1:2" x14ac:dyDescent="0.25">
      <c r="A858" s="130"/>
      <c r="B858" s="130"/>
    </row>
    <row r="859" spans="1:2" x14ac:dyDescent="0.25">
      <c r="A859" s="130"/>
      <c r="B859" s="130"/>
    </row>
    <row r="860" spans="1:2" x14ac:dyDescent="0.25">
      <c r="A860" s="130"/>
      <c r="B860" s="130"/>
    </row>
    <row r="861" spans="1:2" x14ac:dyDescent="0.25">
      <c r="A861" s="130"/>
      <c r="B861" s="130"/>
    </row>
    <row r="862" spans="1:2" x14ac:dyDescent="0.25">
      <c r="A862" s="130"/>
      <c r="B862" s="130"/>
    </row>
    <row r="863" spans="1:2" x14ac:dyDescent="0.25">
      <c r="A863" s="130"/>
      <c r="B863" s="130"/>
    </row>
    <row r="864" spans="1:2" x14ac:dyDescent="0.25">
      <c r="A864" s="130"/>
      <c r="B864" s="130"/>
    </row>
    <row r="865" spans="1:2" x14ac:dyDescent="0.25">
      <c r="A865" s="130"/>
      <c r="B865" s="130"/>
    </row>
    <row r="866" spans="1:2" x14ac:dyDescent="0.25">
      <c r="A866" s="130"/>
      <c r="B866" s="130"/>
    </row>
    <row r="867" spans="1:2" x14ac:dyDescent="0.25">
      <c r="A867" s="130"/>
      <c r="B867" s="130"/>
    </row>
    <row r="868" spans="1:2" x14ac:dyDescent="0.25">
      <c r="A868" s="130"/>
      <c r="B868" s="130"/>
    </row>
    <row r="869" spans="1:2" x14ac:dyDescent="0.25">
      <c r="A869" s="130"/>
      <c r="B869" s="130"/>
    </row>
    <row r="870" spans="1:2" x14ac:dyDescent="0.25">
      <c r="A870" s="130"/>
      <c r="B870" s="130"/>
    </row>
    <row r="871" spans="1:2" x14ac:dyDescent="0.25">
      <c r="A871" s="130"/>
      <c r="B871" s="130"/>
    </row>
    <row r="872" spans="1:2" x14ac:dyDescent="0.25">
      <c r="A872" s="130"/>
      <c r="B872" s="130"/>
    </row>
    <row r="873" spans="1:2" x14ac:dyDescent="0.25">
      <c r="A873" s="130"/>
      <c r="B873" s="130"/>
    </row>
    <row r="874" spans="1:2" x14ac:dyDescent="0.25">
      <c r="A874" s="130"/>
      <c r="B874" s="130"/>
    </row>
    <row r="875" spans="1:2" x14ac:dyDescent="0.25">
      <c r="A875" s="130"/>
      <c r="B875" s="130"/>
    </row>
    <row r="876" spans="1:2" x14ac:dyDescent="0.25">
      <c r="A876" s="130"/>
      <c r="B876" s="130"/>
    </row>
    <row r="877" spans="1:2" x14ac:dyDescent="0.25">
      <c r="A877" s="130"/>
      <c r="B877" s="130"/>
    </row>
    <row r="878" spans="1:2" x14ac:dyDescent="0.25">
      <c r="A878" s="130"/>
      <c r="B878" s="130"/>
    </row>
    <row r="879" spans="1:2" x14ac:dyDescent="0.25">
      <c r="A879" s="130"/>
      <c r="B879" s="130"/>
    </row>
    <row r="880" spans="1:2" x14ac:dyDescent="0.25">
      <c r="A880" s="130"/>
      <c r="B880" s="130"/>
    </row>
    <row r="881" spans="1:2" x14ac:dyDescent="0.25">
      <c r="A881" s="130"/>
      <c r="B881" s="130"/>
    </row>
    <row r="882" spans="1:2" x14ac:dyDescent="0.25">
      <c r="A882" s="130"/>
      <c r="B882" s="130"/>
    </row>
    <row r="883" spans="1:2" x14ac:dyDescent="0.25">
      <c r="A883" s="130"/>
      <c r="B883" s="130"/>
    </row>
    <row r="884" spans="1:2" x14ac:dyDescent="0.25">
      <c r="A884" s="130"/>
      <c r="B884" s="130"/>
    </row>
    <row r="885" spans="1:2" x14ac:dyDescent="0.25">
      <c r="A885" s="130"/>
      <c r="B885" s="130"/>
    </row>
    <row r="886" spans="1:2" x14ac:dyDescent="0.25">
      <c r="A886" s="130"/>
      <c r="B886" s="130"/>
    </row>
    <row r="887" spans="1:2" x14ac:dyDescent="0.25">
      <c r="A887" s="130"/>
      <c r="B887" s="130"/>
    </row>
    <row r="888" spans="1:2" x14ac:dyDescent="0.25">
      <c r="A888" s="130"/>
      <c r="B888" s="130"/>
    </row>
    <row r="889" spans="1:2" x14ac:dyDescent="0.25">
      <c r="A889" s="130"/>
      <c r="B889" s="130"/>
    </row>
    <row r="890" spans="1:2" x14ac:dyDescent="0.25">
      <c r="A890" s="130"/>
      <c r="B890" s="130"/>
    </row>
    <row r="891" spans="1:2" x14ac:dyDescent="0.25">
      <c r="A891" s="130"/>
      <c r="B891" s="130"/>
    </row>
    <row r="892" spans="1:2" x14ac:dyDescent="0.25">
      <c r="A892" s="130"/>
      <c r="B892" s="130"/>
    </row>
    <row r="893" spans="1:2" x14ac:dyDescent="0.25">
      <c r="A893" s="130"/>
      <c r="B893" s="130"/>
    </row>
    <row r="894" spans="1:2" x14ac:dyDescent="0.25">
      <c r="A894" s="130"/>
      <c r="B894" s="130"/>
    </row>
    <row r="895" spans="1:2" x14ac:dyDescent="0.25">
      <c r="A895" s="130"/>
      <c r="B895" s="130"/>
    </row>
    <row r="896" spans="1:2" x14ac:dyDescent="0.25">
      <c r="A896" s="130"/>
      <c r="B896" s="130"/>
    </row>
    <row r="897" spans="1:2" x14ac:dyDescent="0.25">
      <c r="A897" s="130"/>
      <c r="B897" s="130"/>
    </row>
    <row r="898" spans="1:2" x14ac:dyDescent="0.25">
      <c r="A898" s="130"/>
      <c r="B898" s="130"/>
    </row>
    <row r="899" spans="1:2" x14ac:dyDescent="0.25">
      <c r="A899" s="130"/>
      <c r="B899" s="130"/>
    </row>
    <row r="900" spans="1:2" x14ac:dyDescent="0.25">
      <c r="A900" s="130"/>
      <c r="B900" s="130"/>
    </row>
    <row r="901" spans="1:2" x14ac:dyDescent="0.25">
      <c r="A901" s="130"/>
      <c r="B901" s="130"/>
    </row>
    <row r="902" spans="1:2" x14ac:dyDescent="0.25">
      <c r="A902" s="130"/>
      <c r="B902" s="130"/>
    </row>
    <row r="903" spans="1:2" x14ac:dyDescent="0.25">
      <c r="A903" s="130"/>
      <c r="B903" s="130"/>
    </row>
    <row r="904" spans="1:2" x14ac:dyDescent="0.25">
      <c r="A904" s="130"/>
      <c r="B904" s="130"/>
    </row>
    <row r="905" spans="1:2" x14ac:dyDescent="0.25">
      <c r="A905" s="130"/>
      <c r="B905" s="130"/>
    </row>
    <row r="906" spans="1:2" x14ac:dyDescent="0.25">
      <c r="A906" s="130"/>
      <c r="B906" s="130"/>
    </row>
    <row r="907" spans="1:2" x14ac:dyDescent="0.25">
      <c r="A907" s="130"/>
      <c r="B907" s="130"/>
    </row>
    <row r="908" spans="1:2" x14ac:dyDescent="0.25">
      <c r="A908" s="130"/>
      <c r="B908" s="130"/>
    </row>
    <row r="909" spans="1:2" x14ac:dyDescent="0.25">
      <c r="A909" s="130"/>
      <c r="B909" s="130"/>
    </row>
    <row r="910" spans="1:2" x14ac:dyDescent="0.25">
      <c r="A910" s="130"/>
      <c r="B910" s="130"/>
    </row>
    <row r="911" spans="1:2" x14ac:dyDescent="0.25">
      <c r="A911" s="130"/>
      <c r="B911" s="130"/>
    </row>
    <row r="912" spans="1:2" x14ac:dyDescent="0.25">
      <c r="A912" s="130"/>
      <c r="B912" s="130"/>
    </row>
    <row r="913" spans="1:2" x14ac:dyDescent="0.25">
      <c r="A913" s="130"/>
      <c r="B913" s="130"/>
    </row>
    <row r="914" spans="1:2" x14ac:dyDescent="0.25">
      <c r="A914" s="130"/>
      <c r="B914" s="130"/>
    </row>
    <row r="915" spans="1:2" x14ac:dyDescent="0.25">
      <c r="A915" s="130"/>
      <c r="B915" s="130"/>
    </row>
    <row r="916" spans="1:2" x14ac:dyDescent="0.25">
      <c r="A916" s="130"/>
      <c r="B916" s="130"/>
    </row>
    <row r="917" spans="1:2" x14ac:dyDescent="0.25">
      <c r="A917" s="130"/>
      <c r="B917" s="130"/>
    </row>
    <row r="918" spans="1:2" x14ac:dyDescent="0.25">
      <c r="A918" s="130"/>
      <c r="B918" s="130"/>
    </row>
    <row r="919" spans="1:2" x14ac:dyDescent="0.25">
      <c r="A919" s="130"/>
      <c r="B919" s="130"/>
    </row>
    <row r="920" spans="1:2" x14ac:dyDescent="0.25">
      <c r="A920" s="130"/>
      <c r="B920" s="130"/>
    </row>
    <row r="921" spans="1:2" x14ac:dyDescent="0.25">
      <c r="A921" s="130"/>
      <c r="B921" s="130"/>
    </row>
    <row r="922" spans="1:2" x14ac:dyDescent="0.25">
      <c r="A922" s="130"/>
      <c r="B922" s="130"/>
    </row>
    <row r="923" spans="1:2" x14ac:dyDescent="0.25">
      <c r="A923" s="130"/>
      <c r="B923" s="130"/>
    </row>
    <row r="924" spans="1:2" x14ac:dyDescent="0.25">
      <c r="A924" s="130"/>
      <c r="B924" s="130"/>
    </row>
    <row r="925" spans="1:2" x14ac:dyDescent="0.25">
      <c r="A925" s="130"/>
      <c r="B925" s="130"/>
    </row>
    <row r="926" spans="1:2" x14ac:dyDescent="0.25">
      <c r="A926" s="130"/>
      <c r="B926" s="130"/>
    </row>
    <row r="927" spans="1:2" x14ac:dyDescent="0.25">
      <c r="A927" s="130"/>
      <c r="B927" s="130"/>
    </row>
    <row r="928" spans="1:2" x14ac:dyDescent="0.25">
      <c r="A928" s="130"/>
      <c r="B928" s="130"/>
    </row>
    <row r="929" spans="1:2" x14ac:dyDescent="0.25">
      <c r="A929" s="130"/>
      <c r="B929" s="130"/>
    </row>
    <row r="930" spans="1:2" x14ac:dyDescent="0.25">
      <c r="A930" s="130"/>
      <c r="B930" s="130"/>
    </row>
    <row r="931" spans="1:2" x14ac:dyDescent="0.25">
      <c r="A931" s="130"/>
      <c r="B931" s="130"/>
    </row>
    <row r="932" spans="1:2" x14ac:dyDescent="0.25">
      <c r="A932" s="130"/>
      <c r="B932" s="130"/>
    </row>
    <row r="933" spans="1:2" x14ac:dyDescent="0.25">
      <c r="A933" s="130"/>
      <c r="B933" s="130"/>
    </row>
    <row r="934" spans="1:2" x14ac:dyDescent="0.25">
      <c r="A934" s="130"/>
      <c r="B934" s="130"/>
    </row>
    <row r="935" spans="1:2" x14ac:dyDescent="0.25">
      <c r="A935" s="130"/>
      <c r="B935" s="130"/>
    </row>
    <row r="936" spans="1:2" x14ac:dyDescent="0.25">
      <c r="A936" s="130"/>
      <c r="B936" s="130"/>
    </row>
    <row r="937" spans="1:2" x14ac:dyDescent="0.25">
      <c r="A937" s="130"/>
      <c r="B937" s="130"/>
    </row>
    <row r="938" spans="1:2" x14ac:dyDescent="0.25">
      <c r="A938" s="130"/>
      <c r="B938" s="130"/>
    </row>
    <row r="939" spans="1:2" x14ac:dyDescent="0.25">
      <c r="A939" s="130"/>
      <c r="B939" s="130"/>
    </row>
    <row r="940" spans="1:2" x14ac:dyDescent="0.25">
      <c r="A940" s="130"/>
      <c r="B940" s="130"/>
    </row>
    <row r="941" spans="1:2" x14ac:dyDescent="0.25">
      <c r="A941" s="130"/>
      <c r="B941" s="130"/>
    </row>
    <row r="942" spans="1:2" x14ac:dyDescent="0.25">
      <c r="A942" s="130"/>
      <c r="B942" s="130"/>
    </row>
    <row r="943" spans="1:2" x14ac:dyDescent="0.25">
      <c r="A943" s="130"/>
      <c r="B943" s="130"/>
    </row>
    <row r="944" spans="1:2" x14ac:dyDescent="0.25">
      <c r="A944" s="130"/>
      <c r="B944" s="130"/>
    </row>
    <row r="945" spans="1:2" x14ac:dyDescent="0.25">
      <c r="A945" s="130"/>
      <c r="B945" s="130"/>
    </row>
    <row r="946" spans="1:2" x14ac:dyDescent="0.25">
      <c r="A946" s="130"/>
      <c r="B946" s="130"/>
    </row>
    <row r="947" spans="1:2" x14ac:dyDescent="0.25">
      <c r="A947" s="130"/>
      <c r="B947" s="130"/>
    </row>
    <row r="948" spans="1:2" x14ac:dyDescent="0.25">
      <c r="A948" s="130"/>
      <c r="B948" s="130"/>
    </row>
    <row r="949" spans="1:2" x14ac:dyDescent="0.25">
      <c r="A949" s="130"/>
      <c r="B949" s="130"/>
    </row>
    <row r="950" spans="1:2" x14ac:dyDescent="0.25">
      <c r="A950" s="130"/>
      <c r="B950" s="130"/>
    </row>
    <row r="951" spans="1:2" x14ac:dyDescent="0.25">
      <c r="A951" s="130"/>
      <c r="B951" s="130"/>
    </row>
    <row r="952" spans="1:2" x14ac:dyDescent="0.25">
      <c r="A952" s="130"/>
      <c r="B952" s="130"/>
    </row>
    <row r="953" spans="1:2" x14ac:dyDescent="0.25">
      <c r="A953" s="130"/>
      <c r="B953" s="130"/>
    </row>
    <row r="954" spans="1:2" x14ac:dyDescent="0.25">
      <c r="A954" s="130"/>
      <c r="B954" s="130"/>
    </row>
    <row r="955" spans="1:2" x14ac:dyDescent="0.25">
      <c r="A955" s="130"/>
      <c r="B955" s="130"/>
    </row>
    <row r="956" spans="1:2" x14ac:dyDescent="0.25">
      <c r="A956" s="130"/>
      <c r="B956" s="130"/>
    </row>
    <row r="957" spans="1:2" x14ac:dyDescent="0.25">
      <c r="A957" s="130"/>
      <c r="B957" s="130"/>
    </row>
    <row r="958" spans="1:2" x14ac:dyDescent="0.25">
      <c r="A958" s="130"/>
      <c r="B958" s="130"/>
    </row>
    <row r="959" spans="1:2" x14ac:dyDescent="0.25">
      <c r="A959" s="130"/>
      <c r="B959" s="130"/>
    </row>
    <row r="960" spans="1:2" x14ac:dyDescent="0.25">
      <c r="A960" s="130"/>
      <c r="B960" s="130"/>
    </row>
    <row r="961" spans="1:2" x14ac:dyDescent="0.25">
      <c r="A961" s="130"/>
      <c r="B961" s="130"/>
    </row>
    <row r="962" spans="1:2" x14ac:dyDescent="0.25">
      <c r="A962" s="130"/>
      <c r="B962" s="130"/>
    </row>
    <row r="963" spans="1:2" x14ac:dyDescent="0.25">
      <c r="A963" s="130"/>
      <c r="B963" s="130"/>
    </row>
    <row r="964" spans="1:2" x14ac:dyDescent="0.25">
      <c r="A964" s="130"/>
      <c r="B964" s="130"/>
    </row>
    <row r="965" spans="1:2" x14ac:dyDescent="0.25">
      <c r="A965" s="130"/>
      <c r="B965" s="130"/>
    </row>
    <row r="966" spans="1:2" x14ac:dyDescent="0.25">
      <c r="A966" s="130"/>
      <c r="B966" s="130"/>
    </row>
    <row r="967" spans="1:2" x14ac:dyDescent="0.25">
      <c r="A967" s="130"/>
      <c r="B967" s="130"/>
    </row>
    <row r="968" spans="1:2" x14ac:dyDescent="0.25">
      <c r="A968" s="130"/>
      <c r="B968" s="130"/>
    </row>
    <row r="969" spans="1:2" x14ac:dyDescent="0.25">
      <c r="A969" s="130"/>
      <c r="B969" s="130"/>
    </row>
    <row r="970" spans="1:2" x14ac:dyDescent="0.25">
      <c r="A970" s="130"/>
      <c r="B970" s="130"/>
    </row>
    <row r="971" spans="1:2" x14ac:dyDescent="0.25">
      <c r="A971" s="130"/>
      <c r="B971" s="130"/>
    </row>
    <row r="972" spans="1:2" x14ac:dyDescent="0.25">
      <c r="A972" s="130"/>
      <c r="B972" s="130"/>
    </row>
    <row r="973" spans="1:2" x14ac:dyDescent="0.25">
      <c r="A973" s="130"/>
      <c r="B973" s="130"/>
    </row>
    <row r="974" spans="1:2" x14ac:dyDescent="0.25">
      <c r="A974" s="130"/>
      <c r="B974" s="130"/>
    </row>
    <row r="975" spans="1:2" x14ac:dyDescent="0.25">
      <c r="A975" s="130"/>
      <c r="B975" s="130"/>
    </row>
    <row r="976" spans="1:2" x14ac:dyDescent="0.25">
      <c r="A976" s="130"/>
      <c r="B976" s="130"/>
    </row>
    <row r="977" spans="1:2" x14ac:dyDescent="0.25">
      <c r="A977" s="130"/>
      <c r="B977" s="130"/>
    </row>
    <row r="978" spans="1:2" x14ac:dyDescent="0.25">
      <c r="A978" s="130"/>
      <c r="B978" s="130"/>
    </row>
    <row r="979" spans="1:2" x14ac:dyDescent="0.25">
      <c r="A979" s="130"/>
      <c r="B979" s="130"/>
    </row>
    <row r="980" spans="1:2" x14ac:dyDescent="0.25">
      <c r="A980" s="130"/>
      <c r="B980" s="130"/>
    </row>
    <row r="981" spans="1:2" x14ac:dyDescent="0.25">
      <c r="A981" s="130"/>
      <c r="B981" s="130"/>
    </row>
    <row r="982" spans="1:2" x14ac:dyDescent="0.25">
      <c r="A982" s="130"/>
      <c r="B982" s="130"/>
    </row>
    <row r="983" spans="1:2" x14ac:dyDescent="0.25">
      <c r="A983" s="130"/>
      <c r="B983" s="130"/>
    </row>
    <row r="984" spans="1:2" x14ac:dyDescent="0.25">
      <c r="A984" s="130"/>
      <c r="B984" s="130"/>
    </row>
    <row r="985" spans="1:2" x14ac:dyDescent="0.25">
      <c r="A985" s="130"/>
      <c r="B985" s="130"/>
    </row>
    <row r="986" spans="1:2" x14ac:dyDescent="0.25">
      <c r="A986" s="130"/>
      <c r="B986" s="130"/>
    </row>
    <row r="987" spans="1:2" x14ac:dyDescent="0.25">
      <c r="A987" s="130"/>
      <c r="B987" s="130"/>
    </row>
    <row r="988" spans="1:2" x14ac:dyDescent="0.25">
      <c r="A988" s="130"/>
      <c r="B988" s="130"/>
    </row>
    <row r="989" spans="1:2" x14ac:dyDescent="0.25">
      <c r="A989" s="130"/>
      <c r="B989" s="130"/>
    </row>
    <row r="990" spans="1:2" x14ac:dyDescent="0.25">
      <c r="A990" s="130"/>
      <c r="B990" s="130"/>
    </row>
    <row r="991" spans="1:2" x14ac:dyDescent="0.25">
      <c r="A991" s="130"/>
      <c r="B991" s="130"/>
    </row>
    <row r="992" spans="1:2" x14ac:dyDescent="0.25">
      <c r="A992" s="130"/>
      <c r="B992" s="130"/>
    </row>
    <row r="993" spans="1:2" x14ac:dyDescent="0.25">
      <c r="A993" s="130"/>
      <c r="B993" s="130"/>
    </row>
    <row r="994" spans="1:2" x14ac:dyDescent="0.25">
      <c r="A994" s="130"/>
      <c r="B994" s="130"/>
    </row>
    <row r="995" spans="1:2" x14ac:dyDescent="0.25">
      <c r="A995" s="130"/>
      <c r="B995" s="130"/>
    </row>
    <row r="996" spans="1:2" x14ac:dyDescent="0.25">
      <c r="A996" s="130"/>
      <c r="B996" s="130"/>
    </row>
    <row r="997" spans="1:2" x14ac:dyDescent="0.25">
      <c r="A997" s="130"/>
      <c r="B997" s="130"/>
    </row>
    <row r="998" spans="1:2" x14ac:dyDescent="0.25">
      <c r="A998" s="130"/>
      <c r="B998" s="130"/>
    </row>
    <row r="999" spans="1:2" x14ac:dyDescent="0.25">
      <c r="A999" s="130"/>
      <c r="B999" s="130"/>
    </row>
    <row r="1000" spans="1:2" x14ac:dyDescent="0.25">
      <c r="A1000" s="130"/>
      <c r="B1000" s="130"/>
    </row>
    <row r="1001" spans="1:2" x14ac:dyDescent="0.25">
      <c r="A1001" s="130"/>
      <c r="B1001" s="130"/>
    </row>
    <row r="1002" spans="1:2" x14ac:dyDescent="0.25">
      <c r="A1002" s="130"/>
      <c r="B1002" s="130"/>
    </row>
    <row r="1003" spans="1:2" x14ac:dyDescent="0.25">
      <c r="A1003" s="130"/>
      <c r="B1003" s="130"/>
    </row>
    <row r="1004" spans="1:2" x14ac:dyDescent="0.25">
      <c r="A1004" s="130"/>
      <c r="B1004" s="130"/>
    </row>
    <row r="1005" spans="1:2" x14ac:dyDescent="0.25">
      <c r="A1005" s="130"/>
      <c r="B1005" s="130"/>
    </row>
    <row r="1006" spans="1:2" x14ac:dyDescent="0.25">
      <c r="A1006" s="130"/>
      <c r="B1006" s="130"/>
    </row>
    <row r="1007" spans="1:2" x14ac:dyDescent="0.25">
      <c r="A1007" s="130"/>
      <c r="B1007" s="130"/>
    </row>
    <row r="1008" spans="1:2" x14ac:dyDescent="0.25">
      <c r="A1008" s="130"/>
      <c r="B1008" s="130"/>
    </row>
    <row r="1009" spans="1:2" x14ac:dyDescent="0.25">
      <c r="A1009" s="130"/>
      <c r="B1009" s="130"/>
    </row>
    <row r="1010" spans="1:2" x14ac:dyDescent="0.25">
      <c r="A1010" s="130"/>
      <c r="B1010" s="130"/>
    </row>
    <row r="1011" spans="1:2" x14ac:dyDescent="0.25">
      <c r="A1011" s="130"/>
      <c r="B1011" s="130"/>
    </row>
    <row r="1012" spans="1:2" x14ac:dyDescent="0.25">
      <c r="A1012" s="130"/>
      <c r="B1012" s="130"/>
    </row>
    <row r="1013" spans="1:2" x14ac:dyDescent="0.25">
      <c r="A1013" s="130"/>
      <c r="B1013" s="130"/>
    </row>
    <row r="1014" spans="1:2" x14ac:dyDescent="0.25">
      <c r="A1014" s="130"/>
      <c r="B1014" s="130"/>
    </row>
    <row r="1015" spans="1:2" x14ac:dyDescent="0.25">
      <c r="A1015" s="130"/>
      <c r="B1015" s="130"/>
    </row>
    <row r="1016" spans="1:2" x14ac:dyDescent="0.25">
      <c r="A1016" s="130"/>
      <c r="B1016" s="130"/>
    </row>
    <row r="1017" spans="1:2" x14ac:dyDescent="0.25">
      <c r="A1017" s="130"/>
      <c r="B1017" s="130"/>
    </row>
    <row r="1018" spans="1:2" x14ac:dyDescent="0.25">
      <c r="A1018" s="130"/>
      <c r="B1018" s="130"/>
    </row>
    <row r="1019" spans="1:2" x14ac:dyDescent="0.25">
      <c r="A1019" s="130"/>
      <c r="B1019" s="130"/>
    </row>
    <row r="1020" spans="1:2" x14ac:dyDescent="0.25">
      <c r="A1020" s="130"/>
      <c r="B1020" s="130"/>
    </row>
    <row r="1021" spans="1:2" x14ac:dyDescent="0.25">
      <c r="A1021" s="130"/>
      <c r="B1021" s="130"/>
    </row>
    <row r="1022" spans="1:2" x14ac:dyDescent="0.25">
      <c r="A1022" s="130"/>
      <c r="B1022" s="130"/>
    </row>
    <row r="1023" spans="1:2" x14ac:dyDescent="0.25">
      <c r="A1023" s="130"/>
      <c r="B1023" s="130"/>
    </row>
    <row r="1024" spans="1:2" x14ac:dyDescent="0.25">
      <c r="A1024" s="130"/>
      <c r="B1024" s="130"/>
    </row>
    <row r="1025" spans="1:2" x14ac:dyDescent="0.25">
      <c r="A1025" s="130"/>
      <c r="B1025" s="130"/>
    </row>
    <row r="1026" spans="1:2" x14ac:dyDescent="0.25">
      <c r="A1026" s="130"/>
      <c r="B1026" s="130"/>
    </row>
    <row r="1027" spans="1:2" x14ac:dyDescent="0.25">
      <c r="A1027" s="130"/>
      <c r="B1027" s="130"/>
    </row>
    <row r="1028" spans="1:2" x14ac:dyDescent="0.25">
      <c r="A1028" s="130"/>
      <c r="B1028" s="130"/>
    </row>
    <row r="1029" spans="1:2" x14ac:dyDescent="0.25">
      <c r="A1029" s="130"/>
      <c r="B1029" s="130"/>
    </row>
    <row r="1030" spans="1:2" x14ac:dyDescent="0.25">
      <c r="A1030" s="130"/>
      <c r="B1030" s="130"/>
    </row>
    <row r="1031" spans="1:2" x14ac:dyDescent="0.25">
      <c r="A1031" s="130"/>
      <c r="B1031" s="130"/>
    </row>
    <row r="1032" spans="1:2" x14ac:dyDescent="0.25">
      <c r="A1032" s="130"/>
      <c r="B1032" s="130"/>
    </row>
    <row r="1033" spans="1:2" x14ac:dyDescent="0.25">
      <c r="A1033" s="130"/>
      <c r="B1033" s="130"/>
    </row>
    <row r="1034" spans="1:2" x14ac:dyDescent="0.25">
      <c r="A1034" s="130"/>
      <c r="B1034" s="130"/>
    </row>
    <row r="1035" spans="1:2" x14ac:dyDescent="0.25">
      <c r="A1035" s="130"/>
      <c r="B1035" s="130"/>
    </row>
    <row r="1036" spans="1:2" x14ac:dyDescent="0.25">
      <c r="A1036" s="130"/>
      <c r="B1036" s="130"/>
    </row>
    <row r="1037" spans="1:2" x14ac:dyDescent="0.25">
      <c r="A1037" s="130"/>
      <c r="B1037" s="130"/>
    </row>
    <row r="1038" spans="1:2" x14ac:dyDescent="0.25">
      <c r="A1038" s="130"/>
      <c r="B1038" s="130"/>
    </row>
    <row r="1039" spans="1:2" x14ac:dyDescent="0.25">
      <c r="A1039" s="130"/>
      <c r="B1039" s="130"/>
    </row>
    <row r="1040" spans="1:2" x14ac:dyDescent="0.25">
      <c r="A1040" s="130"/>
      <c r="B1040" s="130"/>
    </row>
    <row r="1041" spans="1:2" x14ac:dyDescent="0.25">
      <c r="A1041" s="130"/>
      <c r="B1041" s="130"/>
    </row>
    <row r="1042" spans="1:2" x14ac:dyDescent="0.25">
      <c r="A1042" s="130"/>
      <c r="B1042" s="130"/>
    </row>
    <row r="1043" spans="1:2" x14ac:dyDescent="0.25">
      <c r="A1043" s="130"/>
      <c r="B1043" s="130"/>
    </row>
    <row r="1044" spans="1:2" x14ac:dyDescent="0.25">
      <c r="A1044" s="130"/>
      <c r="B1044" s="130"/>
    </row>
    <row r="1045" spans="1:2" x14ac:dyDescent="0.25">
      <c r="A1045" s="130"/>
      <c r="B1045" s="130"/>
    </row>
    <row r="1046" spans="1:2" x14ac:dyDescent="0.25">
      <c r="A1046" s="130"/>
      <c r="B1046" s="130"/>
    </row>
    <row r="1047" spans="1:2" x14ac:dyDescent="0.25">
      <c r="A1047" s="130"/>
      <c r="B1047" s="130"/>
    </row>
    <row r="1048" spans="1:2" x14ac:dyDescent="0.25">
      <c r="A1048" s="130"/>
      <c r="B1048" s="130"/>
    </row>
    <row r="1049" spans="1:2" x14ac:dyDescent="0.25">
      <c r="A1049" s="130"/>
      <c r="B1049" s="130"/>
    </row>
    <row r="1050" spans="1:2" x14ac:dyDescent="0.25">
      <c r="A1050" s="130"/>
      <c r="B1050" s="130"/>
    </row>
    <row r="1051" spans="1:2" x14ac:dyDescent="0.25">
      <c r="A1051" s="130"/>
      <c r="B1051" s="130"/>
    </row>
    <row r="1052" spans="1:2" x14ac:dyDescent="0.25">
      <c r="A1052" s="130"/>
      <c r="B1052" s="130"/>
    </row>
    <row r="1053" spans="1:2" x14ac:dyDescent="0.25">
      <c r="A1053" s="130"/>
      <c r="B1053" s="130"/>
    </row>
    <row r="1054" spans="1:2" x14ac:dyDescent="0.25">
      <c r="A1054" s="130"/>
      <c r="B1054" s="130"/>
    </row>
    <row r="1055" spans="1:2" x14ac:dyDescent="0.25">
      <c r="A1055" s="130"/>
      <c r="B1055" s="130"/>
    </row>
    <row r="1056" spans="1:2" x14ac:dyDescent="0.25">
      <c r="A1056" s="130"/>
      <c r="B1056" s="130"/>
    </row>
    <row r="1057" spans="1:2" x14ac:dyDescent="0.25">
      <c r="A1057" s="130"/>
      <c r="B1057" s="130"/>
    </row>
    <row r="1058" spans="1:2" x14ac:dyDescent="0.25">
      <c r="A1058" s="130"/>
      <c r="B1058" s="130"/>
    </row>
    <row r="1059" spans="1:2" x14ac:dyDescent="0.25">
      <c r="A1059" s="130"/>
      <c r="B1059" s="130"/>
    </row>
    <row r="1060" spans="1:2" x14ac:dyDescent="0.25">
      <c r="A1060" s="130"/>
      <c r="B1060" s="130"/>
    </row>
    <row r="1061" spans="1:2" x14ac:dyDescent="0.25">
      <c r="A1061" s="130"/>
      <c r="B1061" s="130"/>
    </row>
    <row r="1062" spans="1:2" x14ac:dyDescent="0.25">
      <c r="A1062" s="130"/>
      <c r="B1062" s="130"/>
    </row>
    <row r="1063" spans="1:2" x14ac:dyDescent="0.25">
      <c r="A1063" s="130"/>
      <c r="B1063" s="130"/>
    </row>
    <row r="1064" spans="1:2" x14ac:dyDescent="0.25">
      <c r="A1064" s="130"/>
      <c r="B1064" s="130"/>
    </row>
    <row r="1065" spans="1:2" x14ac:dyDescent="0.25">
      <c r="A1065" s="130"/>
      <c r="B1065" s="130"/>
    </row>
    <row r="1066" spans="1:2" x14ac:dyDescent="0.25">
      <c r="A1066" s="130"/>
      <c r="B1066" s="130"/>
    </row>
    <row r="1067" spans="1:2" x14ac:dyDescent="0.25">
      <c r="A1067" s="130"/>
      <c r="B1067" s="130"/>
    </row>
    <row r="1068" spans="1:2" x14ac:dyDescent="0.25">
      <c r="A1068" s="130"/>
      <c r="B1068" s="130"/>
    </row>
    <row r="1069" spans="1:2" x14ac:dyDescent="0.25">
      <c r="A1069" s="130"/>
      <c r="B1069" s="130"/>
    </row>
    <row r="1070" spans="1:2" x14ac:dyDescent="0.25">
      <c r="A1070" s="130"/>
      <c r="B1070" s="130"/>
    </row>
    <row r="1071" spans="1:2" x14ac:dyDescent="0.25">
      <c r="A1071" s="130"/>
      <c r="B1071" s="130"/>
    </row>
    <row r="1072" spans="1:2" x14ac:dyDescent="0.25">
      <c r="A1072" s="130"/>
      <c r="B1072" s="130"/>
    </row>
    <row r="1073" spans="1:2" x14ac:dyDescent="0.25">
      <c r="A1073" s="130"/>
      <c r="B1073" s="130"/>
    </row>
    <row r="1074" spans="1:2" x14ac:dyDescent="0.25">
      <c r="A1074" s="130"/>
      <c r="B1074" s="130"/>
    </row>
    <row r="1075" spans="1:2" x14ac:dyDescent="0.25">
      <c r="A1075" s="130"/>
      <c r="B1075" s="130"/>
    </row>
    <row r="1076" spans="1:2" x14ac:dyDescent="0.25">
      <c r="A1076" s="130"/>
      <c r="B1076" s="130"/>
    </row>
    <row r="1077" spans="1:2" x14ac:dyDescent="0.25">
      <c r="A1077" s="130"/>
      <c r="B1077" s="130"/>
    </row>
    <row r="1078" spans="1:2" x14ac:dyDescent="0.25">
      <c r="A1078" s="130"/>
      <c r="B1078" s="130"/>
    </row>
    <row r="1079" spans="1:2" x14ac:dyDescent="0.25">
      <c r="A1079" s="130"/>
      <c r="B1079" s="130"/>
    </row>
    <row r="1080" spans="1:2" x14ac:dyDescent="0.25">
      <c r="A1080" s="130"/>
      <c r="B1080" s="130"/>
    </row>
    <row r="1081" spans="1:2" x14ac:dyDescent="0.25">
      <c r="A1081" s="130"/>
      <c r="B1081" s="130"/>
    </row>
    <row r="1082" spans="1:2" x14ac:dyDescent="0.25">
      <c r="A1082" s="130"/>
      <c r="B1082" s="130"/>
    </row>
    <row r="1083" spans="1:2" x14ac:dyDescent="0.25">
      <c r="A1083" s="130"/>
      <c r="B1083" s="130"/>
    </row>
    <row r="1084" spans="1:2" x14ac:dyDescent="0.25">
      <c r="A1084" s="130"/>
      <c r="B1084" s="130"/>
    </row>
    <row r="1085" spans="1:2" x14ac:dyDescent="0.25">
      <c r="A1085" s="130"/>
      <c r="B1085" s="130"/>
    </row>
    <row r="1086" spans="1:2" x14ac:dyDescent="0.25">
      <c r="A1086" s="130"/>
      <c r="B1086" s="130"/>
    </row>
    <row r="1087" spans="1:2" x14ac:dyDescent="0.25">
      <c r="A1087" s="130"/>
      <c r="B1087" s="130"/>
    </row>
    <row r="1088" spans="1:2" x14ac:dyDescent="0.25">
      <c r="A1088" s="130"/>
      <c r="B1088" s="130"/>
    </row>
    <row r="1089" spans="1:2" x14ac:dyDescent="0.25">
      <c r="A1089" s="130"/>
      <c r="B1089" s="130"/>
    </row>
    <row r="1090" spans="1:2" x14ac:dyDescent="0.25">
      <c r="A1090" s="130"/>
      <c r="B1090" s="130"/>
    </row>
    <row r="1091" spans="1:2" x14ac:dyDescent="0.25">
      <c r="A1091" s="130"/>
      <c r="B1091" s="130"/>
    </row>
    <row r="1092" spans="1:2" x14ac:dyDescent="0.25">
      <c r="A1092" s="130"/>
      <c r="B1092" s="130"/>
    </row>
    <row r="1093" spans="1:2" x14ac:dyDescent="0.25">
      <c r="A1093" s="130"/>
      <c r="B1093" s="130"/>
    </row>
    <row r="1094" spans="1:2" x14ac:dyDescent="0.25">
      <c r="A1094" s="130"/>
      <c r="B1094" s="130"/>
    </row>
    <row r="1095" spans="1:2" x14ac:dyDescent="0.25">
      <c r="A1095" s="130"/>
      <c r="B1095" s="130"/>
    </row>
    <row r="1096" spans="1:2" x14ac:dyDescent="0.25">
      <c r="A1096" s="130"/>
      <c r="B1096" s="130"/>
    </row>
    <row r="1097" spans="1:2" x14ac:dyDescent="0.25">
      <c r="A1097" s="130"/>
      <c r="B1097" s="130"/>
    </row>
    <row r="1098" spans="1:2" x14ac:dyDescent="0.25">
      <c r="A1098" s="130"/>
      <c r="B1098" s="130"/>
    </row>
    <row r="1099" spans="1:2" x14ac:dyDescent="0.25">
      <c r="A1099" s="130"/>
      <c r="B1099" s="130"/>
    </row>
    <row r="1100" spans="1:2" x14ac:dyDescent="0.25">
      <c r="A1100" s="130"/>
      <c r="B1100" s="130"/>
    </row>
    <row r="1101" spans="1:2" x14ac:dyDescent="0.25">
      <c r="A1101" s="130"/>
      <c r="B1101" s="130"/>
    </row>
    <row r="1102" spans="1:2" x14ac:dyDescent="0.25">
      <c r="A1102" s="130"/>
      <c r="B1102" s="130"/>
    </row>
    <row r="1103" spans="1:2" x14ac:dyDescent="0.25">
      <c r="A1103" s="130"/>
      <c r="B1103" s="130"/>
    </row>
    <row r="1104" spans="1:2" x14ac:dyDescent="0.25">
      <c r="A1104" s="130"/>
      <c r="B1104" s="130"/>
    </row>
    <row r="1105" spans="1:2" x14ac:dyDescent="0.25">
      <c r="A1105" s="130"/>
      <c r="B1105" s="130"/>
    </row>
    <row r="1106" spans="1:2" x14ac:dyDescent="0.25">
      <c r="A1106" s="130"/>
      <c r="B1106" s="130"/>
    </row>
    <row r="1107" spans="1:2" x14ac:dyDescent="0.25">
      <c r="A1107" s="130"/>
      <c r="B1107" s="130"/>
    </row>
    <row r="1108" spans="1:2" x14ac:dyDescent="0.25">
      <c r="A1108" s="130"/>
      <c r="B1108" s="130"/>
    </row>
    <row r="1109" spans="1:2" x14ac:dyDescent="0.25">
      <c r="A1109" s="130"/>
      <c r="B1109" s="130"/>
    </row>
    <row r="1110" spans="1:2" x14ac:dyDescent="0.25">
      <c r="A1110" s="130"/>
      <c r="B1110" s="130"/>
    </row>
    <row r="1111" spans="1:2" x14ac:dyDescent="0.25">
      <c r="A1111" s="130"/>
      <c r="B1111" s="130"/>
    </row>
    <row r="1112" spans="1:2" x14ac:dyDescent="0.25">
      <c r="A1112" s="130"/>
      <c r="B1112" s="130"/>
    </row>
    <row r="1113" spans="1:2" x14ac:dyDescent="0.25">
      <c r="A1113" s="130"/>
      <c r="B1113" s="130"/>
    </row>
    <row r="1114" spans="1:2" x14ac:dyDescent="0.25">
      <c r="A1114" s="130"/>
      <c r="B1114" s="130"/>
    </row>
    <row r="1115" spans="1:2" x14ac:dyDescent="0.25">
      <c r="A1115" s="130"/>
      <c r="B1115" s="130"/>
    </row>
    <row r="1116" spans="1:2" x14ac:dyDescent="0.25">
      <c r="A1116" s="130"/>
      <c r="B1116" s="130"/>
    </row>
    <row r="1117" spans="1:2" x14ac:dyDescent="0.25">
      <c r="A1117" s="130"/>
      <c r="B1117" s="130"/>
    </row>
    <row r="1118" spans="1:2" x14ac:dyDescent="0.25">
      <c r="A1118" s="130"/>
      <c r="B1118" s="130"/>
    </row>
    <row r="1119" spans="1:2" x14ac:dyDescent="0.25">
      <c r="A1119" s="130"/>
      <c r="B1119" s="130"/>
    </row>
    <row r="1120" spans="1:2" x14ac:dyDescent="0.25">
      <c r="A1120" s="130"/>
      <c r="B1120" s="130"/>
    </row>
    <row r="1121" spans="1:2" x14ac:dyDescent="0.25">
      <c r="A1121" s="130"/>
      <c r="B1121" s="130"/>
    </row>
    <row r="1122" spans="1:2" x14ac:dyDescent="0.25">
      <c r="A1122" s="130"/>
      <c r="B1122" s="130"/>
    </row>
    <row r="1123" spans="1:2" x14ac:dyDescent="0.25">
      <c r="A1123" s="130"/>
      <c r="B1123" s="130"/>
    </row>
    <row r="1124" spans="1:2" x14ac:dyDescent="0.25">
      <c r="A1124" s="130"/>
      <c r="B1124" s="130"/>
    </row>
    <row r="1125" spans="1:2" x14ac:dyDescent="0.25">
      <c r="A1125" s="130"/>
      <c r="B1125" s="130"/>
    </row>
    <row r="1126" spans="1:2" x14ac:dyDescent="0.25">
      <c r="A1126" s="130"/>
      <c r="B1126" s="130"/>
    </row>
    <row r="1127" spans="1:2" x14ac:dyDescent="0.25">
      <c r="A1127" s="130"/>
      <c r="B1127" s="130"/>
    </row>
    <row r="1128" spans="1:2" x14ac:dyDescent="0.25">
      <c r="A1128" s="130"/>
      <c r="B1128" s="130"/>
    </row>
    <row r="1129" spans="1:2" x14ac:dyDescent="0.25">
      <c r="A1129" s="130"/>
      <c r="B1129" s="130"/>
    </row>
    <row r="1130" spans="1:2" x14ac:dyDescent="0.25">
      <c r="A1130" s="130"/>
      <c r="B1130" s="130"/>
    </row>
    <row r="1131" spans="1:2" x14ac:dyDescent="0.25">
      <c r="A1131" s="130"/>
      <c r="B1131" s="130"/>
    </row>
    <row r="1132" spans="1:2" x14ac:dyDescent="0.25">
      <c r="A1132" s="130"/>
      <c r="B1132" s="130"/>
    </row>
    <row r="1133" spans="1:2" x14ac:dyDescent="0.25">
      <c r="A1133" s="130"/>
      <c r="B1133" s="130"/>
    </row>
    <row r="1134" spans="1:2" x14ac:dyDescent="0.25">
      <c r="A1134" s="130"/>
      <c r="B1134" s="130"/>
    </row>
    <row r="1135" spans="1:2" x14ac:dyDescent="0.25">
      <c r="A1135" s="130"/>
      <c r="B1135" s="130"/>
    </row>
    <row r="1136" spans="1:2" x14ac:dyDescent="0.25">
      <c r="A1136" s="130"/>
      <c r="B1136" s="130"/>
    </row>
    <row r="1137" spans="1:2" x14ac:dyDescent="0.25">
      <c r="A1137" s="130"/>
      <c r="B1137" s="130"/>
    </row>
    <row r="1138" spans="1:2" x14ac:dyDescent="0.25">
      <c r="A1138" s="130"/>
      <c r="B1138" s="130"/>
    </row>
    <row r="1139" spans="1:2" x14ac:dyDescent="0.25">
      <c r="A1139" s="130"/>
      <c r="B1139" s="130"/>
    </row>
    <row r="1140" spans="1:2" x14ac:dyDescent="0.25">
      <c r="A1140" s="130"/>
      <c r="B1140" s="130"/>
    </row>
    <row r="1141" spans="1:2" x14ac:dyDescent="0.25">
      <c r="A1141" s="130"/>
      <c r="B1141" s="130"/>
    </row>
    <row r="1142" spans="1:2" x14ac:dyDescent="0.25">
      <c r="A1142" s="130"/>
      <c r="B1142" s="130"/>
    </row>
    <row r="1143" spans="1:2" x14ac:dyDescent="0.25">
      <c r="A1143" s="130"/>
      <c r="B1143" s="130"/>
    </row>
    <row r="1144" spans="1:2" x14ac:dyDescent="0.25">
      <c r="A1144" s="130"/>
      <c r="B1144" s="130"/>
    </row>
    <row r="1145" spans="1:2" x14ac:dyDescent="0.25">
      <c r="A1145" s="130"/>
      <c r="B1145" s="130"/>
    </row>
    <row r="1146" spans="1:2" x14ac:dyDescent="0.25">
      <c r="A1146" s="130"/>
      <c r="B1146" s="130"/>
    </row>
    <row r="1147" spans="1:2" x14ac:dyDescent="0.25">
      <c r="A1147" s="130"/>
      <c r="B1147" s="130"/>
    </row>
    <row r="1148" spans="1:2" x14ac:dyDescent="0.25">
      <c r="A1148" s="130"/>
      <c r="B1148" s="130"/>
    </row>
    <row r="1149" spans="1:2" x14ac:dyDescent="0.25">
      <c r="A1149" s="130"/>
      <c r="B1149" s="130"/>
    </row>
    <row r="1150" spans="1:2" x14ac:dyDescent="0.25">
      <c r="A1150" s="130"/>
      <c r="B1150" s="130"/>
    </row>
    <row r="1151" spans="1:2" x14ac:dyDescent="0.25">
      <c r="A1151" s="130"/>
      <c r="B1151" s="130"/>
    </row>
    <row r="1152" spans="1:2" x14ac:dyDescent="0.25">
      <c r="A1152" s="130"/>
      <c r="B1152" s="130"/>
    </row>
    <row r="1153" spans="1:2" x14ac:dyDescent="0.25">
      <c r="A1153" s="130"/>
      <c r="B1153" s="130"/>
    </row>
    <row r="1154" spans="1:2" x14ac:dyDescent="0.25">
      <c r="A1154" s="130"/>
      <c r="B1154" s="130"/>
    </row>
    <row r="1155" spans="1:2" x14ac:dyDescent="0.25">
      <c r="A1155" s="130"/>
      <c r="B1155" s="130"/>
    </row>
    <row r="1156" spans="1:2" x14ac:dyDescent="0.25">
      <c r="A1156" s="130"/>
      <c r="B1156" s="130"/>
    </row>
    <row r="1157" spans="1:2" x14ac:dyDescent="0.25">
      <c r="A1157" s="130"/>
      <c r="B1157" s="130"/>
    </row>
    <row r="1158" spans="1:2" x14ac:dyDescent="0.25">
      <c r="A1158" s="130"/>
      <c r="B1158" s="130"/>
    </row>
    <row r="1159" spans="1:2" x14ac:dyDescent="0.25">
      <c r="A1159" s="130"/>
      <c r="B1159" s="130"/>
    </row>
    <row r="1160" spans="1:2" x14ac:dyDescent="0.25">
      <c r="A1160" s="130"/>
      <c r="B1160" s="130"/>
    </row>
    <row r="1161" spans="1:2" x14ac:dyDescent="0.25">
      <c r="A1161" s="130"/>
      <c r="B1161" s="130"/>
    </row>
    <row r="1162" spans="1:2" x14ac:dyDescent="0.25">
      <c r="A1162" s="130"/>
      <c r="B1162" s="130"/>
    </row>
    <row r="1163" spans="1:2" x14ac:dyDescent="0.25">
      <c r="A1163" s="130"/>
      <c r="B1163" s="130"/>
    </row>
    <row r="1164" spans="1:2" x14ac:dyDescent="0.25">
      <c r="A1164" s="130"/>
      <c r="B1164" s="130"/>
    </row>
    <row r="1165" spans="1:2" x14ac:dyDescent="0.25">
      <c r="A1165" s="130"/>
      <c r="B1165" s="130"/>
    </row>
    <row r="1166" spans="1:2" x14ac:dyDescent="0.25">
      <c r="A1166" s="130"/>
      <c r="B1166" s="130"/>
    </row>
    <row r="1167" spans="1:2" x14ac:dyDescent="0.25">
      <c r="A1167" s="130"/>
      <c r="B1167" s="130"/>
    </row>
    <row r="1168" spans="1:2" x14ac:dyDescent="0.25">
      <c r="A1168" s="130"/>
      <c r="B1168" s="130"/>
    </row>
    <row r="1169" spans="1:2" x14ac:dyDescent="0.25">
      <c r="A1169" s="130"/>
      <c r="B1169" s="130"/>
    </row>
    <row r="1170" spans="1:2" x14ac:dyDescent="0.25">
      <c r="A1170" s="130"/>
      <c r="B1170" s="130"/>
    </row>
    <row r="1171" spans="1:2" x14ac:dyDescent="0.25">
      <c r="A1171" s="130"/>
      <c r="B1171" s="130"/>
    </row>
    <row r="1172" spans="1:2" x14ac:dyDescent="0.25">
      <c r="A1172" s="130"/>
      <c r="B1172" s="130"/>
    </row>
    <row r="1173" spans="1:2" x14ac:dyDescent="0.25">
      <c r="A1173" s="130"/>
      <c r="B1173" s="130"/>
    </row>
    <row r="1174" spans="1:2" x14ac:dyDescent="0.25">
      <c r="A1174" s="130"/>
      <c r="B1174" s="130"/>
    </row>
    <row r="1175" spans="1:2" x14ac:dyDescent="0.25">
      <c r="A1175" s="130"/>
      <c r="B1175" s="130"/>
    </row>
    <row r="1176" spans="1:2" x14ac:dyDescent="0.25">
      <c r="A1176" s="130"/>
      <c r="B1176" s="130"/>
    </row>
    <row r="1177" spans="1:2" x14ac:dyDescent="0.25">
      <c r="A1177" s="130"/>
      <c r="B1177" s="130"/>
    </row>
    <row r="1178" spans="1:2" x14ac:dyDescent="0.25">
      <c r="A1178" s="130"/>
      <c r="B1178" s="130"/>
    </row>
    <row r="1179" spans="1:2" x14ac:dyDescent="0.25">
      <c r="A1179" s="130"/>
      <c r="B1179" s="130"/>
    </row>
    <row r="1180" spans="1:2" x14ac:dyDescent="0.25">
      <c r="A1180" s="130"/>
      <c r="B1180" s="130"/>
    </row>
    <row r="1181" spans="1:2" x14ac:dyDescent="0.25">
      <c r="A1181" s="130"/>
      <c r="B1181" s="130"/>
    </row>
    <row r="1182" spans="1:2" x14ac:dyDescent="0.25">
      <c r="A1182" s="130"/>
      <c r="B1182" s="130"/>
    </row>
    <row r="1183" spans="1:2" x14ac:dyDescent="0.25">
      <c r="A1183" s="130"/>
      <c r="B1183" s="130"/>
    </row>
    <row r="1184" spans="1:2" x14ac:dyDescent="0.25">
      <c r="A1184" s="130"/>
      <c r="B1184" s="130"/>
    </row>
    <row r="1185" spans="1:2" x14ac:dyDescent="0.25">
      <c r="A1185" s="130"/>
      <c r="B1185" s="130"/>
    </row>
    <row r="1186" spans="1:2" x14ac:dyDescent="0.25">
      <c r="A1186" s="130"/>
      <c r="B1186" s="130"/>
    </row>
    <row r="1187" spans="1:2" x14ac:dyDescent="0.25">
      <c r="A1187" s="130"/>
      <c r="B1187" s="130"/>
    </row>
    <row r="1188" spans="1:2" x14ac:dyDescent="0.25">
      <c r="A1188" s="130"/>
      <c r="B1188" s="130"/>
    </row>
    <row r="1189" spans="1:2" x14ac:dyDescent="0.25">
      <c r="A1189" s="130"/>
      <c r="B1189" s="130"/>
    </row>
    <row r="1190" spans="1:2" x14ac:dyDescent="0.25">
      <c r="A1190" s="130"/>
      <c r="B1190" s="130"/>
    </row>
    <row r="1191" spans="1:2" x14ac:dyDescent="0.25">
      <c r="A1191" s="130"/>
      <c r="B1191" s="130"/>
    </row>
    <row r="1192" spans="1:2" x14ac:dyDescent="0.25">
      <c r="A1192" s="130"/>
      <c r="B1192" s="130"/>
    </row>
    <row r="1193" spans="1:2" x14ac:dyDescent="0.25">
      <c r="A1193" s="130"/>
      <c r="B1193" s="130"/>
    </row>
    <row r="1194" spans="1:2" x14ac:dyDescent="0.25">
      <c r="A1194" s="130"/>
      <c r="B1194" s="130"/>
    </row>
    <row r="1195" spans="1:2" x14ac:dyDescent="0.25">
      <c r="A1195" s="130"/>
      <c r="B1195" s="130"/>
    </row>
    <row r="1196" spans="1:2" x14ac:dyDescent="0.25">
      <c r="A1196" s="130"/>
      <c r="B1196" s="130"/>
    </row>
    <row r="1197" spans="1:2" x14ac:dyDescent="0.25">
      <c r="A1197" s="130"/>
      <c r="B1197" s="130"/>
    </row>
    <row r="1198" spans="1:2" x14ac:dyDescent="0.25">
      <c r="A1198" s="130"/>
      <c r="B1198" s="130"/>
    </row>
    <row r="1199" spans="1:2" x14ac:dyDescent="0.25">
      <c r="A1199" s="130"/>
      <c r="B1199" s="130"/>
    </row>
    <row r="1200" spans="1:2" x14ac:dyDescent="0.25">
      <c r="A1200" s="130"/>
      <c r="B1200" s="130"/>
    </row>
    <row r="1201" spans="1:2" x14ac:dyDescent="0.25">
      <c r="A1201" s="130"/>
      <c r="B1201" s="130"/>
    </row>
    <row r="1202" spans="1:2" x14ac:dyDescent="0.25">
      <c r="A1202" s="130"/>
      <c r="B1202" s="130"/>
    </row>
    <row r="1203" spans="1:2" x14ac:dyDescent="0.25">
      <c r="A1203" s="130"/>
      <c r="B1203" s="130"/>
    </row>
    <row r="1204" spans="1:2" x14ac:dyDescent="0.25">
      <c r="A1204" s="130"/>
      <c r="B1204" s="130"/>
    </row>
    <row r="1205" spans="1:2" x14ac:dyDescent="0.25">
      <c r="A1205" s="130"/>
      <c r="B1205" s="130"/>
    </row>
    <row r="1206" spans="1:2" x14ac:dyDescent="0.25">
      <c r="A1206" s="130"/>
      <c r="B1206" s="130"/>
    </row>
    <row r="1207" spans="1:2" x14ac:dyDescent="0.25">
      <c r="A1207" s="130"/>
      <c r="B1207" s="130"/>
    </row>
    <row r="1208" spans="1:2" x14ac:dyDescent="0.25">
      <c r="A1208" s="130"/>
      <c r="B1208" s="130"/>
    </row>
    <row r="1209" spans="1:2" x14ac:dyDescent="0.25">
      <c r="A1209" s="130"/>
      <c r="B1209" s="130"/>
    </row>
    <row r="1210" spans="1:2" x14ac:dyDescent="0.25">
      <c r="A1210" s="130"/>
      <c r="B1210" s="130"/>
    </row>
    <row r="1211" spans="1:2" x14ac:dyDescent="0.25">
      <c r="A1211" s="130"/>
      <c r="B1211" s="130"/>
    </row>
    <row r="1212" spans="1:2" x14ac:dyDescent="0.25">
      <c r="A1212" s="130"/>
      <c r="B1212" s="130"/>
    </row>
    <row r="1213" spans="1:2" x14ac:dyDescent="0.25">
      <c r="A1213" s="130"/>
      <c r="B1213" s="130"/>
    </row>
    <row r="1214" spans="1:2" x14ac:dyDescent="0.25">
      <c r="A1214" s="130"/>
      <c r="B1214" s="130"/>
    </row>
    <row r="1215" spans="1:2" x14ac:dyDescent="0.25">
      <c r="A1215" s="130"/>
      <c r="B1215" s="130"/>
    </row>
    <row r="1216" spans="1:2" x14ac:dyDescent="0.25">
      <c r="A1216" s="130"/>
      <c r="B1216" s="130"/>
    </row>
    <row r="1217" spans="1:2" x14ac:dyDescent="0.25">
      <c r="A1217" s="130"/>
      <c r="B1217" s="130"/>
    </row>
    <row r="1218" spans="1:2" x14ac:dyDescent="0.25">
      <c r="A1218" s="130"/>
      <c r="B1218" s="130"/>
    </row>
    <row r="1219" spans="1:2" x14ac:dyDescent="0.25">
      <c r="A1219" s="130"/>
      <c r="B1219" s="130"/>
    </row>
    <row r="1220" spans="1:2" x14ac:dyDescent="0.25">
      <c r="A1220" s="130"/>
      <c r="B1220" s="130"/>
    </row>
    <row r="1221" spans="1:2" x14ac:dyDescent="0.25">
      <c r="A1221" s="130"/>
      <c r="B1221" s="130"/>
    </row>
    <row r="1222" spans="1:2" x14ac:dyDescent="0.25">
      <c r="A1222" s="130"/>
      <c r="B1222" s="130"/>
    </row>
    <row r="1223" spans="1:2" x14ac:dyDescent="0.25">
      <c r="A1223" s="130"/>
      <c r="B1223" s="130"/>
    </row>
    <row r="1224" spans="1:2" x14ac:dyDescent="0.25">
      <c r="A1224" s="130"/>
      <c r="B1224" s="130"/>
    </row>
    <row r="1225" spans="1:2" x14ac:dyDescent="0.25">
      <c r="A1225" s="130"/>
      <c r="B1225" s="130"/>
    </row>
    <row r="1226" spans="1:2" x14ac:dyDescent="0.25">
      <c r="A1226" s="130"/>
      <c r="B1226" s="130"/>
    </row>
    <row r="1227" spans="1:2" x14ac:dyDescent="0.25">
      <c r="A1227" s="130"/>
      <c r="B1227" s="130"/>
    </row>
    <row r="1228" spans="1:2" x14ac:dyDescent="0.25">
      <c r="A1228" s="130"/>
      <c r="B1228" s="130"/>
    </row>
    <row r="1229" spans="1:2" x14ac:dyDescent="0.25">
      <c r="A1229" s="130"/>
      <c r="B1229" s="130"/>
    </row>
    <row r="1230" spans="1:2" x14ac:dyDescent="0.25">
      <c r="A1230" s="130"/>
      <c r="B1230" s="130"/>
    </row>
    <row r="1231" spans="1:2" x14ac:dyDescent="0.25">
      <c r="A1231" s="130"/>
      <c r="B1231" s="130"/>
    </row>
    <row r="1232" spans="1:2" x14ac:dyDescent="0.25">
      <c r="A1232" s="130"/>
      <c r="B1232" s="130"/>
    </row>
    <row r="1233" spans="1:2" x14ac:dyDescent="0.25">
      <c r="A1233" s="130"/>
      <c r="B1233" s="130"/>
    </row>
    <row r="1234" spans="1:2" x14ac:dyDescent="0.25">
      <c r="A1234" s="130"/>
      <c r="B1234" s="130"/>
    </row>
    <row r="1235" spans="1:2" x14ac:dyDescent="0.25">
      <c r="A1235" s="130"/>
      <c r="B1235" s="130"/>
    </row>
    <row r="1236" spans="1:2" x14ac:dyDescent="0.25">
      <c r="A1236" s="130"/>
      <c r="B1236" s="130"/>
    </row>
    <row r="1237" spans="1:2" x14ac:dyDescent="0.25">
      <c r="A1237" s="130"/>
      <c r="B1237" s="130"/>
    </row>
    <row r="1238" spans="1:2" x14ac:dyDescent="0.25">
      <c r="A1238" s="130"/>
      <c r="B1238" s="130"/>
    </row>
    <row r="1239" spans="1:2" x14ac:dyDescent="0.25">
      <c r="A1239" s="130"/>
      <c r="B1239" s="130"/>
    </row>
    <row r="1240" spans="1:2" x14ac:dyDescent="0.25">
      <c r="A1240" s="130"/>
      <c r="B1240" s="130"/>
    </row>
    <row r="1241" spans="1:2" x14ac:dyDescent="0.25">
      <c r="A1241" s="130"/>
      <c r="B1241" s="130"/>
    </row>
    <row r="1242" spans="1:2" x14ac:dyDescent="0.25">
      <c r="A1242" s="130"/>
      <c r="B1242" s="130"/>
    </row>
    <row r="1243" spans="1:2" x14ac:dyDescent="0.25">
      <c r="A1243" s="130"/>
      <c r="B1243" s="130"/>
    </row>
    <row r="1244" spans="1:2" x14ac:dyDescent="0.25">
      <c r="A1244" s="130"/>
      <c r="B1244" s="130"/>
    </row>
    <row r="1245" spans="1:2" x14ac:dyDescent="0.25">
      <c r="A1245" s="130"/>
      <c r="B1245" s="130"/>
    </row>
    <row r="1246" spans="1:2" x14ac:dyDescent="0.25">
      <c r="A1246" s="130"/>
      <c r="B1246" s="130"/>
    </row>
    <row r="1247" spans="1:2" x14ac:dyDescent="0.25">
      <c r="A1247" s="130"/>
      <c r="B1247" s="130"/>
    </row>
    <row r="1248" spans="1:2" x14ac:dyDescent="0.25">
      <c r="A1248" s="130"/>
      <c r="B1248" s="130"/>
    </row>
    <row r="1249" spans="1:2" x14ac:dyDescent="0.25">
      <c r="A1249" s="130"/>
      <c r="B1249" s="130"/>
    </row>
    <row r="1250" spans="1:2" x14ac:dyDescent="0.25">
      <c r="A1250" s="130"/>
      <c r="B1250" s="130"/>
    </row>
    <row r="1251" spans="1:2" x14ac:dyDescent="0.25">
      <c r="A1251" s="130"/>
      <c r="B1251" s="130"/>
    </row>
    <row r="1252" spans="1:2" x14ac:dyDescent="0.25">
      <c r="A1252" s="130"/>
      <c r="B1252" s="130"/>
    </row>
    <row r="1253" spans="1:2" x14ac:dyDescent="0.25">
      <c r="A1253" s="130"/>
      <c r="B1253" s="130"/>
    </row>
    <row r="1254" spans="1:2" x14ac:dyDescent="0.25">
      <c r="A1254" s="130"/>
      <c r="B1254" s="130"/>
    </row>
    <row r="1255" spans="1:2" x14ac:dyDescent="0.25">
      <c r="A1255" s="130"/>
      <c r="B1255" s="130"/>
    </row>
    <row r="1256" spans="1:2" x14ac:dyDescent="0.25">
      <c r="A1256" s="130"/>
      <c r="B1256" s="130"/>
    </row>
    <row r="1257" spans="1:2" x14ac:dyDescent="0.25">
      <c r="A1257" s="130"/>
      <c r="B1257" s="130"/>
    </row>
    <row r="1258" spans="1:2" x14ac:dyDescent="0.25">
      <c r="A1258" s="130"/>
      <c r="B1258" s="130"/>
    </row>
    <row r="1259" spans="1:2" x14ac:dyDescent="0.25">
      <c r="A1259" s="130"/>
      <c r="B1259" s="130"/>
    </row>
    <row r="1260" spans="1:2" x14ac:dyDescent="0.25">
      <c r="A1260" s="130"/>
      <c r="B1260" s="130"/>
    </row>
    <row r="1261" spans="1:2" x14ac:dyDescent="0.25">
      <c r="A1261" s="130"/>
      <c r="B1261" s="130"/>
    </row>
    <row r="1262" spans="1:2" x14ac:dyDescent="0.25">
      <c r="A1262" s="130"/>
      <c r="B1262" s="130"/>
    </row>
    <row r="1263" spans="1:2" x14ac:dyDescent="0.25">
      <c r="A1263" s="130"/>
      <c r="B1263" s="130"/>
    </row>
    <row r="1264" spans="1:2" x14ac:dyDescent="0.25">
      <c r="A1264" s="130"/>
      <c r="B1264" s="130"/>
    </row>
    <row r="1265" spans="1:2" x14ac:dyDescent="0.25">
      <c r="A1265" s="130"/>
      <c r="B1265" s="130"/>
    </row>
    <row r="1266" spans="1:2" x14ac:dyDescent="0.25">
      <c r="A1266" s="130"/>
      <c r="B1266" s="130"/>
    </row>
    <row r="1267" spans="1:2" x14ac:dyDescent="0.25">
      <c r="A1267" s="130"/>
      <c r="B1267" s="130"/>
    </row>
    <row r="1268" spans="1:2" x14ac:dyDescent="0.25">
      <c r="A1268" s="130"/>
      <c r="B1268" s="130"/>
    </row>
    <row r="1269" spans="1:2" x14ac:dyDescent="0.25">
      <c r="A1269" s="130"/>
      <c r="B1269" s="130"/>
    </row>
    <row r="1270" spans="1:2" x14ac:dyDescent="0.25">
      <c r="A1270" s="130"/>
      <c r="B1270" s="130"/>
    </row>
    <row r="1271" spans="1:2" x14ac:dyDescent="0.25">
      <c r="A1271" s="130"/>
      <c r="B1271" s="130"/>
    </row>
    <row r="1272" spans="1:2" x14ac:dyDescent="0.25">
      <c r="A1272" s="130"/>
      <c r="B1272" s="130"/>
    </row>
    <row r="1273" spans="1:2" x14ac:dyDescent="0.25">
      <c r="A1273" s="130"/>
      <c r="B1273" s="130"/>
    </row>
    <row r="1274" spans="1:2" x14ac:dyDescent="0.25">
      <c r="A1274" s="130"/>
      <c r="B1274" s="130"/>
    </row>
    <row r="1275" spans="1:2" x14ac:dyDescent="0.25">
      <c r="A1275" s="130"/>
      <c r="B1275" s="130"/>
    </row>
    <row r="1276" spans="1:2" x14ac:dyDescent="0.25">
      <c r="A1276" s="130"/>
      <c r="B1276" s="130"/>
    </row>
    <row r="1277" spans="1:2" x14ac:dyDescent="0.25">
      <c r="A1277" s="130"/>
      <c r="B1277" s="130"/>
    </row>
    <row r="1278" spans="1:2" x14ac:dyDescent="0.25">
      <c r="A1278" s="130"/>
      <c r="B1278" s="130"/>
    </row>
    <row r="1279" spans="1:2" x14ac:dyDescent="0.25">
      <c r="A1279" s="130"/>
      <c r="B1279" s="130"/>
    </row>
    <row r="1280" spans="1:2" x14ac:dyDescent="0.25">
      <c r="A1280" s="130"/>
      <c r="B1280" s="130"/>
    </row>
    <row r="1281" spans="1:2" x14ac:dyDescent="0.25">
      <c r="A1281" s="130"/>
      <c r="B1281" s="130"/>
    </row>
    <row r="1282" spans="1:2" x14ac:dyDescent="0.25">
      <c r="A1282" s="130"/>
      <c r="B1282" s="130"/>
    </row>
    <row r="1283" spans="1:2" x14ac:dyDescent="0.25">
      <c r="A1283" s="130"/>
      <c r="B1283" s="130"/>
    </row>
    <row r="1284" spans="1:2" x14ac:dyDescent="0.25">
      <c r="A1284" s="130"/>
      <c r="B1284" s="130"/>
    </row>
    <row r="1285" spans="1:2" x14ac:dyDescent="0.25">
      <c r="A1285" s="130"/>
      <c r="B1285" s="130"/>
    </row>
    <row r="1286" spans="1:2" x14ac:dyDescent="0.25">
      <c r="A1286" s="130"/>
      <c r="B1286" s="130"/>
    </row>
    <row r="1287" spans="1:2" x14ac:dyDescent="0.25">
      <c r="A1287" s="130"/>
      <c r="B1287" s="130"/>
    </row>
    <row r="1288" spans="1:2" x14ac:dyDescent="0.25">
      <c r="A1288" s="130"/>
      <c r="B1288" s="130"/>
    </row>
    <row r="1289" spans="1:2" x14ac:dyDescent="0.25">
      <c r="A1289" s="130"/>
      <c r="B1289" s="130"/>
    </row>
    <row r="1290" spans="1:2" x14ac:dyDescent="0.25">
      <c r="A1290" s="130"/>
      <c r="B1290" s="130"/>
    </row>
    <row r="1291" spans="1:2" x14ac:dyDescent="0.25">
      <c r="A1291" s="130"/>
      <c r="B1291" s="130"/>
    </row>
    <row r="1292" spans="1:2" x14ac:dyDescent="0.25">
      <c r="A1292" s="130"/>
      <c r="B1292" s="130"/>
    </row>
    <row r="1293" spans="1:2" x14ac:dyDescent="0.25">
      <c r="A1293" s="130"/>
      <c r="B1293" s="130"/>
    </row>
    <row r="1294" spans="1:2" x14ac:dyDescent="0.25">
      <c r="A1294" s="130"/>
      <c r="B1294" s="130"/>
    </row>
    <row r="1295" spans="1:2" x14ac:dyDescent="0.25">
      <c r="A1295" s="130"/>
      <c r="B1295" s="130"/>
    </row>
    <row r="1296" spans="1:2" x14ac:dyDescent="0.25">
      <c r="A1296" s="130"/>
      <c r="B1296" s="130"/>
    </row>
    <row r="1297" spans="1:2" x14ac:dyDescent="0.25">
      <c r="A1297" s="130"/>
      <c r="B1297" s="130"/>
    </row>
    <row r="1298" spans="1:2" x14ac:dyDescent="0.25">
      <c r="A1298" s="130"/>
      <c r="B1298" s="130"/>
    </row>
    <row r="1299" spans="1:2" x14ac:dyDescent="0.25">
      <c r="A1299" s="130"/>
      <c r="B1299" s="130"/>
    </row>
    <row r="1300" spans="1:2" x14ac:dyDescent="0.25">
      <c r="A1300" s="130"/>
      <c r="B1300" s="130"/>
    </row>
    <row r="1301" spans="1:2" x14ac:dyDescent="0.25">
      <c r="A1301" s="130"/>
      <c r="B1301" s="130"/>
    </row>
    <row r="1302" spans="1:2" x14ac:dyDescent="0.25">
      <c r="A1302" s="130"/>
      <c r="B1302" s="130"/>
    </row>
    <row r="1303" spans="1:2" x14ac:dyDescent="0.25">
      <c r="A1303" s="130"/>
      <c r="B1303" s="130"/>
    </row>
    <row r="1304" spans="1:2" x14ac:dyDescent="0.25">
      <c r="A1304" s="130"/>
      <c r="B1304" s="130"/>
    </row>
    <row r="1305" spans="1:2" x14ac:dyDescent="0.25">
      <c r="A1305" s="130"/>
      <c r="B1305" s="130"/>
    </row>
    <row r="1306" spans="1:2" x14ac:dyDescent="0.25">
      <c r="A1306" s="130"/>
      <c r="B1306" s="130"/>
    </row>
    <row r="1307" spans="1:2" x14ac:dyDescent="0.25">
      <c r="A1307" s="130"/>
      <c r="B1307" s="130"/>
    </row>
    <row r="1308" spans="1:2" x14ac:dyDescent="0.25">
      <c r="A1308" s="130"/>
      <c r="B1308" s="130"/>
    </row>
    <row r="1309" spans="1:2" x14ac:dyDescent="0.25">
      <c r="A1309" s="130"/>
      <c r="B1309" s="130"/>
    </row>
    <row r="1310" spans="1:2" x14ac:dyDescent="0.25">
      <c r="A1310" s="130"/>
      <c r="B1310" s="130"/>
    </row>
    <row r="1311" spans="1:2" x14ac:dyDescent="0.25">
      <c r="A1311" s="130"/>
      <c r="B1311" s="130"/>
    </row>
    <row r="1312" spans="1:2" x14ac:dyDescent="0.25">
      <c r="A1312" s="130"/>
      <c r="B1312" s="130"/>
    </row>
    <row r="1313" spans="1:2" x14ac:dyDescent="0.25">
      <c r="A1313" s="130"/>
      <c r="B1313" s="130"/>
    </row>
    <row r="1314" spans="1:2" x14ac:dyDescent="0.25">
      <c r="A1314" s="130"/>
      <c r="B1314" s="130"/>
    </row>
    <row r="1315" spans="1:2" x14ac:dyDescent="0.25">
      <c r="A1315" s="130"/>
      <c r="B1315" s="130"/>
    </row>
    <row r="1316" spans="1:2" x14ac:dyDescent="0.25">
      <c r="A1316" s="130"/>
      <c r="B1316" s="130"/>
    </row>
    <row r="1317" spans="1:2" x14ac:dyDescent="0.25">
      <c r="A1317" s="130"/>
      <c r="B1317" s="130"/>
    </row>
    <row r="1318" spans="1:2" x14ac:dyDescent="0.25">
      <c r="A1318" s="130"/>
      <c r="B1318" s="130"/>
    </row>
    <row r="1319" spans="1:2" x14ac:dyDescent="0.25">
      <c r="A1319" s="130"/>
      <c r="B1319" s="130"/>
    </row>
    <row r="1320" spans="1:2" x14ac:dyDescent="0.25">
      <c r="A1320" s="130"/>
      <c r="B1320" s="130"/>
    </row>
    <row r="1321" spans="1:2" x14ac:dyDescent="0.25">
      <c r="A1321" s="130"/>
      <c r="B1321" s="130"/>
    </row>
    <row r="1322" spans="1:2" x14ac:dyDescent="0.25">
      <c r="A1322" s="130"/>
      <c r="B1322" s="130"/>
    </row>
    <row r="1323" spans="1:2" x14ac:dyDescent="0.25">
      <c r="A1323" s="130"/>
      <c r="B1323" s="130"/>
    </row>
    <row r="1324" spans="1:2" x14ac:dyDescent="0.25">
      <c r="A1324" s="130"/>
      <c r="B1324" s="130"/>
    </row>
    <row r="1325" spans="1:2" x14ac:dyDescent="0.25">
      <c r="A1325" s="130"/>
      <c r="B1325" s="130"/>
    </row>
    <row r="1326" spans="1:2" x14ac:dyDescent="0.25">
      <c r="A1326" s="130"/>
      <c r="B1326" s="130"/>
    </row>
    <row r="1327" spans="1:2" x14ac:dyDescent="0.25">
      <c r="A1327" s="130"/>
      <c r="B1327" s="130"/>
    </row>
    <row r="1328" spans="1:2" x14ac:dyDescent="0.25">
      <c r="A1328" s="130"/>
      <c r="B1328" s="130"/>
    </row>
    <row r="1329" spans="1:2" x14ac:dyDescent="0.25">
      <c r="A1329" s="130"/>
      <c r="B1329" s="130"/>
    </row>
    <row r="1330" spans="1:2" x14ac:dyDescent="0.25">
      <c r="A1330" s="130"/>
      <c r="B1330" s="130"/>
    </row>
    <row r="1331" spans="1:2" x14ac:dyDescent="0.25">
      <c r="A1331" s="130"/>
      <c r="B1331" s="130"/>
    </row>
    <row r="1332" spans="1:2" x14ac:dyDescent="0.25">
      <c r="A1332" s="130"/>
      <c r="B1332" s="130"/>
    </row>
    <row r="1333" spans="1:2" x14ac:dyDescent="0.25">
      <c r="A1333" s="130"/>
      <c r="B1333" s="130"/>
    </row>
    <row r="1334" spans="1:2" x14ac:dyDescent="0.25">
      <c r="A1334" s="130"/>
      <c r="B1334" s="130"/>
    </row>
    <row r="1335" spans="1:2" x14ac:dyDescent="0.25">
      <c r="A1335" s="130"/>
      <c r="B1335" s="130"/>
    </row>
    <row r="1336" spans="1:2" x14ac:dyDescent="0.25">
      <c r="A1336" s="130"/>
      <c r="B1336" s="130"/>
    </row>
    <row r="1337" spans="1:2" x14ac:dyDescent="0.25">
      <c r="A1337" s="130"/>
      <c r="B1337" s="130"/>
    </row>
    <row r="1338" spans="1:2" x14ac:dyDescent="0.25">
      <c r="A1338" s="130"/>
      <c r="B1338" s="130"/>
    </row>
    <row r="1339" spans="1:2" x14ac:dyDescent="0.25">
      <c r="A1339" s="130"/>
      <c r="B1339" s="130"/>
    </row>
    <row r="1340" spans="1:2" x14ac:dyDescent="0.25">
      <c r="A1340" s="130"/>
      <c r="B1340" s="130"/>
    </row>
    <row r="1341" spans="1:2" x14ac:dyDescent="0.25">
      <c r="A1341" s="130"/>
      <c r="B1341" s="130"/>
    </row>
    <row r="1342" spans="1:2" x14ac:dyDescent="0.25">
      <c r="A1342" s="130"/>
      <c r="B1342" s="130"/>
    </row>
    <row r="1343" spans="1:2" x14ac:dyDescent="0.25">
      <c r="A1343" s="130"/>
      <c r="B1343" s="130"/>
    </row>
    <row r="1344" spans="1:2" x14ac:dyDescent="0.25">
      <c r="A1344" s="130"/>
      <c r="B1344" s="130"/>
    </row>
    <row r="1345" spans="1:2" x14ac:dyDescent="0.25">
      <c r="A1345" s="130"/>
      <c r="B1345" s="130"/>
    </row>
    <row r="1346" spans="1:2" x14ac:dyDescent="0.25">
      <c r="A1346" s="130"/>
      <c r="B1346" s="130"/>
    </row>
    <row r="1347" spans="1:2" x14ac:dyDescent="0.25">
      <c r="A1347" s="130"/>
      <c r="B1347" s="130"/>
    </row>
    <row r="1348" spans="1:2" x14ac:dyDescent="0.25">
      <c r="A1348" s="130"/>
      <c r="B1348" s="130"/>
    </row>
    <row r="1349" spans="1:2" x14ac:dyDescent="0.25">
      <c r="A1349" s="130"/>
      <c r="B1349" s="130"/>
    </row>
    <row r="1350" spans="1:2" x14ac:dyDescent="0.25">
      <c r="A1350" s="130"/>
      <c r="B1350" s="130"/>
    </row>
    <row r="1351" spans="1:2" x14ac:dyDescent="0.25">
      <c r="A1351" s="130"/>
      <c r="B1351" s="130"/>
    </row>
    <row r="1352" spans="1:2" x14ac:dyDescent="0.25">
      <c r="A1352" s="130"/>
      <c r="B1352" s="130"/>
    </row>
    <row r="1353" spans="1:2" x14ac:dyDescent="0.25">
      <c r="A1353" s="130"/>
      <c r="B1353" s="130"/>
    </row>
    <row r="1354" spans="1:2" x14ac:dyDescent="0.25">
      <c r="A1354" s="130"/>
      <c r="B1354" s="130"/>
    </row>
    <row r="1355" spans="1:2" x14ac:dyDescent="0.25">
      <c r="A1355" s="130"/>
      <c r="B1355" s="130"/>
    </row>
    <row r="1356" spans="1:2" x14ac:dyDescent="0.25">
      <c r="A1356" s="130"/>
      <c r="B1356" s="130"/>
    </row>
    <row r="1357" spans="1:2" x14ac:dyDescent="0.25">
      <c r="A1357" s="130"/>
      <c r="B1357" s="130"/>
    </row>
    <row r="1358" spans="1:2" x14ac:dyDescent="0.25">
      <c r="A1358" s="130"/>
      <c r="B1358" s="130"/>
    </row>
    <row r="1359" spans="1:2" x14ac:dyDescent="0.25">
      <c r="A1359" s="130"/>
      <c r="B1359" s="130"/>
    </row>
    <row r="1360" spans="1:2" x14ac:dyDescent="0.25">
      <c r="A1360" s="130"/>
      <c r="B1360" s="130"/>
    </row>
    <row r="1361" spans="1:2" x14ac:dyDescent="0.25">
      <c r="A1361" s="130"/>
      <c r="B1361" s="130"/>
    </row>
    <row r="1362" spans="1:2" x14ac:dyDescent="0.25">
      <c r="A1362" s="130"/>
      <c r="B1362" s="130"/>
    </row>
    <row r="1363" spans="1:2" x14ac:dyDescent="0.25">
      <c r="A1363" s="130"/>
      <c r="B1363" s="130"/>
    </row>
    <row r="1364" spans="1:2" x14ac:dyDescent="0.25">
      <c r="A1364" s="130"/>
      <c r="B1364" s="130"/>
    </row>
    <row r="1365" spans="1:2" x14ac:dyDescent="0.25">
      <c r="A1365" s="130"/>
      <c r="B1365" s="130"/>
    </row>
    <row r="1366" spans="1:2" x14ac:dyDescent="0.25">
      <c r="A1366" s="130"/>
      <c r="B1366" s="130"/>
    </row>
    <row r="1367" spans="1:2" x14ac:dyDescent="0.25">
      <c r="A1367" s="130"/>
      <c r="B1367" s="130"/>
    </row>
    <row r="1368" spans="1:2" x14ac:dyDescent="0.25">
      <c r="A1368" s="130"/>
      <c r="B1368" s="130"/>
    </row>
    <row r="1369" spans="1:2" x14ac:dyDescent="0.25">
      <c r="A1369" s="130"/>
      <c r="B1369" s="130"/>
    </row>
    <row r="1370" spans="1:2" x14ac:dyDescent="0.25">
      <c r="A1370" s="130"/>
      <c r="B1370" s="130"/>
    </row>
    <row r="1371" spans="1:2" x14ac:dyDescent="0.25">
      <c r="A1371" s="130"/>
      <c r="B1371" s="130"/>
    </row>
    <row r="1372" spans="1:2" x14ac:dyDescent="0.25">
      <c r="A1372" s="130"/>
      <c r="B1372" s="130"/>
    </row>
    <row r="1373" spans="1:2" x14ac:dyDescent="0.25">
      <c r="A1373" s="130"/>
      <c r="B1373" s="130"/>
    </row>
    <row r="1374" spans="1:2" x14ac:dyDescent="0.25">
      <c r="A1374" s="130"/>
      <c r="B1374" s="130"/>
    </row>
    <row r="1375" spans="1:2" x14ac:dyDescent="0.25">
      <c r="A1375" s="130"/>
      <c r="B1375" s="130"/>
    </row>
    <row r="1376" spans="1:2" x14ac:dyDescent="0.25">
      <c r="A1376" s="130"/>
      <c r="B1376" s="130"/>
    </row>
    <row r="1377" spans="1:2" x14ac:dyDescent="0.25">
      <c r="A1377" s="130"/>
      <c r="B1377" s="130"/>
    </row>
    <row r="1378" spans="1:2" x14ac:dyDescent="0.25">
      <c r="A1378" s="130"/>
      <c r="B1378" s="130"/>
    </row>
    <row r="1379" spans="1:2" x14ac:dyDescent="0.25">
      <c r="A1379" s="130"/>
      <c r="B1379" s="130"/>
    </row>
    <row r="1380" spans="1:2" x14ac:dyDescent="0.25">
      <c r="A1380" s="130"/>
      <c r="B1380" s="130"/>
    </row>
    <row r="1381" spans="1:2" x14ac:dyDescent="0.25">
      <c r="A1381" s="130"/>
      <c r="B1381" s="130"/>
    </row>
    <row r="1382" spans="1:2" x14ac:dyDescent="0.25">
      <c r="A1382" s="130"/>
      <c r="B1382" s="130"/>
    </row>
    <row r="1383" spans="1:2" x14ac:dyDescent="0.25">
      <c r="A1383" s="130"/>
      <c r="B1383" s="130"/>
    </row>
    <row r="1384" spans="1:2" x14ac:dyDescent="0.25">
      <c r="A1384" s="130"/>
      <c r="B1384" s="130"/>
    </row>
    <row r="1385" spans="1:2" x14ac:dyDescent="0.25">
      <c r="A1385" s="130"/>
      <c r="B1385" s="130"/>
    </row>
    <row r="1386" spans="1:2" x14ac:dyDescent="0.25">
      <c r="A1386" s="130"/>
      <c r="B1386" s="130"/>
    </row>
    <row r="1387" spans="1:2" x14ac:dyDescent="0.25">
      <c r="A1387" s="130"/>
      <c r="B1387" s="130"/>
    </row>
    <row r="1388" spans="1:2" x14ac:dyDescent="0.25">
      <c r="A1388" s="130"/>
      <c r="B1388" s="130"/>
    </row>
    <row r="1389" spans="1:2" x14ac:dyDescent="0.25">
      <c r="A1389" s="130"/>
      <c r="B1389" s="130"/>
    </row>
    <row r="1390" spans="1:2" x14ac:dyDescent="0.25">
      <c r="A1390" s="130"/>
      <c r="B1390" s="130"/>
    </row>
    <row r="1391" spans="1:2" x14ac:dyDescent="0.25">
      <c r="A1391" s="130"/>
      <c r="B1391" s="130"/>
    </row>
    <row r="1392" spans="1:2" x14ac:dyDescent="0.25">
      <c r="A1392" s="130"/>
      <c r="B1392" s="130"/>
    </row>
    <row r="1393" spans="1:2" x14ac:dyDescent="0.25">
      <c r="A1393" s="130"/>
      <c r="B1393" s="130"/>
    </row>
    <row r="1394" spans="1:2" x14ac:dyDescent="0.25">
      <c r="A1394" s="130"/>
      <c r="B1394" s="130"/>
    </row>
    <row r="1395" spans="1:2" x14ac:dyDescent="0.25">
      <c r="A1395" s="130"/>
      <c r="B1395" s="130"/>
    </row>
    <row r="1396" spans="1:2" x14ac:dyDescent="0.25">
      <c r="A1396" s="130"/>
      <c r="B1396" s="130"/>
    </row>
    <row r="1397" spans="1:2" x14ac:dyDescent="0.25">
      <c r="A1397" s="130"/>
      <c r="B1397" s="130"/>
    </row>
    <row r="1398" spans="1:2" x14ac:dyDescent="0.25">
      <c r="A1398" s="130"/>
      <c r="B1398" s="130"/>
    </row>
    <row r="1399" spans="1:2" x14ac:dyDescent="0.25">
      <c r="A1399" s="130"/>
      <c r="B1399" s="130"/>
    </row>
    <row r="1400" spans="1:2" x14ac:dyDescent="0.25">
      <c r="A1400" s="130"/>
      <c r="B1400" s="130"/>
    </row>
    <row r="1401" spans="1:2" x14ac:dyDescent="0.25">
      <c r="A1401" s="130"/>
      <c r="B1401" s="130"/>
    </row>
    <row r="1402" spans="1:2" x14ac:dyDescent="0.25">
      <c r="A1402" s="130"/>
      <c r="B1402" s="130"/>
    </row>
    <row r="1403" spans="1:2" x14ac:dyDescent="0.25">
      <c r="A1403" s="130"/>
      <c r="B1403" s="130"/>
    </row>
    <row r="1404" spans="1:2" x14ac:dyDescent="0.25">
      <c r="A1404" s="130"/>
      <c r="B1404" s="130"/>
    </row>
    <row r="1405" spans="1:2" x14ac:dyDescent="0.25">
      <c r="A1405" s="130"/>
      <c r="B1405" s="130"/>
    </row>
    <row r="1406" spans="1:2" x14ac:dyDescent="0.25">
      <c r="A1406" s="130"/>
      <c r="B1406" s="130"/>
    </row>
    <row r="1407" spans="1:2" x14ac:dyDescent="0.25">
      <c r="A1407" s="130"/>
      <c r="B1407" s="130"/>
    </row>
    <row r="1408" spans="1:2" x14ac:dyDescent="0.25">
      <c r="A1408" s="130"/>
      <c r="B1408" s="130"/>
    </row>
    <row r="1409" spans="1:2" x14ac:dyDescent="0.25">
      <c r="A1409" s="130"/>
      <c r="B1409" s="130"/>
    </row>
    <row r="1410" spans="1:2" x14ac:dyDescent="0.25">
      <c r="A1410" s="130"/>
      <c r="B1410" s="130"/>
    </row>
    <row r="1411" spans="1:2" x14ac:dyDescent="0.25">
      <c r="A1411" s="130"/>
      <c r="B1411" s="130"/>
    </row>
    <row r="1412" spans="1:2" x14ac:dyDescent="0.25">
      <c r="A1412" s="130"/>
      <c r="B1412" s="130"/>
    </row>
    <row r="1413" spans="1:2" x14ac:dyDescent="0.25">
      <c r="A1413" s="130"/>
      <c r="B1413" s="130"/>
    </row>
    <row r="1414" spans="1:2" x14ac:dyDescent="0.25">
      <c r="A1414" s="130"/>
      <c r="B1414" s="130"/>
    </row>
    <row r="1415" spans="1:2" x14ac:dyDescent="0.25">
      <c r="A1415" s="130"/>
      <c r="B1415" s="130"/>
    </row>
    <row r="1416" spans="1:2" x14ac:dyDescent="0.25">
      <c r="A1416" s="130"/>
      <c r="B1416" s="130"/>
    </row>
    <row r="1417" spans="1:2" x14ac:dyDescent="0.25">
      <c r="A1417" s="130"/>
      <c r="B1417" s="130"/>
    </row>
    <row r="1418" spans="1:2" x14ac:dyDescent="0.25">
      <c r="A1418" s="130"/>
      <c r="B1418" s="130"/>
    </row>
    <row r="1419" spans="1:2" x14ac:dyDescent="0.25">
      <c r="A1419" s="130"/>
      <c r="B1419" s="130"/>
    </row>
    <row r="1420" spans="1:2" x14ac:dyDescent="0.25">
      <c r="A1420" s="130"/>
      <c r="B1420" s="130"/>
    </row>
    <row r="1421" spans="1:2" x14ac:dyDescent="0.25">
      <c r="A1421" s="130"/>
      <c r="B1421" s="130"/>
    </row>
    <row r="1422" spans="1:2" x14ac:dyDescent="0.25">
      <c r="A1422" s="130"/>
      <c r="B1422" s="130"/>
    </row>
    <row r="1423" spans="1:2" x14ac:dyDescent="0.25">
      <c r="A1423" s="130"/>
      <c r="B1423" s="130"/>
    </row>
    <row r="1424" spans="1:2" x14ac:dyDescent="0.25">
      <c r="A1424" s="130"/>
      <c r="B1424" s="130"/>
    </row>
    <row r="1425" spans="1:2" x14ac:dyDescent="0.25">
      <c r="A1425" s="130"/>
      <c r="B1425" s="130"/>
    </row>
    <row r="1426" spans="1:2" x14ac:dyDescent="0.25">
      <c r="A1426" s="130"/>
      <c r="B1426" s="130"/>
    </row>
    <row r="1427" spans="1:2" x14ac:dyDescent="0.25">
      <c r="A1427" s="130"/>
      <c r="B1427" s="130"/>
    </row>
    <row r="1428" spans="1:2" x14ac:dyDescent="0.25">
      <c r="A1428" s="130"/>
      <c r="B1428" s="130"/>
    </row>
    <row r="1429" spans="1:2" x14ac:dyDescent="0.25">
      <c r="A1429" s="130"/>
      <c r="B1429" s="130"/>
    </row>
    <row r="1430" spans="1:2" x14ac:dyDescent="0.25">
      <c r="A1430" s="130"/>
      <c r="B1430" s="130"/>
    </row>
    <row r="1431" spans="1:2" x14ac:dyDescent="0.25">
      <c r="A1431" s="130"/>
      <c r="B1431" s="130"/>
    </row>
    <row r="1432" spans="1:2" x14ac:dyDescent="0.25">
      <c r="A1432" s="130"/>
      <c r="B1432" s="130"/>
    </row>
    <row r="1433" spans="1:2" x14ac:dyDescent="0.25">
      <c r="A1433" s="130"/>
      <c r="B1433" s="130"/>
    </row>
    <row r="1434" spans="1:2" x14ac:dyDescent="0.25">
      <c r="A1434" s="130"/>
      <c r="B1434" s="130"/>
    </row>
    <row r="1435" spans="1:2" x14ac:dyDescent="0.25">
      <c r="A1435" s="130"/>
      <c r="B1435" s="130"/>
    </row>
    <row r="1436" spans="1:2" x14ac:dyDescent="0.25">
      <c r="A1436" s="130"/>
      <c r="B1436" s="130"/>
    </row>
    <row r="1437" spans="1:2" x14ac:dyDescent="0.25">
      <c r="A1437" s="130"/>
      <c r="B1437" s="130"/>
    </row>
    <row r="1438" spans="1:2" x14ac:dyDescent="0.25">
      <c r="A1438" s="130"/>
      <c r="B1438" s="130"/>
    </row>
    <row r="1439" spans="1:2" x14ac:dyDescent="0.25">
      <c r="A1439" s="130"/>
      <c r="B1439" s="130"/>
    </row>
    <row r="1440" spans="1:2" x14ac:dyDescent="0.25">
      <c r="A1440" s="130"/>
      <c r="B1440" s="130"/>
    </row>
    <row r="1441" spans="1:2" x14ac:dyDescent="0.25">
      <c r="A1441" s="130"/>
      <c r="B1441" s="130"/>
    </row>
    <row r="1442" spans="1:2" x14ac:dyDescent="0.25">
      <c r="A1442" s="130"/>
      <c r="B1442" s="130"/>
    </row>
    <row r="1443" spans="1:2" x14ac:dyDescent="0.25">
      <c r="A1443" s="130"/>
      <c r="B1443" s="130"/>
    </row>
    <row r="1444" spans="1:2" x14ac:dyDescent="0.25">
      <c r="A1444" s="130"/>
      <c r="B1444" s="130"/>
    </row>
    <row r="1445" spans="1:2" x14ac:dyDescent="0.25">
      <c r="A1445" s="130"/>
      <c r="B1445" s="130"/>
    </row>
    <row r="1446" spans="1:2" x14ac:dyDescent="0.25">
      <c r="A1446" s="130"/>
      <c r="B1446" s="130"/>
    </row>
    <row r="1447" spans="1:2" x14ac:dyDescent="0.25">
      <c r="A1447" s="130"/>
      <c r="B1447" s="130"/>
    </row>
    <row r="1448" spans="1:2" x14ac:dyDescent="0.25">
      <c r="A1448" s="130"/>
      <c r="B1448" s="130"/>
    </row>
    <row r="1449" spans="1:2" x14ac:dyDescent="0.25">
      <c r="A1449" s="130"/>
      <c r="B1449" s="130"/>
    </row>
    <row r="1450" spans="1:2" x14ac:dyDescent="0.25">
      <c r="A1450" s="130"/>
      <c r="B1450" s="130"/>
    </row>
    <row r="1451" spans="1:2" x14ac:dyDescent="0.25">
      <c r="A1451" s="130"/>
      <c r="B1451" s="130"/>
    </row>
    <row r="1452" spans="1:2" x14ac:dyDescent="0.25">
      <c r="A1452" s="130"/>
      <c r="B1452" s="130"/>
    </row>
    <row r="1453" spans="1:2" x14ac:dyDescent="0.25">
      <c r="A1453" s="130"/>
      <c r="B1453" s="130"/>
    </row>
    <row r="1454" spans="1:2" x14ac:dyDescent="0.25">
      <c r="A1454" s="130"/>
      <c r="B1454" s="130"/>
    </row>
    <row r="1455" spans="1:2" x14ac:dyDescent="0.25">
      <c r="A1455" s="130"/>
      <c r="B1455" s="130"/>
    </row>
    <row r="1456" spans="1:2" x14ac:dyDescent="0.25">
      <c r="A1456" s="130"/>
      <c r="B1456" s="130"/>
    </row>
    <row r="1457" spans="1:2" x14ac:dyDescent="0.25">
      <c r="A1457" s="130"/>
      <c r="B1457" s="130"/>
    </row>
    <row r="1458" spans="1:2" x14ac:dyDescent="0.25">
      <c r="A1458" s="130"/>
      <c r="B1458" s="130"/>
    </row>
    <row r="1459" spans="1:2" x14ac:dyDescent="0.25">
      <c r="A1459" s="130"/>
      <c r="B1459" s="130"/>
    </row>
    <row r="1460" spans="1:2" x14ac:dyDescent="0.25">
      <c r="A1460" s="130"/>
      <c r="B1460" s="130"/>
    </row>
    <row r="1461" spans="1:2" x14ac:dyDescent="0.25">
      <c r="A1461" s="130"/>
      <c r="B1461" s="130"/>
    </row>
    <row r="1462" spans="1:2" x14ac:dyDescent="0.25">
      <c r="A1462" s="130"/>
      <c r="B1462" s="130"/>
    </row>
    <row r="1463" spans="1:2" x14ac:dyDescent="0.25">
      <c r="A1463" s="130"/>
      <c r="B1463" s="130"/>
    </row>
    <row r="1464" spans="1:2" x14ac:dyDescent="0.25">
      <c r="A1464" s="130"/>
      <c r="B1464" s="130"/>
    </row>
    <row r="1465" spans="1:2" x14ac:dyDescent="0.25">
      <c r="A1465" s="130"/>
      <c r="B1465" s="130"/>
    </row>
    <row r="1466" spans="1:2" x14ac:dyDescent="0.25">
      <c r="A1466" s="130"/>
      <c r="B1466" s="130"/>
    </row>
    <row r="1467" spans="1:2" x14ac:dyDescent="0.25">
      <c r="A1467" s="130"/>
      <c r="B1467" s="130"/>
    </row>
    <row r="1468" spans="1:2" x14ac:dyDescent="0.25">
      <c r="A1468" s="130"/>
      <c r="B1468" s="130"/>
    </row>
    <row r="1469" spans="1:2" x14ac:dyDescent="0.25">
      <c r="A1469" s="130"/>
      <c r="B1469" s="130"/>
    </row>
    <row r="1470" spans="1:2" x14ac:dyDescent="0.25">
      <c r="A1470" s="130"/>
      <c r="B1470" s="130"/>
    </row>
    <row r="1471" spans="1:2" x14ac:dyDescent="0.25">
      <c r="A1471" s="130"/>
      <c r="B1471" s="130"/>
    </row>
    <row r="1472" spans="1:2" x14ac:dyDescent="0.25">
      <c r="A1472" s="130"/>
      <c r="B1472" s="130"/>
    </row>
    <row r="1473" spans="1:2" x14ac:dyDescent="0.25">
      <c r="A1473" s="130"/>
      <c r="B1473" s="130"/>
    </row>
    <row r="1474" spans="1:2" x14ac:dyDescent="0.25">
      <c r="A1474" s="130"/>
      <c r="B1474" s="130"/>
    </row>
    <row r="1475" spans="1:2" x14ac:dyDescent="0.25">
      <c r="A1475" s="130"/>
      <c r="B1475" s="130"/>
    </row>
    <row r="1476" spans="1:2" x14ac:dyDescent="0.25">
      <c r="A1476" s="130"/>
      <c r="B1476" s="130"/>
    </row>
    <row r="1477" spans="1:2" x14ac:dyDescent="0.25">
      <c r="A1477" s="130"/>
      <c r="B1477" s="130"/>
    </row>
    <row r="1478" spans="1:2" x14ac:dyDescent="0.25">
      <c r="A1478" s="130"/>
      <c r="B1478" s="130"/>
    </row>
    <row r="1479" spans="1:2" x14ac:dyDescent="0.25">
      <c r="A1479" s="130"/>
      <c r="B1479" s="130"/>
    </row>
    <row r="1480" spans="1:2" x14ac:dyDescent="0.25">
      <c r="A1480" s="130"/>
      <c r="B1480" s="130"/>
    </row>
    <row r="1481" spans="1:2" x14ac:dyDescent="0.25">
      <c r="A1481" s="130"/>
      <c r="B1481" s="130"/>
    </row>
    <row r="1482" spans="1:2" x14ac:dyDescent="0.25">
      <c r="A1482" s="130"/>
      <c r="B1482" s="130"/>
    </row>
    <row r="1483" spans="1:2" x14ac:dyDescent="0.25">
      <c r="A1483" s="130"/>
      <c r="B1483" s="130"/>
    </row>
    <row r="1484" spans="1:2" x14ac:dyDescent="0.25">
      <c r="A1484" s="130"/>
      <c r="B1484" s="130"/>
    </row>
    <row r="1485" spans="1:2" x14ac:dyDescent="0.25">
      <c r="A1485" s="130"/>
      <c r="B1485" s="130"/>
    </row>
    <row r="1486" spans="1:2" x14ac:dyDescent="0.25">
      <c r="A1486" s="130"/>
      <c r="B1486" s="130"/>
    </row>
    <row r="1487" spans="1:2" x14ac:dyDescent="0.25">
      <c r="A1487" s="130"/>
      <c r="B1487" s="130"/>
    </row>
    <row r="1488" spans="1:2" x14ac:dyDescent="0.25">
      <c r="A1488" s="130"/>
      <c r="B1488" s="130"/>
    </row>
    <row r="1489" spans="1:2" x14ac:dyDescent="0.25">
      <c r="A1489" s="130"/>
      <c r="B1489" s="130"/>
    </row>
    <row r="1490" spans="1:2" x14ac:dyDescent="0.25">
      <c r="A1490" s="130"/>
      <c r="B1490" s="130"/>
    </row>
    <row r="1491" spans="1:2" x14ac:dyDescent="0.25">
      <c r="A1491" s="130"/>
      <c r="B1491" s="130"/>
    </row>
    <row r="1492" spans="1:2" x14ac:dyDescent="0.25">
      <c r="A1492" s="130"/>
      <c r="B1492" s="130"/>
    </row>
    <row r="1493" spans="1:2" x14ac:dyDescent="0.25">
      <c r="A1493" s="130"/>
      <c r="B1493" s="130"/>
    </row>
    <row r="1494" spans="1:2" x14ac:dyDescent="0.25">
      <c r="A1494" s="130"/>
      <c r="B1494" s="130"/>
    </row>
    <row r="1495" spans="1:2" x14ac:dyDescent="0.25">
      <c r="A1495" s="130"/>
      <c r="B1495" s="130"/>
    </row>
    <row r="1496" spans="1:2" x14ac:dyDescent="0.25">
      <c r="A1496" s="130"/>
      <c r="B1496" s="130"/>
    </row>
    <row r="1497" spans="1:2" x14ac:dyDescent="0.25">
      <c r="A1497" s="130"/>
      <c r="B1497" s="130"/>
    </row>
    <row r="1498" spans="1:2" x14ac:dyDescent="0.25">
      <c r="A1498" s="130"/>
      <c r="B1498" s="130"/>
    </row>
    <row r="1499" spans="1:2" x14ac:dyDescent="0.25">
      <c r="A1499" s="130"/>
      <c r="B1499" s="130"/>
    </row>
    <row r="1500" spans="1:2" x14ac:dyDescent="0.25">
      <c r="A1500" s="130"/>
      <c r="B1500" s="130"/>
    </row>
    <row r="1501" spans="1:2" x14ac:dyDescent="0.25">
      <c r="A1501" s="130"/>
      <c r="B1501" s="130"/>
    </row>
    <row r="1502" spans="1:2" x14ac:dyDescent="0.25">
      <c r="A1502" s="130"/>
      <c r="B1502" s="130"/>
    </row>
    <row r="1503" spans="1:2" x14ac:dyDescent="0.25">
      <c r="A1503" s="130"/>
      <c r="B1503" s="130"/>
    </row>
    <row r="1504" spans="1:2" x14ac:dyDescent="0.25">
      <c r="A1504" s="130"/>
      <c r="B1504" s="130"/>
    </row>
    <row r="1505" spans="1:2" x14ac:dyDescent="0.25">
      <c r="A1505" s="130"/>
      <c r="B1505" s="130"/>
    </row>
    <row r="1506" spans="1:2" x14ac:dyDescent="0.25">
      <c r="A1506" s="130"/>
      <c r="B1506" s="130"/>
    </row>
    <row r="1507" spans="1:2" x14ac:dyDescent="0.25">
      <c r="A1507" s="130"/>
      <c r="B1507" s="130"/>
    </row>
    <row r="1508" spans="1:2" x14ac:dyDescent="0.25">
      <c r="A1508" s="130"/>
      <c r="B1508" s="130"/>
    </row>
    <row r="1509" spans="1:2" x14ac:dyDescent="0.25">
      <c r="A1509" s="130"/>
      <c r="B1509" s="130"/>
    </row>
    <row r="1510" spans="1:2" x14ac:dyDescent="0.25">
      <c r="A1510" s="130"/>
      <c r="B1510" s="130"/>
    </row>
    <row r="1511" spans="1:2" x14ac:dyDescent="0.25">
      <c r="A1511" s="130"/>
      <c r="B1511" s="130"/>
    </row>
    <row r="1512" spans="1:2" x14ac:dyDescent="0.25">
      <c r="A1512" s="130"/>
      <c r="B1512" s="130"/>
    </row>
    <row r="1513" spans="1:2" x14ac:dyDescent="0.25">
      <c r="A1513" s="130"/>
      <c r="B1513" s="130"/>
    </row>
    <row r="1514" spans="1:2" x14ac:dyDescent="0.25">
      <c r="A1514" s="130"/>
      <c r="B1514" s="130"/>
    </row>
    <row r="1515" spans="1:2" x14ac:dyDescent="0.25">
      <c r="A1515" s="130"/>
      <c r="B1515" s="130"/>
    </row>
    <row r="1516" spans="1:2" x14ac:dyDescent="0.25">
      <c r="A1516" s="130"/>
      <c r="B1516" s="130"/>
    </row>
    <row r="1517" spans="1:2" x14ac:dyDescent="0.25">
      <c r="A1517" s="130"/>
      <c r="B1517" s="130"/>
    </row>
    <row r="1518" spans="1:2" x14ac:dyDescent="0.25">
      <c r="A1518" s="130"/>
      <c r="B1518" s="130"/>
    </row>
    <row r="1519" spans="1:2" x14ac:dyDescent="0.25">
      <c r="A1519" s="130"/>
      <c r="B1519" s="130"/>
    </row>
    <row r="1520" spans="1:2" x14ac:dyDescent="0.25">
      <c r="A1520" s="130"/>
      <c r="B1520" s="130"/>
    </row>
    <row r="1521" spans="1:2" x14ac:dyDescent="0.25">
      <c r="A1521" s="130"/>
      <c r="B1521" s="130"/>
    </row>
    <row r="1522" spans="1:2" x14ac:dyDescent="0.25">
      <c r="A1522" s="130"/>
      <c r="B1522" s="130"/>
    </row>
    <row r="1523" spans="1:2" x14ac:dyDescent="0.25">
      <c r="A1523" s="130"/>
      <c r="B1523" s="130"/>
    </row>
    <row r="1524" spans="1:2" x14ac:dyDescent="0.25">
      <c r="A1524" s="130"/>
      <c r="B1524" s="130"/>
    </row>
    <row r="1525" spans="1:2" x14ac:dyDescent="0.25">
      <c r="A1525" s="130"/>
      <c r="B1525" s="130"/>
    </row>
    <row r="1526" spans="1:2" x14ac:dyDescent="0.25">
      <c r="A1526" s="130"/>
      <c r="B1526" s="130"/>
    </row>
    <row r="1527" spans="1:2" x14ac:dyDescent="0.25">
      <c r="A1527" s="130"/>
      <c r="B1527" s="130"/>
    </row>
    <row r="1528" spans="1:2" x14ac:dyDescent="0.25">
      <c r="A1528" s="130"/>
      <c r="B1528" s="130"/>
    </row>
    <row r="1529" spans="1:2" x14ac:dyDescent="0.25">
      <c r="A1529" s="130"/>
      <c r="B1529" s="130"/>
    </row>
    <row r="1530" spans="1:2" x14ac:dyDescent="0.25">
      <c r="A1530" s="130"/>
      <c r="B1530" s="130"/>
    </row>
    <row r="1531" spans="1:2" x14ac:dyDescent="0.25">
      <c r="A1531" s="130"/>
      <c r="B1531" s="130"/>
    </row>
    <row r="1532" spans="1:2" x14ac:dyDescent="0.25">
      <c r="A1532" s="130"/>
      <c r="B1532" s="130"/>
    </row>
    <row r="1533" spans="1:2" x14ac:dyDescent="0.25">
      <c r="A1533" s="130"/>
      <c r="B1533" s="130"/>
    </row>
    <row r="1534" spans="1:2" x14ac:dyDescent="0.25">
      <c r="A1534" s="130"/>
      <c r="B1534" s="130"/>
    </row>
    <row r="1535" spans="1:2" x14ac:dyDescent="0.25">
      <c r="A1535" s="130"/>
      <c r="B1535" s="130"/>
    </row>
    <row r="1536" spans="1:2" x14ac:dyDescent="0.25">
      <c r="A1536" s="130"/>
      <c r="B1536" s="130"/>
    </row>
    <row r="1537" spans="1:2" x14ac:dyDescent="0.25">
      <c r="A1537" s="130"/>
      <c r="B1537" s="130"/>
    </row>
    <row r="1538" spans="1:2" x14ac:dyDescent="0.25">
      <c r="A1538" s="130"/>
      <c r="B1538" s="130"/>
    </row>
    <row r="1539" spans="1:2" x14ac:dyDescent="0.25">
      <c r="A1539" s="130"/>
      <c r="B1539" s="130"/>
    </row>
    <row r="1540" spans="1:2" x14ac:dyDescent="0.25">
      <c r="A1540" s="130"/>
      <c r="B1540" s="130"/>
    </row>
    <row r="1541" spans="1:2" x14ac:dyDescent="0.25">
      <c r="A1541" s="130"/>
      <c r="B1541" s="130"/>
    </row>
    <row r="1542" spans="1:2" x14ac:dyDescent="0.25">
      <c r="A1542" s="130"/>
      <c r="B1542" s="130"/>
    </row>
    <row r="1543" spans="1:2" x14ac:dyDescent="0.25">
      <c r="A1543" s="130"/>
      <c r="B1543" s="130"/>
    </row>
    <row r="1544" spans="1:2" x14ac:dyDescent="0.25">
      <c r="A1544" s="130"/>
      <c r="B1544" s="130"/>
    </row>
    <row r="1545" spans="1:2" x14ac:dyDescent="0.25">
      <c r="A1545" s="130"/>
      <c r="B1545" s="130"/>
    </row>
    <row r="1546" spans="1:2" x14ac:dyDescent="0.25">
      <c r="A1546" s="130"/>
      <c r="B1546" s="130"/>
    </row>
    <row r="1547" spans="1:2" x14ac:dyDescent="0.25">
      <c r="A1547" s="130"/>
      <c r="B1547" s="130"/>
    </row>
    <row r="1548" spans="1:2" x14ac:dyDescent="0.25">
      <c r="A1548" s="130"/>
      <c r="B1548" s="130"/>
    </row>
    <row r="1549" spans="1:2" x14ac:dyDescent="0.25">
      <c r="A1549" s="130"/>
      <c r="B1549" s="130"/>
    </row>
    <row r="1550" spans="1:2" x14ac:dyDescent="0.25">
      <c r="A1550" s="130"/>
      <c r="B1550" s="130"/>
    </row>
    <row r="1551" spans="1:2" x14ac:dyDescent="0.25">
      <c r="A1551" s="130"/>
      <c r="B1551" s="130"/>
    </row>
    <row r="1552" spans="1:2" x14ac:dyDescent="0.25">
      <c r="A1552" s="130"/>
      <c r="B1552" s="130"/>
    </row>
    <row r="1553" spans="1:2" x14ac:dyDescent="0.25">
      <c r="A1553" s="130"/>
      <c r="B1553" s="130"/>
    </row>
    <row r="1554" spans="1:2" x14ac:dyDescent="0.25">
      <c r="A1554" s="130"/>
      <c r="B1554" s="130"/>
    </row>
    <row r="1555" spans="1:2" x14ac:dyDescent="0.25">
      <c r="A1555" s="130"/>
      <c r="B1555" s="130"/>
    </row>
    <row r="1556" spans="1:2" x14ac:dyDescent="0.25">
      <c r="A1556" s="130"/>
      <c r="B1556" s="130"/>
    </row>
    <row r="1557" spans="1:2" x14ac:dyDescent="0.25">
      <c r="A1557" s="130"/>
      <c r="B1557" s="130"/>
    </row>
    <row r="1558" spans="1:2" x14ac:dyDescent="0.25">
      <c r="A1558" s="130"/>
      <c r="B1558" s="130"/>
    </row>
    <row r="1559" spans="1:2" x14ac:dyDescent="0.25">
      <c r="A1559" s="130"/>
      <c r="B1559" s="130"/>
    </row>
    <row r="1560" spans="1:2" x14ac:dyDescent="0.25">
      <c r="A1560" s="130"/>
      <c r="B1560" s="130"/>
    </row>
    <row r="1561" spans="1:2" x14ac:dyDescent="0.25">
      <c r="A1561" s="130"/>
      <c r="B1561" s="130"/>
    </row>
    <row r="1562" spans="1:2" x14ac:dyDescent="0.25">
      <c r="A1562" s="130"/>
      <c r="B1562" s="130"/>
    </row>
    <row r="1563" spans="1:2" x14ac:dyDescent="0.25">
      <c r="A1563" s="130"/>
      <c r="B1563" s="130"/>
    </row>
    <row r="1564" spans="1:2" x14ac:dyDescent="0.25">
      <c r="A1564" s="130"/>
      <c r="B1564" s="130"/>
    </row>
    <row r="1565" spans="1:2" x14ac:dyDescent="0.25">
      <c r="A1565" s="130"/>
      <c r="B1565" s="130"/>
    </row>
    <row r="1566" spans="1:2" x14ac:dyDescent="0.25">
      <c r="A1566" s="130"/>
      <c r="B1566" s="130"/>
    </row>
    <row r="1567" spans="1:2" x14ac:dyDescent="0.25">
      <c r="A1567" s="130"/>
      <c r="B1567" s="130"/>
    </row>
    <row r="1568" spans="1:2" x14ac:dyDescent="0.25">
      <c r="A1568" s="130"/>
      <c r="B1568" s="130"/>
    </row>
    <row r="1569" spans="1:2" x14ac:dyDescent="0.25">
      <c r="A1569" s="130"/>
      <c r="B1569" s="130"/>
    </row>
    <row r="1570" spans="1:2" x14ac:dyDescent="0.25">
      <c r="A1570" s="130"/>
      <c r="B1570" s="130"/>
    </row>
    <row r="1571" spans="1:2" x14ac:dyDescent="0.25">
      <c r="A1571" s="130"/>
      <c r="B1571" s="130"/>
    </row>
    <row r="1572" spans="1:2" x14ac:dyDescent="0.25">
      <c r="A1572" s="130"/>
      <c r="B1572" s="130"/>
    </row>
    <row r="1573" spans="1:2" x14ac:dyDescent="0.25">
      <c r="A1573" s="130"/>
      <c r="B1573" s="130"/>
    </row>
    <row r="1574" spans="1:2" x14ac:dyDescent="0.25">
      <c r="A1574" s="130"/>
      <c r="B1574" s="130"/>
    </row>
    <row r="1575" spans="1:2" x14ac:dyDescent="0.25">
      <c r="A1575" s="130"/>
      <c r="B1575" s="130"/>
    </row>
    <row r="1576" spans="1:2" x14ac:dyDescent="0.25">
      <c r="A1576" s="130"/>
      <c r="B1576" s="130"/>
    </row>
    <row r="1577" spans="1:2" x14ac:dyDescent="0.25">
      <c r="A1577" s="130"/>
      <c r="B1577" s="130"/>
    </row>
    <row r="1578" spans="1:2" x14ac:dyDescent="0.25">
      <c r="A1578" s="130"/>
      <c r="B1578" s="130"/>
    </row>
    <row r="1579" spans="1:2" x14ac:dyDescent="0.25">
      <c r="A1579" s="130"/>
      <c r="B1579" s="130"/>
    </row>
    <row r="1580" spans="1:2" x14ac:dyDescent="0.25">
      <c r="A1580" s="130"/>
      <c r="B1580" s="130"/>
    </row>
    <row r="1581" spans="1:2" x14ac:dyDescent="0.25">
      <c r="A1581" s="130"/>
      <c r="B1581" s="130"/>
    </row>
    <row r="1582" spans="1:2" x14ac:dyDescent="0.25">
      <c r="A1582" s="130"/>
      <c r="B1582" s="130"/>
    </row>
    <row r="1583" spans="1:2" x14ac:dyDescent="0.25">
      <c r="A1583" s="130"/>
      <c r="B1583" s="130"/>
    </row>
    <row r="1584" spans="1:2" x14ac:dyDescent="0.25">
      <c r="A1584" s="130"/>
      <c r="B1584" s="130"/>
    </row>
    <row r="1585" spans="1:2" x14ac:dyDescent="0.25">
      <c r="A1585" s="130"/>
      <c r="B1585" s="130"/>
    </row>
    <row r="1586" spans="1:2" x14ac:dyDescent="0.25">
      <c r="A1586" s="130"/>
      <c r="B1586" s="130"/>
    </row>
    <row r="1587" spans="1:2" x14ac:dyDescent="0.25">
      <c r="A1587" s="130"/>
      <c r="B1587" s="130"/>
    </row>
    <row r="1588" spans="1:2" x14ac:dyDescent="0.25">
      <c r="A1588" s="130"/>
      <c r="B1588" s="130"/>
    </row>
    <row r="1589" spans="1:2" x14ac:dyDescent="0.25">
      <c r="A1589" s="130"/>
      <c r="B1589" s="130"/>
    </row>
    <row r="1590" spans="1:2" x14ac:dyDescent="0.25">
      <c r="A1590" s="130"/>
      <c r="B1590" s="130"/>
    </row>
    <row r="1591" spans="1:2" x14ac:dyDescent="0.25">
      <c r="A1591" s="130"/>
      <c r="B1591" s="130"/>
    </row>
    <row r="1592" spans="1:2" x14ac:dyDescent="0.25">
      <c r="A1592" s="130"/>
      <c r="B1592" s="130"/>
    </row>
    <row r="1593" spans="1:2" x14ac:dyDescent="0.25">
      <c r="A1593" s="130"/>
      <c r="B1593" s="130"/>
    </row>
    <row r="1594" spans="1:2" x14ac:dyDescent="0.25">
      <c r="A1594" s="130"/>
      <c r="B1594" s="130"/>
    </row>
    <row r="1595" spans="1:2" x14ac:dyDescent="0.25">
      <c r="A1595" s="130"/>
      <c r="B1595" s="130"/>
    </row>
    <row r="1596" spans="1:2" x14ac:dyDescent="0.25">
      <c r="A1596" s="130"/>
      <c r="B1596" s="130"/>
    </row>
    <row r="1597" spans="1:2" x14ac:dyDescent="0.25">
      <c r="A1597" s="130"/>
      <c r="B1597" s="130"/>
    </row>
    <row r="1598" spans="1:2" x14ac:dyDescent="0.25">
      <c r="A1598" s="130"/>
      <c r="B1598" s="130"/>
    </row>
    <row r="1599" spans="1:2" x14ac:dyDescent="0.25">
      <c r="A1599" s="130"/>
      <c r="B1599" s="130"/>
    </row>
    <row r="1600" spans="1:2" x14ac:dyDescent="0.25">
      <c r="A1600" s="130"/>
      <c r="B1600" s="130"/>
    </row>
    <row r="1601" spans="1:2" x14ac:dyDescent="0.25">
      <c r="A1601" s="130"/>
      <c r="B1601" s="130"/>
    </row>
    <row r="1602" spans="1:2" x14ac:dyDescent="0.25">
      <c r="A1602" s="130"/>
      <c r="B1602" s="130"/>
    </row>
    <row r="1603" spans="1:2" x14ac:dyDescent="0.25">
      <c r="A1603" s="130"/>
      <c r="B1603" s="130"/>
    </row>
    <row r="1604" spans="1:2" x14ac:dyDescent="0.25">
      <c r="A1604" s="130"/>
      <c r="B1604" s="130"/>
    </row>
    <row r="1605" spans="1:2" x14ac:dyDescent="0.25">
      <c r="A1605" s="130"/>
      <c r="B1605" s="130"/>
    </row>
    <row r="1606" spans="1:2" x14ac:dyDescent="0.25">
      <c r="A1606" s="130"/>
      <c r="B1606" s="130"/>
    </row>
    <row r="1607" spans="1:2" x14ac:dyDescent="0.25">
      <c r="A1607" s="130"/>
      <c r="B1607" s="130"/>
    </row>
    <row r="1608" spans="1:2" x14ac:dyDescent="0.25">
      <c r="A1608" s="130"/>
      <c r="B1608" s="130"/>
    </row>
    <row r="1609" spans="1:2" x14ac:dyDescent="0.25">
      <c r="A1609" s="130"/>
      <c r="B1609" s="130"/>
    </row>
    <row r="1610" spans="1:2" x14ac:dyDescent="0.25">
      <c r="A1610" s="130"/>
      <c r="B1610" s="130"/>
    </row>
    <row r="1611" spans="1:2" x14ac:dyDescent="0.25">
      <c r="A1611" s="130"/>
      <c r="B1611" s="130"/>
    </row>
    <row r="1612" spans="1:2" x14ac:dyDescent="0.25">
      <c r="A1612" s="130"/>
      <c r="B1612" s="130"/>
    </row>
    <row r="1613" spans="1:2" x14ac:dyDescent="0.25">
      <c r="A1613" s="130"/>
      <c r="B1613" s="130"/>
    </row>
    <row r="1614" spans="1:2" x14ac:dyDescent="0.25">
      <c r="A1614" s="130"/>
      <c r="B1614" s="130"/>
    </row>
    <row r="1615" spans="1:2" x14ac:dyDescent="0.25">
      <c r="A1615" s="130"/>
      <c r="B1615" s="130"/>
    </row>
    <row r="1616" spans="1:2" x14ac:dyDescent="0.25">
      <c r="A1616" s="130"/>
      <c r="B1616" s="130"/>
    </row>
    <row r="1617" spans="1:2" x14ac:dyDescent="0.25">
      <c r="A1617" s="130"/>
      <c r="B1617" s="130"/>
    </row>
    <row r="1618" spans="1:2" x14ac:dyDescent="0.25">
      <c r="A1618" s="130"/>
      <c r="B1618" s="130"/>
    </row>
    <row r="1619" spans="1:2" x14ac:dyDescent="0.25">
      <c r="A1619" s="130"/>
      <c r="B1619" s="130"/>
    </row>
    <row r="1620" spans="1:2" x14ac:dyDescent="0.25">
      <c r="A1620" s="130"/>
      <c r="B1620" s="130"/>
    </row>
    <row r="1621" spans="1:2" x14ac:dyDescent="0.25">
      <c r="A1621" s="130"/>
      <c r="B1621" s="130"/>
    </row>
    <row r="1622" spans="1:2" x14ac:dyDescent="0.25">
      <c r="A1622" s="130"/>
      <c r="B1622" s="130"/>
    </row>
    <row r="1623" spans="1:2" x14ac:dyDescent="0.25">
      <c r="A1623" s="130"/>
      <c r="B1623" s="130"/>
    </row>
    <row r="1624" spans="1:2" x14ac:dyDescent="0.25">
      <c r="A1624" s="130"/>
      <c r="B1624" s="130"/>
    </row>
    <row r="1625" spans="1:2" x14ac:dyDescent="0.25">
      <c r="A1625" s="130"/>
      <c r="B1625" s="130"/>
    </row>
    <row r="1626" spans="1:2" x14ac:dyDescent="0.25">
      <c r="A1626" s="130"/>
      <c r="B1626" s="130"/>
    </row>
    <row r="1627" spans="1:2" x14ac:dyDescent="0.25">
      <c r="A1627" s="130"/>
      <c r="B1627" s="130"/>
    </row>
    <row r="1628" spans="1:2" x14ac:dyDescent="0.25">
      <c r="A1628" s="130"/>
      <c r="B1628" s="130"/>
    </row>
    <row r="1629" spans="1:2" x14ac:dyDescent="0.25">
      <c r="A1629" s="130"/>
      <c r="B1629" s="130"/>
    </row>
    <row r="1630" spans="1:2" x14ac:dyDescent="0.25">
      <c r="A1630" s="130"/>
      <c r="B1630" s="130"/>
    </row>
    <row r="1631" spans="1:2" x14ac:dyDescent="0.25">
      <c r="A1631" s="130"/>
      <c r="B1631" s="130"/>
    </row>
    <row r="1632" spans="1:2" x14ac:dyDescent="0.25">
      <c r="A1632" s="130"/>
      <c r="B1632" s="130"/>
    </row>
    <row r="1633" spans="1:2" x14ac:dyDescent="0.25">
      <c r="A1633" s="130"/>
      <c r="B1633" s="130"/>
    </row>
    <row r="1634" spans="1:2" x14ac:dyDescent="0.25">
      <c r="A1634" s="130"/>
      <c r="B1634" s="130"/>
    </row>
    <row r="1635" spans="1:2" x14ac:dyDescent="0.25">
      <c r="A1635" s="130"/>
      <c r="B1635" s="130"/>
    </row>
    <row r="1636" spans="1:2" x14ac:dyDescent="0.25">
      <c r="A1636" s="130"/>
      <c r="B1636" s="130"/>
    </row>
    <row r="1637" spans="1:2" x14ac:dyDescent="0.25">
      <c r="A1637" s="130"/>
      <c r="B1637" s="130"/>
    </row>
    <row r="1638" spans="1:2" x14ac:dyDescent="0.25">
      <c r="A1638" s="130"/>
      <c r="B1638" s="130"/>
    </row>
    <row r="1639" spans="1:2" x14ac:dyDescent="0.25">
      <c r="A1639" s="130"/>
      <c r="B1639" s="130"/>
    </row>
    <row r="1640" spans="1:2" x14ac:dyDescent="0.25">
      <c r="A1640" s="130"/>
      <c r="B1640" s="130"/>
    </row>
    <row r="1641" spans="1:2" x14ac:dyDescent="0.25">
      <c r="A1641" s="130"/>
      <c r="B1641" s="130"/>
    </row>
    <row r="1642" spans="1:2" x14ac:dyDescent="0.25">
      <c r="A1642" s="130"/>
      <c r="B1642" s="130"/>
    </row>
    <row r="1643" spans="1:2" x14ac:dyDescent="0.25">
      <c r="A1643" s="130"/>
      <c r="B1643" s="130"/>
    </row>
    <row r="1644" spans="1:2" x14ac:dyDescent="0.25">
      <c r="A1644" s="130"/>
      <c r="B1644" s="130"/>
    </row>
    <row r="1645" spans="1:2" x14ac:dyDescent="0.25">
      <c r="A1645" s="130"/>
      <c r="B1645" s="130"/>
    </row>
    <row r="1646" spans="1:2" x14ac:dyDescent="0.25">
      <c r="A1646" s="130"/>
      <c r="B1646" s="130"/>
    </row>
    <row r="1647" spans="1:2" x14ac:dyDescent="0.25">
      <c r="A1647" s="130"/>
      <c r="B1647" s="130"/>
    </row>
    <row r="1648" spans="1:2" x14ac:dyDescent="0.25">
      <c r="A1648" s="130"/>
      <c r="B1648" s="130"/>
    </row>
    <row r="1649" spans="1:2" x14ac:dyDescent="0.25">
      <c r="A1649" s="130"/>
      <c r="B1649" s="130"/>
    </row>
    <row r="1650" spans="1:2" x14ac:dyDescent="0.25">
      <c r="A1650" s="130"/>
      <c r="B1650" s="130"/>
    </row>
    <row r="1651" spans="1:2" x14ac:dyDescent="0.25">
      <c r="A1651" s="130"/>
      <c r="B1651" s="130"/>
    </row>
    <row r="1652" spans="1:2" x14ac:dyDescent="0.25">
      <c r="A1652" s="130"/>
      <c r="B1652" s="130"/>
    </row>
    <row r="1653" spans="1:2" x14ac:dyDescent="0.25">
      <c r="A1653" s="130"/>
      <c r="B1653" s="130"/>
    </row>
    <row r="1654" spans="1:2" x14ac:dyDescent="0.25">
      <c r="A1654" s="130"/>
      <c r="B1654" s="130"/>
    </row>
    <row r="1655" spans="1:2" x14ac:dyDescent="0.25">
      <c r="A1655" s="130"/>
      <c r="B1655" s="130"/>
    </row>
    <row r="1656" spans="1:2" x14ac:dyDescent="0.25">
      <c r="A1656" s="130"/>
      <c r="B1656" s="130"/>
    </row>
    <row r="1657" spans="1:2" x14ac:dyDescent="0.25">
      <c r="A1657" s="130"/>
      <c r="B1657" s="130"/>
    </row>
    <row r="1658" spans="1:2" x14ac:dyDescent="0.25">
      <c r="A1658" s="130"/>
      <c r="B1658" s="130"/>
    </row>
    <row r="1659" spans="1:2" x14ac:dyDescent="0.25">
      <c r="A1659" s="130"/>
      <c r="B1659" s="130"/>
    </row>
    <row r="1660" spans="1:2" x14ac:dyDescent="0.25">
      <c r="A1660" s="130"/>
      <c r="B1660" s="130"/>
    </row>
    <row r="1661" spans="1:2" x14ac:dyDescent="0.25">
      <c r="A1661" s="130"/>
      <c r="B1661" s="130"/>
    </row>
    <row r="1662" spans="1:2" x14ac:dyDescent="0.25">
      <c r="A1662" s="130"/>
      <c r="B1662" s="130"/>
    </row>
    <row r="1663" spans="1:2" x14ac:dyDescent="0.25">
      <c r="A1663" s="130"/>
      <c r="B1663" s="130"/>
    </row>
    <row r="1664" spans="1:2" x14ac:dyDescent="0.25">
      <c r="A1664" s="130"/>
      <c r="B1664" s="130"/>
    </row>
    <row r="1665" spans="1:2" x14ac:dyDescent="0.25">
      <c r="A1665" s="130"/>
      <c r="B1665" s="130"/>
    </row>
    <row r="1666" spans="1:2" x14ac:dyDescent="0.25">
      <c r="A1666" s="130"/>
      <c r="B1666" s="130"/>
    </row>
    <row r="1667" spans="1:2" x14ac:dyDescent="0.25">
      <c r="A1667" s="130"/>
      <c r="B1667" s="130"/>
    </row>
    <row r="1668" spans="1:2" x14ac:dyDescent="0.25">
      <c r="A1668" s="130"/>
      <c r="B1668" s="130"/>
    </row>
    <row r="1669" spans="1:2" x14ac:dyDescent="0.25">
      <c r="A1669" s="130"/>
      <c r="B1669" s="130"/>
    </row>
    <row r="1670" spans="1:2" x14ac:dyDescent="0.25">
      <c r="A1670" s="130"/>
      <c r="B1670" s="130"/>
    </row>
    <row r="1671" spans="1:2" x14ac:dyDescent="0.25">
      <c r="A1671" s="130"/>
      <c r="B1671" s="130"/>
    </row>
    <row r="1672" spans="1:2" x14ac:dyDescent="0.25">
      <c r="A1672" s="130"/>
      <c r="B1672" s="130"/>
    </row>
    <row r="1673" spans="1:2" x14ac:dyDescent="0.25">
      <c r="A1673" s="130"/>
      <c r="B1673" s="130"/>
    </row>
    <row r="1674" spans="1:2" x14ac:dyDescent="0.25">
      <c r="A1674" s="130"/>
      <c r="B1674" s="130"/>
    </row>
    <row r="1675" spans="1:2" x14ac:dyDescent="0.25">
      <c r="A1675" s="130"/>
      <c r="B1675" s="130"/>
    </row>
    <row r="1676" spans="1:2" x14ac:dyDescent="0.25">
      <c r="A1676" s="130"/>
      <c r="B1676" s="130"/>
    </row>
    <row r="1677" spans="1:2" x14ac:dyDescent="0.25">
      <c r="A1677" s="130"/>
      <c r="B1677" s="130"/>
    </row>
    <row r="1678" spans="1:2" x14ac:dyDescent="0.25">
      <c r="A1678" s="130"/>
      <c r="B1678" s="130"/>
    </row>
    <row r="1679" spans="1:2" x14ac:dyDescent="0.25">
      <c r="A1679" s="130"/>
      <c r="B1679" s="130"/>
    </row>
    <row r="1680" spans="1:2" x14ac:dyDescent="0.25">
      <c r="A1680" s="130"/>
      <c r="B1680" s="130"/>
    </row>
    <row r="1681" spans="1:2" x14ac:dyDescent="0.25">
      <c r="A1681" s="130"/>
      <c r="B1681" s="130"/>
    </row>
    <row r="1682" spans="1:2" x14ac:dyDescent="0.25">
      <c r="A1682" s="130"/>
      <c r="B1682" s="130"/>
    </row>
    <row r="1683" spans="1:2" x14ac:dyDescent="0.25">
      <c r="A1683" s="130"/>
      <c r="B1683" s="130"/>
    </row>
    <row r="1684" spans="1:2" x14ac:dyDescent="0.25">
      <c r="A1684" s="130"/>
      <c r="B1684" s="130"/>
    </row>
    <row r="1685" spans="1:2" x14ac:dyDescent="0.25">
      <c r="A1685" s="130"/>
      <c r="B1685" s="130"/>
    </row>
    <row r="1686" spans="1:2" x14ac:dyDescent="0.25">
      <c r="A1686" s="130"/>
      <c r="B1686" s="130"/>
    </row>
    <row r="1687" spans="1:2" x14ac:dyDescent="0.25">
      <c r="A1687" s="130"/>
      <c r="B1687" s="130"/>
    </row>
    <row r="1688" spans="1:2" x14ac:dyDescent="0.25">
      <c r="A1688" s="130"/>
      <c r="B1688" s="130"/>
    </row>
    <row r="1689" spans="1:2" x14ac:dyDescent="0.25">
      <c r="A1689" s="130"/>
      <c r="B1689" s="130"/>
    </row>
    <row r="1690" spans="1:2" x14ac:dyDescent="0.25">
      <c r="A1690" s="130"/>
      <c r="B1690" s="130"/>
    </row>
    <row r="1691" spans="1:2" x14ac:dyDescent="0.25">
      <c r="A1691" s="130"/>
      <c r="B1691" s="130"/>
    </row>
    <row r="1692" spans="1:2" x14ac:dyDescent="0.25">
      <c r="A1692" s="130"/>
      <c r="B1692" s="130"/>
    </row>
    <row r="1693" spans="1:2" x14ac:dyDescent="0.25">
      <c r="A1693" s="130"/>
      <c r="B1693" s="130"/>
    </row>
    <row r="1694" spans="1:2" x14ac:dyDescent="0.25">
      <c r="A1694" s="130"/>
      <c r="B1694" s="130"/>
    </row>
    <row r="1695" spans="1:2" x14ac:dyDescent="0.25">
      <c r="A1695" s="130"/>
      <c r="B1695" s="130"/>
    </row>
    <row r="1696" spans="1:2" x14ac:dyDescent="0.25">
      <c r="A1696" s="130"/>
      <c r="B1696" s="130"/>
    </row>
    <row r="1697" spans="1:2" x14ac:dyDescent="0.25">
      <c r="A1697" s="130"/>
      <c r="B1697" s="130"/>
    </row>
    <row r="1698" spans="1:2" x14ac:dyDescent="0.25">
      <c r="A1698" s="130"/>
      <c r="B1698" s="130"/>
    </row>
    <row r="1699" spans="1:2" x14ac:dyDescent="0.25">
      <c r="A1699" s="130"/>
      <c r="B1699" s="130"/>
    </row>
    <row r="1700" spans="1:2" x14ac:dyDescent="0.25">
      <c r="A1700" s="130"/>
      <c r="B1700" s="130"/>
    </row>
    <row r="1701" spans="1:2" x14ac:dyDescent="0.25">
      <c r="A1701" s="130"/>
      <c r="B1701" s="130"/>
    </row>
    <row r="1702" spans="1:2" x14ac:dyDescent="0.25">
      <c r="A1702" s="130"/>
      <c r="B1702" s="130"/>
    </row>
    <row r="1703" spans="1:2" x14ac:dyDescent="0.25">
      <c r="A1703" s="130"/>
      <c r="B1703" s="130"/>
    </row>
    <row r="1704" spans="1:2" x14ac:dyDescent="0.25">
      <c r="A1704" s="130"/>
      <c r="B1704" s="130"/>
    </row>
    <row r="1705" spans="1:2" x14ac:dyDescent="0.25">
      <c r="A1705" s="130"/>
      <c r="B1705" s="130"/>
    </row>
    <row r="1706" spans="1:2" x14ac:dyDescent="0.25">
      <c r="A1706" s="130"/>
      <c r="B1706" s="130"/>
    </row>
    <row r="1707" spans="1:2" x14ac:dyDescent="0.25">
      <c r="A1707" s="130"/>
      <c r="B1707" s="130"/>
    </row>
    <row r="1708" spans="1:2" x14ac:dyDescent="0.25">
      <c r="A1708" s="130"/>
      <c r="B1708" s="130"/>
    </row>
    <row r="1709" spans="1:2" x14ac:dyDescent="0.25">
      <c r="A1709" s="130"/>
      <c r="B1709" s="130"/>
    </row>
    <row r="1710" spans="1:2" x14ac:dyDescent="0.25">
      <c r="A1710" s="130"/>
      <c r="B1710" s="130"/>
    </row>
    <row r="1711" spans="1:2" x14ac:dyDescent="0.25">
      <c r="A1711" s="130"/>
      <c r="B1711" s="130"/>
    </row>
    <row r="1712" spans="1:2" x14ac:dyDescent="0.25">
      <c r="A1712" s="130"/>
      <c r="B1712" s="130"/>
    </row>
    <row r="1713" spans="1:2" x14ac:dyDescent="0.25">
      <c r="A1713" s="130"/>
      <c r="B1713" s="130"/>
    </row>
    <row r="1714" spans="1:2" x14ac:dyDescent="0.25">
      <c r="A1714" s="130"/>
      <c r="B1714" s="130"/>
    </row>
    <row r="1715" spans="1:2" x14ac:dyDescent="0.25">
      <c r="A1715" s="130"/>
      <c r="B1715" s="130"/>
    </row>
    <row r="1716" spans="1:2" x14ac:dyDescent="0.25">
      <c r="A1716" s="130"/>
      <c r="B1716" s="130"/>
    </row>
    <row r="1717" spans="1:2" x14ac:dyDescent="0.25">
      <c r="A1717" s="130"/>
      <c r="B1717" s="130"/>
    </row>
    <row r="1718" spans="1:2" x14ac:dyDescent="0.25">
      <c r="A1718" s="130"/>
      <c r="B1718" s="130"/>
    </row>
    <row r="1719" spans="1:2" x14ac:dyDescent="0.25">
      <c r="A1719" s="130"/>
      <c r="B1719" s="130"/>
    </row>
    <row r="1720" spans="1:2" x14ac:dyDescent="0.25">
      <c r="A1720" s="130"/>
      <c r="B1720" s="130"/>
    </row>
    <row r="1721" spans="1:2" x14ac:dyDescent="0.25">
      <c r="A1721" s="130"/>
      <c r="B1721" s="130"/>
    </row>
    <row r="1722" spans="1:2" x14ac:dyDescent="0.25">
      <c r="A1722" s="130"/>
      <c r="B1722" s="130"/>
    </row>
    <row r="1723" spans="1:2" x14ac:dyDescent="0.25">
      <c r="A1723" s="130"/>
      <c r="B1723" s="130"/>
    </row>
    <row r="1724" spans="1:2" x14ac:dyDescent="0.25">
      <c r="A1724" s="130"/>
      <c r="B1724" s="130"/>
    </row>
    <row r="1725" spans="1:2" x14ac:dyDescent="0.25">
      <c r="A1725" s="130"/>
      <c r="B1725" s="130"/>
    </row>
    <row r="1726" spans="1:2" x14ac:dyDescent="0.25">
      <c r="A1726" s="130"/>
      <c r="B1726" s="130"/>
    </row>
    <row r="1727" spans="1:2" x14ac:dyDescent="0.25">
      <c r="A1727" s="130"/>
      <c r="B1727" s="130"/>
    </row>
    <row r="1728" spans="1:2" x14ac:dyDescent="0.25">
      <c r="A1728" s="130"/>
      <c r="B1728" s="130"/>
    </row>
    <row r="1729" spans="1:2" x14ac:dyDescent="0.25">
      <c r="A1729" s="130"/>
      <c r="B1729" s="130"/>
    </row>
    <row r="1730" spans="1:2" x14ac:dyDescent="0.25">
      <c r="A1730" s="130"/>
      <c r="B1730" s="130"/>
    </row>
    <row r="1731" spans="1:2" x14ac:dyDescent="0.25">
      <c r="A1731" s="130"/>
      <c r="B1731" s="130"/>
    </row>
    <row r="1732" spans="1:2" x14ac:dyDescent="0.25">
      <c r="A1732" s="130"/>
      <c r="B1732" s="130"/>
    </row>
    <row r="1733" spans="1:2" x14ac:dyDescent="0.25">
      <c r="A1733" s="130"/>
      <c r="B1733" s="130"/>
    </row>
    <row r="1734" spans="1:2" x14ac:dyDescent="0.25">
      <c r="A1734" s="130"/>
      <c r="B1734" s="130"/>
    </row>
    <row r="1735" spans="1:2" x14ac:dyDescent="0.25">
      <c r="A1735" s="130"/>
      <c r="B1735" s="130"/>
    </row>
    <row r="1736" spans="1:2" x14ac:dyDescent="0.25">
      <c r="A1736" s="130"/>
      <c r="B1736" s="130"/>
    </row>
    <row r="1737" spans="1:2" x14ac:dyDescent="0.25">
      <c r="A1737" s="130"/>
      <c r="B1737" s="130"/>
    </row>
    <row r="1738" spans="1:2" x14ac:dyDescent="0.25">
      <c r="A1738" s="130"/>
      <c r="B1738" s="130"/>
    </row>
    <row r="1739" spans="1:2" x14ac:dyDescent="0.25">
      <c r="A1739" s="130"/>
      <c r="B1739" s="130"/>
    </row>
    <row r="1740" spans="1:2" x14ac:dyDescent="0.25">
      <c r="A1740" s="130"/>
      <c r="B1740" s="130"/>
    </row>
    <row r="1741" spans="1:2" x14ac:dyDescent="0.25">
      <c r="A1741" s="130"/>
      <c r="B1741" s="130"/>
    </row>
    <row r="1742" spans="1:2" x14ac:dyDescent="0.25">
      <c r="A1742" s="130"/>
      <c r="B1742" s="130"/>
    </row>
    <row r="1743" spans="1:2" x14ac:dyDescent="0.25">
      <c r="A1743" s="130"/>
      <c r="B1743" s="130"/>
    </row>
    <row r="1744" spans="1:2" x14ac:dyDescent="0.25">
      <c r="A1744" s="130"/>
      <c r="B1744" s="130"/>
    </row>
    <row r="1745" spans="1:2" x14ac:dyDescent="0.25">
      <c r="A1745" s="130"/>
      <c r="B1745" s="130"/>
    </row>
    <row r="1746" spans="1:2" x14ac:dyDescent="0.25">
      <c r="A1746" s="130"/>
      <c r="B1746" s="130"/>
    </row>
    <row r="1747" spans="1:2" x14ac:dyDescent="0.25">
      <c r="A1747" s="130"/>
      <c r="B1747" s="130"/>
    </row>
    <row r="1748" spans="1:2" x14ac:dyDescent="0.25">
      <c r="A1748" s="130"/>
      <c r="B1748" s="130"/>
    </row>
    <row r="1749" spans="1:2" x14ac:dyDescent="0.25">
      <c r="A1749" s="130"/>
      <c r="B1749" s="130"/>
    </row>
    <row r="1750" spans="1:2" x14ac:dyDescent="0.25">
      <c r="A1750" s="130"/>
      <c r="B1750" s="130"/>
    </row>
    <row r="1751" spans="1:2" x14ac:dyDescent="0.25">
      <c r="A1751" s="130"/>
      <c r="B1751" s="130"/>
    </row>
    <row r="1752" spans="1:2" x14ac:dyDescent="0.25">
      <c r="A1752" s="130"/>
      <c r="B1752" s="130"/>
    </row>
    <row r="1753" spans="1:2" x14ac:dyDescent="0.25">
      <c r="A1753" s="130"/>
      <c r="B1753" s="130"/>
    </row>
    <row r="1754" spans="1:2" x14ac:dyDescent="0.25">
      <c r="A1754" s="130"/>
      <c r="B1754" s="130"/>
    </row>
    <row r="1755" spans="1:2" x14ac:dyDescent="0.25">
      <c r="A1755" s="130"/>
      <c r="B1755" s="130"/>
    </row>
    <row r="1756" spans="1:2" x14ac:dyDescent="0.25">
      <c r="A1756" s="130"/>
      <c r="B1756" s="130"/>
    </row>
    <row r="1757" spans="1:2" x14ac:dyDescent="0.25">
      <c r="A1757" s="130"/>
      <c r="B1757" s="130"/>
    </row>
    <row r="1758" spans="1:2" x14ac:dyDescent="0.25">
      <c r="A1758" s="130"/>
      <c r="B1758" s="130"/>
    </row>
    <row r="1759" spans="1:2" x14ac:dyDescent="0.25">
      <c r="A1759" s="130"/>
      <c r="B1759" s="130"/>
    </row>
    <row r="1760" spans="1:2" x14ac:dyDescent="0.25">
      <c r="A1760" s="130"/>
      <c r="B1760" s="130"/>
    </row>
    <row r="1761" spans="1:2" x14ac:dyDescent="0.25">
      <c r="A1761" s="130"/>
      <c r="B1761" s="130"/>
    </row>
    <row r="1762" spans="1:2" x14ac:dyDescent="0.25">
      <c r="A1762" s="130"/>
      <c r="B1762" s="130"/>
    </row>
    <row r="1763" spans="1:2" x14ac:dyDescent="0.25">
      <c r="A1763" s="130"/>
      <c r="B1763" s="130"/>
    </row>
    <row r="1764" spans="1:2" x14ac:dyDescent="0.25">
      <c r="A1764" s="130"/>
      <c r="B1764" s="130"/>
    </row>
    <row r="1765" spans="1:2" x14ac:dyDescent="0.25">
      <c r="A1765" s="130"/>
      <c r="B1765" s="130"/>
    </row>
    <row r="1766" spans="1:2" x14ac:dyDescent="0.25">
      <c r="A1766" s="130"/>
      <c r="B1766" s="130"/>
    </row>
    <row r="1767" spans="1:2" x14ac:dyDescent="0.25">
      <c r="A1767" s="130"/>
      <c r="B1767" s="130"/>
    </row>
    <row r="1768" spans="1:2" x14ac:dyDescent="0.25">
      <c r="A1768" s="130"/>
      <c r="B1768" s="130"/>
    </row>
    <row r="1769" spans="1:2" x14ac:dyDescent="0.25">
      <c r="A1769" s="130"/>
      <c r="B1769" s="130"/>
    </row>
    <row r="1770" spans="1:2" x14ac:dyDescent="0.25">
      <c r="A1770" s="130"/>
      <c r="B1770" s="130"/>
    </row>
    <row r="1771" spans="1:2" x14ac:dyDescent="0.25">
      <c r="A1771" s="130"/>
      <c r="B1771" s="130"/>
    </row>
    <row r="1772" spans="1:2" x14ac:dyDescent="0.25">
      <c r="A1772" s="130"/>
      <c r="B1772" s="130"/>
    </row>
    <row r="1773" spans="1:2" x14ac:dyDescent="0.25">
      <c r="A1773" s="130"/>
      <c r="B1773" s="130"/>
    </row>
    <row r="1774" spans="1:2" x14ac:dyDescent="0.25">
      <c r="A1774" s="130"/>
      <c r="B1774" s="130"/>
    </row>
    <row r="1775" spans="1:2" x14ac:dyDescent="0.25">
      <c r="A1775" s="130"/>
      <c r="B1775" s="130"/>
    </row>
    <row r="1776" spans="1:2" x14ac:dyDescent="0.25">
      <c r="A1776" s="130"/>
      <c r="B1776" s="130"/>
    </row>
    <row r="1777" spans="1:2" x14ac:dyDescent="0.25">
      <c r="A1777" s="130"/>
      <c r="B1777" s="130"/>
    </row>
    <row r="1778" spans="1:2" x14ac:dyDescent="0.25">
      <c r="A1778" s="130"/>
      <c r="B1778" s="130"/>
    </row>
    <row r="1779" spans="1:2" x14ac:dyDescent="0.25">
      <c r="A1779" s="130"/>
      <c r="B1779" s="130"/>
    </row>
    <row r="1780" spans="1:2" x14ac:dyDescent="0.25">
      <c r="A1780" s="130"/>
      <c r="B1780" s="130"/>
    </row>
    <row r="1781" spans="1:2" x14ac:dyDescent="0.25">
      <c r="A1781" s="130"/>
      <c r="B1781" s="130"/>
    </row>
    <row r="1782" spans="1:2" x14ac:dyDescent="0.25">
      <c r="A1782" s="130"/>
      <c r="B1782" s="130"/>
    </row>
    <row r="1783" spans="1:2" x14ac:dyDescent="0.25">
      <c r="A1783" s="130"/>
      <c r="B1783" s="130"/>
    </row>
    <row r="1784" spans="1:2" x14ac:dyDescent="0.25">
      <c r="A1784" s="130"/>
      <c r="B1784" s="130"/>
    </row>
    <row r="1785" spans="1:2" x14ac:dyDescent="0.25">
      <c r="A1785" s="130"/>
      <c r="B1785" s="130"/>
    </row>
    <row r="1786" spans="1:2" x14ac:dyDescent="0.25">
      <c r="A1786" s="130"/>
      <c r="B1786" s="130"/>
    </row>
    <row r="1787" spans="1:2" x14ac:dyDescent="0.25">
      <c r="A1787" s="130"/>
      <c r="B1787" s="130"/>
    </row>
    <row r="1788" spans="1:2" x14ac:dyDescent="0.25">
      <c r="A1788" s="130"/>
      <c r="B1788" s="130"/>
    </row>
    <row r="1789" spans="1:2" x14ac:dyDescent="0.25">
      <c r="A1789" s="130"/>
      <c r="B1789" s="130"/>
    </row>
    <row r="1790" spans="1:2" x14ac:dyDescent="0.25">
      <c r="A1790" s="130"/>
      <c r="B1790" s="130"/>
    </row>
    <row r="1791" spans="1:2" x14ac:dyDescent="0.25">
      <c r="A1791" s="130"/>
      <c r="B1791" s="130"/>
    </row>
    <row r="1792" spans="1:2" x14ac:dyDescent="0.25">
      <c r="A1792" s="130"/>
      <c r="B1792" s="130"/>
    </row>
    <row r="1793" spans="1:2" x14ac:dyDescent="0.25">
      <c r="A1793" s="130"/>
      <c r="B1793" s="130"/>
    </row>
    <row r="1794" spans="1:2" x14ac:dyDescent="0.25">
      <c r="A1794" s="130"/>
      <c r="B1794" s="130"/>
    </row>
    <row r="1795" spans="1:2" x14ac:dyDescent="0.25">
      <c r="A1795" s="130"/>
      <c r="B1795" s="130"/>
    </row>
    <row r="1796" spans="1:2" x14ac:dyDescent="0.25">
      <c r="A1796" s="130"/>
      <c r="B1796" s="130"/>
    </row>
    <row r="1797" spans="1:2" x14ac:dyDescent="0.25">
      <c r="A1797" s="130"/>
      <c r="B1797" s="130"/>
    </row>
    <row r="1798" spans="1:2" x14ac:dyDescent="0.25">
      <c r="A1798" s="130"/>
      <c r="B1798" s="130"/>
    </row>
    <row r="1799" spans="1:2" x14ac:dyDescent="0.25">
      <c r="A1799" s="130"/>
      <c r="B1799" s="130"/>
    </row>
    <row r="1800" spans="1:2" x14ac:dyDescent="0.25">
      <c r="A1800" s="130"/>
      <c r="B1800" s="130"/>
    </row>
    <row r="1801" spans="1:2" x14ac:dyDescent="0.25">
      <c r="A1801" s="130"/>
      <c r="B1801" s="130"/>
    </row>
    <row r="1802" spans="1:2" x14ac:dyDescent="0.25">
      <c r="A1802" s="130"/>
      <c r="B1802" s="130"/>
    </row>
    <row r="1803" spans="1:2" x14ac:dyDescent="0.25">
      <c r="A1803" s="130"/>
      <c r="B1803" s="13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8"/>
      <c r="B3" s="88"/>
      <c r="C3" s="88"/>
      <c r="D3" s="88"/>
      <c r="E3" s="88"/>
    </row>
    <row r="4" spans="1:5" x14ac:dyDescent="0.2">
      <c r="A4" s="88"/>
      <c r="B4" s="88"/>
      <c r="C4" s="88"/>
      <c r="D4" s="88"/>
      <c r="E4" s="88"/>
    </row>
    <row r="5" spans="1:5" x14ac:dyDescent="0.2">
      <c r="A5" s="88"/>
      <c r="B5" s="88"/>
      <c r="C5" s="88"/>
      <c r="D5" s="88"/>
      <c r="E5" s="88"/>
    </row>
    <row r="6" spans="1:5" x14ac:dyDescent="0.2">
      <c r="A6" s="88"/>
      <c r="B6" s="88"/>
      <c r="C6" s="88"/>
      <c r="D6" s="88"/>
      <c r="E6" s="88"/>
    </row>
    <row r="7" spans="1:5" x14ac:dyDescent="0.2">
      <c r="A7" s="88"/>
      <c r="B7" s="88"/>
      <c r="C7" s="88"/>
      <c r="D7" s="88"/>
      <c r="E7" s="88"/>
    </row>
    <row r="8" spans="1:5" x14ac:dyDescent="0.2">
      <c r="A8" s="88"/>
      <c r="B8" s="88"/>
      <c r="C8" s="88"/>
      <c r="D8" s="88"/>
      <c r="E8" s="88"/>
    </row>
    <row r="9" spans="1:5" x14ac:dyDescent="0.2">
      <c r="A9" s="88"/>
      <c r="B9" s="88"/>
      <c r="C9" s="88"/>
      <c r="D9" s="88"/>
      <c r="E9" s="88"/>
    </row>
    <row r="10" spans="1:5" x14ac:dyDescent="0.2">
      <c r="A10" s="88"/>
      <c r="B10" s="88"/>
      <c r="C10" s="88"/>
      <c r="D10" s="88"/>
      <c r="E10" s="88"/>
    </row>
    <row r="11" spans="1:5" x14ac:dyDescent="0.2">
      <c r="A11" s="88"/>
      <c r="B11" s="88"/>
      <c r="C11" s="88"/>
      <c r="D11" s="88"/>
      <c r="E11" s="88"/>
    </row>
    <row r="12" spans="1:5" x14ac:dyDescent="0.2">
      <c r="A12" s="88"/>
      <c r="B12" s="88"/>
      <c r="C12" s="88"/>
      <c r="D12" s="88"/>
      <c r="E12" s="88"/>
    </row>
    <row r="13" spans="1:5" x14ac:dyDescent="0.2">
      <c r="A13" s="88"/>
      <c r="B13" s="88"/>
      <c r="C13" s="88"/>
      <c r="D13" s="88"/>
      <c r="E13" s="88"/>
    </row>
    <row r="14" spans="1:5" x14ac:dyDescent="0.2">
      <c r="A14" s="88"/>
      <c r="B14" s="88"/>
      <c r="C14" s="88"/>
      <c r="D14" s="88"/>
      <c r="E14" s="88"/>
    </row>
    <row r="15" spans="1:5" x14ac:dyDescent="0.2">
      <c r="A15" s="88"/>
      <c r="B15" s="88"/>
      <c r="C15" s="88"/>
      <c r="D15" s="88"/>
      <c r="E15" s="88"/>
    </row>
    <row r="16" spans="1:5" x14ac:dyDescent="0.2">
      <c r="A16" s="88"/>
      <c r="B16" s="88"/>
      <c r="C16" s="88"/>
      <c r="D16" s="88"/>
      <c r="E16" s="88"/>
    </row>
    <row r="17" spans="1:5" x14ac:dyDescent="0.2">
      <c r="A17" s="88"/>
      <c r="B17" s="88"/>
      <c r="C17" s="88"/>
      <c r="D17" s="88"/>
      <c r="E17" s="88"/>
    </row>
    <row r="18" spans="1:5" x14ac:dyDescent="0.2">
      <c r="A18" s="88"/>
      <c r="B18" s="88"/>
      <c r="C18" s="88"/>
      <c r="D18" s="88"/>
      <c r="E18" s="88"/>
    </row>
    <row r="19" spans="1:5" x14ac:dyDescent="0.2">
      <c r="A19" s="88"/>
      <c r="B19" s="88"/>
      <c r="C19" s="88"/>
      <c r="D19" s="88"/>
      <c r="E19" s="88"/>
    </row>
    <row r="20" spans="1:5" x14ac:dyDescent="0.2">
      <c r="A20" s="88"/>
      <c r="B20" s="88"/>
      <c r="C20" s="88"/>
      <c r="D20" s="88"/>
      <c r="E20" s="88"/>
    </row>
    <row r="21" spans="1:5" customFormat="1" x14ac:dyDescent="0.25">
      <c r="A21" s="88"/>
      <c r="B21" s="88"/>
      <c r="C21" s="88"/>
      <c r="D21" s="88"/>
      <c r="E21" s="88"/>
    </row>
    <row r="22" spans="1:5" customFormat="1" x14ac:dyDescent="0.25">
      <c r="A22" s="88"/>
      <c r="B22" s="88"/>
      <c r="C22" s="88"/>
      <c r="D22" s="88"/>
      <c r="E22" s="88"/>
    </row>
    <row r="23" spans="1:5" customFormat="1" x14ac:dyDescent="0.25">
      <c r="A23" s="88"/>
      <c r="B23" s="88"/>
      <c r="C23" s="88"/>
      <c r="D23" s="88"/>
      <c r="E23" s="88"/>
    </row>
    <row r="24" spans="1:5" customFormat="1" x14ac:dyDescent="0.25">
      <c r="A24" s="88"/>
      <c r="B24" s="88"/>
      <c r="C24" s="88"/>
      <c r="D24" s="88"/>
      <c r="E24" s="88"/>
    </row>
    <row r="25" spans="1:5" customFormat="1" x14ac:dyDescent="0.25">
      <c r="A25" s="88"/>
      <c r="B25" s="88"/>
      <c r="C25" s="88"/>
      <c r="D25" s="88"/>
      <c r="E25" s="88"/>
    </row>
    <row r="26" spans="1:5" customFormat="1" x14ac:dyDescent="0.25">
      <c r="A26" s="88"/>
      <c r="B26" s="88"/>
      <c r="C26" s="88"/>
      <c r="D26" s="88"/>
      <c r="E26" s="88"/>
    </row>
    <row r="27" spans="1:5" customFormat="1" x14ac:dyDescent="0.25">
      <c r="A27" s="88"/>
      <c r="B27" s="88"/>
      <c r="C27" s="88"/>
      <c r="D27" s="88"/>
      <c r="E27" s="88"/>
    </row>
    <row r="28" spans="1:5" customFormat="1" x14ac:dyDescent="0.25">
      <c r="A28" s="88"/>
      <c r="B28" s="88"/>
      <c r="C28" s="88"/>
      <c r="D28" s="88"/>
      <c r="E28" s="88"/>
    </row>
    <row r="29" spans="1:5" customFormat="1" x14ac:dyDescent="0.25">
      <c r="A29" s="88"/>
      <c r="B29" s="88"/>
      <c r="C29" s="88"/>
      <c r="D29" s="88"/>
      <c r="E29" s="88"/>
    </row>
    <row r="30" spans="1:5" customFormat="1" x14ac:dyDescent="0.25">
      <c r="A30" s="88"/>
      <c r="B30" s="88"/>
      <c r="C30" s="88"/>
      <c r="D30" s="88"/>
      <c r="E30" s="88"/>
    </row>
    <row r="31" spans="1:5" customFormat="1" x14ac:dyDescent="0.25">
      <c r="A31" s="88"/>
      <c r="B31" s="88"/>
      <c r="C31" s="88"/>
      <c r="D31" s="88"/>
      <c r="E31" s="88"/>
    </row>
    <row r="32" spans="1:5" customFormat="1" x14ac:dyDescent="0.25">
      <c r="A32" s="88"/>
      <c r="B32" s="88"/>
      <c r="C32" s="88"/>
      <c r="D32" s="88"/>
      <c r="E32" s="88"/>
    </row>
    <row r="33" spans="1:5" customFormat="1" x14ac:dyDescent="0.25">
      <c r="A33" s="88"/>
      <c r="B33" s="88"/>
      <c r="C33" s="88"/>
      <c r="D33" s="88"/>
      <c r="E33" s="88"/>
    </row>
    <row r="34" spans="1:5" customFormat="1" x14ac:dyDescent="0.25">
      <c r="A34" s="88"/>
      <c r="B34" s="88"/>
      <c r="C34" s="88"/>
      <c r="D34" s="88"/>
      <c r="E34" s="88"/>
    </row>
    <row r="35" spans="1:5" customFormat="1" x14ac:dyDescent="0.25">
      <c r="A35" s="88"/>
      <c r="B35" s="88"/>
      <c r="C35" s="88"/>
      <c r="D35" s="88"/>
      <c r="E35" s="88"/>
    </row>
    <row r="36" spans="1:5" customFormat="1" x14ac:dyDescent="0.25">
      <c r="A36" s="88"/>
      <c r="B36" s="88"/>
      <c r="C36" s="88"/>
      <c r="D36" s="88"/>
      <c r="E36" s="88"/>
    </row>
    <row r="37" spans="1:5" customFormat="1" x14ac:dyDescent="0.25">
      <c r="A37" s="88"/>
      <c r="B37" s="88"/>
      <c r="C37" s="88"/>
      <c r="D37" s="88"/>
      <c r="E37" s="88"/>
    </row>
    <row r="38" spans="1:5" customFormat="1" x14ac:dyDescent="0.25">
      <c r="A38" s="88"/>
      <c r="B38" s="88"/>
      <c r="C38" s="88"/>
      <c r="D38" s="88"/>
      <c r="E38" s="88"/>
    </row>
    <row r="39" spans="1:5" customFormat="1" x14ac:dyDescent="0.25">
      <c r="A39" s="88"/>
      <c r="B39" s="88"/>
      <c r="C39" s="88"/>
      <c r="D39" s="88"/>
      <c r="E39" s="88"/>
    </row>
    <row r="40" spans="1:5" customFormat="1" x14ac:dyDescent="0.25">
      <c r="A40" s="88"/>
      <c r="B40" s="88"/>
      <c r="C40" s="88"/>
      <c r="D40" s="88"/>
      <c r="E40" s="88"/>
    </row>
    <row r="41" spans="1:5" customFormat="1" x14ac:dyDescent="0.25">
      <c r="A41" s="88"/>
      <c r="B41" s="88"/>
      <c r="C41" s="88"/>
      <c r="D41" s="88"/>
      <c r="E41" s="88"/>
    </row>
    <row r="42" spans="1:5" customFormat="1" x14ac:dyDescent="0.25">
      <c r="A42" s="88"/>
      <c r="B42" s="88"/>
      <c r="C42" s="88"/>
      <c r="D42" s="88"/>
      <c r="E42" s="88"/>
    </row>
    <row r="43" spans="1:5" customFormat="1" x14ac:dyDescent="0.25">
      <c r="A43" s="88"/>
      <c r="B43" s="88"/>
      <c r="C43" s="88"/>
      <c r="D43" s="88"/>
      <c r="E43" s="88"/>
    </row>
    <row r="44" spans="1:5" customFormat="1" x14ac:dyDescent="0.25">
      <c r="A44" s="88"/>
      <c r="B44" s="88"/>
      <c r="C44" s="88"/>
      <c r="D44" s="88"/>
      <c r="E44" s="88"/>
    </row>
    <row r="45" spans="1:5" customFormat="1" x14ac:dyDescent="0.25">
      <c r="A45" s="88"/>
      <c r="B45" s="88"/>
      <c r="C45" s="88"/>
      <c r="D45" s="88"/>
      <c r="E45" s="88"/>
    </row>
    <row r="46" spans="1:5" customFormat="1" x14ac:dyDescent="0.25">
      <c r="A46" s="88"/>
      <c r="B46" s="88"/>
      <c r="C46" s="88"/>
      <c r="D46" s="88"/>
      <c r="E46" s="88"/>
    </row>
    <row r="47" spans="1:5" customFormat="1" x14ac:dyDescent="0.25">
      <c r="A47" s="88"/>
      <c r="B47" s="88"/>
      <c r="C47" s="88"/>
      <c r="D47" s="88"/>
      <c r="E47" s="88"/>
    </row>
    <row r="48" spans="1:5" customFormat="1" x14ac:dyDescent="0.25">
      <c r="A48" s="88"/>
      <c r="B48" s="88"/>
      <c r="C48" s="88"/>
      <c r="D48" s="88"/>
      <c r="E48" s="88"/>
    </row>
    <row r="49" spans="1:5" customFormat="1" x14ac:dyDescent="0.25">
      <c r="A49" s="88"/>
      <c r="B49" s="88"/>
      <c r="C49" s="88"/>
      <c r="D49" s="88"/>
      <c r="E49" s="88"/>
    </row>
    <row r="50" spans="1:5" customFormat="1" x14ac:dyDescent="0.25">
      <c r="A50" s="88"/>
      <c r="B50" s="88"/>
      <c r="C50" s="88"/>
      <c r="D50" s="88"/>
      <c r="E50" s="88"/>
    </row>
    <row r="51" spans="1:5" customFormat="1" x14ac:dyDescent="0.25">
      <c r="A51" s="88"/>
      <c r="B51" s="88"/>
      <c r="C51" s="88"/>
      <c r="D51" s="88"/>
      <c r="E51" s="88"/>
    </row>
    <row r="52" spans="1:5" customFormat="1" x14ac:dyDescent="0.25">
      <c r="A52" s="88"/>
      <c r="B52" s="88"/>
      <c r="C52" s="88"/>
      <c r="D52" s="88"/>
      <c r="E52" s="88"/>
    </row>
    <row r="53" spans="1:5" customFormat="1" x14ac:dyDescent="0.25">
      <c r="A53" s="88"/>
      <c r="B53" s="88"/>
      <c r="C53" s="88"/>
      <c r="D53" s="88"/>
      <c r="E53" s="88"/>
    </row>
    <row r="54" spans="1:5" customFormat="1" x14ac:dyDescent="0.25">
      <c r="A54" s="88"/>
      <c r="B54" s="88"/>
      <c r="C54" s="88"/>
      <c r="D54" s="88"/>
      <c r="E54" s="88"/>
    </row>
    <row r="55" spans="1:5" customFormat="1" x14ac:dyDescent="0.25">
      <c r="A55" s="88"/>
      <c r="B55" s="88"/>
      <c r="C55" s="88"/>
      <c r="D55" s="88"/>
      <c r="E55" s="88"/>
    </row>
    <row r="56" spans="1:5" customFormat="1" x14ac:dyDescent="0.25">
      <c r="A56" s="88"/>
      <c r="B56" s="88"/>
      <c r="C56" s="88"/>
      <c r="D56" s="88"/>
      <c r="E56" s="88"/>
    </row>
    <row r="57" spans="1:5" customFormat="1" x14ac:dyDescent="0.25">
      <c r="A57" s="88"/>
      <c r="B57" s="88"/>
      <c r="C57" s="88"/>
      <c r="D57" s="88"/>
      <c r="E57" s="88"/>
    </row>
    <row r="58" spans="1:5" customFormat="1" x14ac:dyDescent="0.25">
      <c r="A58" s="88"/>
      <c r="B58" s="88"/>
      <c r="C58" s="88"/>
      <c r="D58" s="88"/>
      <c r="E58" s="88"/>
    </row>
    <row r="59" spans="1:5" customFormat="1" x14ac:dyDescent="0.25">
      <c r="A59" s="88"/>
      <c r="B59" s="88"/>
      <c r="C59" s="88"/>
      <c r="D59" s="88"/>
      <c r="E59" s="88"/>
    </row>
    <row r="60" spans="1:5" customFormat="1" x14ac:dyDescent="0.25">
      <c r="A60" s="88"/>
      <c r="B60" s="88"/>
      <c r="C60" s="88"/>
      <c r="D60" s="88"/>
      <c r="E60" s="88"/>
    </row>
    <row r="61" spans="1:5" customFormat="1" x14ac:dyDescent="0.25">
      <c r="A61" s="88"/>
      <c r="B61" s="88"/>
      <c r="C61" s="88"/>
      <c r="D61" s="88"/>
      <c r="E61" s="88"/>
    </row>
    <row r="62" spans="1:5" customFormat="1" x14ac:dyDescent="0.25">
      <c r="A62" s="88"/>
      <c r="B62" s="88"/>
      <c r="C62" s="88"/>
      <c r="D62" s="88"/>
      <c r="E62" s="88"/>
    </row>
    <row r="63" spans="1:5" customFormat="1" x14ac:dyDescent="0.25">
      <c r="A63" s="88"/>
      <c r="B63" s="88"/>
      <c r="C63" s="88"/>
      <c r="D63" s="88"/>
      <c r="E63" s="88"/>
    </row>
    <row r="64" spans="1:5" customFormat="1" x14ac:dyDescent="0.25">
      <c r="A64" s="88"/>
      <c r="B64" s="88"/>
      <c r="C64" s="88"/>
      <c r="D64" s="88"/>
      <c r="E64" s="88"/>
    </row>
    <row r="65" spans="1:5" customFormat="1" x14ac:dyDescent="0.25">
      <c r="A65" s="88"/>
      <c r="B65" s="88"/>
      <c r="C65" s="88"/>
      <c r="D65" s="88"/>
      <c r="E65" s="88"/>
    </row>
    <row r="66" spans="1:5" customFormat="1" x14ac:dyDescent="0.25">
      <c r="A66" s="88"/>
      <c r="B66" s="88"/>
      <c r="C66" s="88"/>
      <c r="D66" s="88"/>
      <c r="E66" s="88"/>
    </row>
    <row r="67" spans="1:5" customFormat="1" x14ac:dyDescent="0.25">
      <c r="A67" s="88"/>
      <c r="B67" s="88"/>
      <c r="C67" s="88"/>
      <c r="D67" s="88"/>
      <c r="E67" s="88"/>
    </row>
    <row r="68" spans="1:5" customFormat="1" x14ac:dyDescent="0.25">
      <c r="A68" s="88"/>
      <c r="B68" s="88"/>
      <c r="C68" s="88"/>
      <c r="D68" s="88"/>
      <c r="E68" s="88"/>
    </row>
    <row r="69" spans="1:5" customFormat="1" x14ac:dyDescent="0.25">
      <c r="A69" s="88"/>
      <c r="B69" s="88"/>
      <c r="C69" s="88"/>
      <c r="D69" s="88"/>
      <c r="E69" s="88"/>
    </row>
    <row r="70" spans="1:5" customFormat="1" x14ac:dyDescent="0.25">
      <c r="A70" s="88"/>
      <c r="B70" s="88"/>
      <c r="C70" s="88"/>
      <c r="D70" s="88"/>
      <c r="E70" s="88"/>
    </row>
    <row r="71" spans="1:5" customFormat="1" x14ac:dyDescent="0.25">
      <c r="A71" s="88"/>
      <c r="B71" s="88"/>
      <c r="C71" s="88"/>
      <c r="D71" s="88"/>
      <c r="E71" s="88"/>
    </row>
    <row r="72" spans="1:5" customFormat="1" x14ac:dyDescent="0.25">
      <c r="A72" s="88"/>
      <c r="B72" s="88"/>
      <c r="C72" s="88"/>
      <c r="D72" s="88"/>
      <c r="E72" s="88"/>
    </row>
    <row r="73" spans="1:5" customFormat="1" x14ac:dyDescent="0.25">
      <c r="A73" s="88"/>
      <c r="B73" s="88"/>
      <c r="C73" s="88"/>
      <c r="D73" s="88"/>
      <c r="E73" s="88"/>
    </row>
    <row r="74" spans="1:5" customFormat="1" x14ac:dyDescent="0.25">
      <c r="A74" s="88"/>
      <c r="B74" s="88"/>
      <c r="C74" s="88"/>
      <c r="D74" s="88"/>
      <c r="E74" s="88"/>
    </row>
    <row r="75" spans="1:5" customFormat="1" x14ac:dyDescent="0.25">
      <c r="A75" s="88"/>
      <c r="B75" s="88"/>
      <c r="C75" s="88"/>
      <c r="D75" s="88"/>
      <c r="E75" s="88"/>
    </row>
    <row r="76" spans="1:5" customFormat="1" x14ac:dyDescent="0.25">
      <c r="A76" s="88"/>
      <c r="B76" s="88"/>
      <c r="C76" s="88"/>
      <c r="D76" s="88"/>
      <c r="E76" s="88"/>
    </row>
    <row r="77" spans="1:5" customFormat="1" x14ac:dyDescent="0.25">
      <c r="A77" s="88"/>
      <c r="B77" s="88"/>
      <c r="C77" s="88"/>
      <c r="D77" s="88"/>
      <c r="E77" s="88"/>
    </row>
    <row r="78" spans="1:5" customFormat="1" x14ac:dyDescent="0.25">
      <c r="A78" s="88"/>
      <c r="B78" s="88"/>
      <c r="C78" s="88"/>
      <c r="D78" s="88"/>
      <c r="E78" s="88"/>
    </row>
    <row r="79" spans="1:5" customFormat="1" x14ac:dyDescent="0.25">
      <c r="A79" s="88"/>
      <c r="B79" s="88"/>
      <c r="C79" s="88"/>
      <c r="D79" s="88"/>
      <c r="E79" s="88"/>
    </row>
    <row r="80" spans="1:5" customFormat="1" x14ac:dyDescent="0.25">
      <c r="A80" s="88"/>
      <c r="B80" s="88"/>
      <c r="C80" s="88"/>
      <c r="D80" s="88"/>
      <c r="E80" s="88"/>
    </row>
    <row r="81" spans="1:5" customFormat="1" x14ac:dyDescent="0.25">
      <c r="A81" s="88"/>
      <c r="B81" s="88"/>
      <c r="C81" s="88"/>
      <c r="D81" s="88"/>
      <c r="E81" s="88"/>
    </row>
    <row r="82" spans="1:5" customFormat="1" x14ac:dyDescent="0.25">
      <c r="A82" s="88"/>
      <c r="B82" s="88"/>
      <c r="C82" s="88"/>
      <c r="D82" s="88"/>
      <c r="E82" s="88"/>
    </row>
    <row r="83" spans="1:5" customFormat="1" x14ac:dyDescent="0.25">
      <c r="A83" s="88"/>
      <c r="B83" s="88"/>
      <c r="C83" s="88"/>
      <c r="D83" s="88"/>
      <c r="E83" s="88"/>
    </row>
    <row r="84" spans="1:5" customFormat="1" x14ac:dyDescent="0.25">
      <c r="A84" s="88"/>
      <c r="B84" s="88"/>
      <c r="C84" s="88"/>
      <c r="D84" s="88"/>
      <c r="E84" s="88"/>
    </row>
    <row r="85" spans="1:5" customFormat="1" x14ac:dyDescent="0.25">
      <c r="A85" s="88"/>
      <c r="B85" s="88"/>
      <c r="C85" s="88"/>
      <c r="D85" s="88"/>
      <c r="E85" s="88"/>
    </row>
    <row r="86" spans="1:5" customFormat="1" x14ac:dyDescent="0.25">
      <c r="A86" s="88"/>
      <c r="B86" s="88"/>
      <c r="C86" s="88"/>
      <c r="D86" s="88"/>
      <c r="E86" s="88"/>
    </row>
    <row r="87" spans="1:5" customFormat="1" x14ac:dyDescent="0.25">
      <c r="A87" s="88"/>
      <c r="B87" s="88"/>
      <c r="C87" s="88"/>
      <c r="D87" s="88"/>
      <c r="E87" s="88"/>
    </row>
    <row r="88" spans="1:5" customFormat="1" x14ac:dyDescent="0.25">
      <c r="A88" s="88"/>
      <c r="B88" s="88"/>
      <c r="C88" s="88"/>
      <c r="D88" s="88"/>
      <c r="E88" s="88"/>
    </row>
    <row r="89" spans="1:5" customFormat="1" x14ac:dyDescent="0.25">
      <c r="A89" s="88"/>
      <c r="B89" s="88"/>
      <c r="C89" s="88"/>
      <c r="D89" s="88"/>
      <c r="E89" s="88"/>
    </row>
    <row r="90" spans="1:5" customFormat="1" x14ac:dyDescent="0.25">
      <c r="A90" s="88"/>
      <c r="B90" s="88"/>
      <c r="C90" s="88"/>
      <c r="D90" s="88"/>
      <c r="E90" s="88"/>
    </row>
    <row r="91" spans="1:5" customFormat="1" x14ac:dyDescent="0.25">
      <c r="A91" s="88"/>
      <c r="B91" s="88"/>
      <c r="C91" s="88"/>
      <c r="D91" s="88"/>
      <c r="E91" s="88"/>
    </row>
    <row r="92" spans="1:5" customFormat="1" x14ac:dyDescent="0.25">
      <c r="A92" s="88"/>
      <c r="B92" s="88"/>
      <c r="C92" s="88"/>
      <c r="D92" s="88"/>
      <c r="E92" s="88"/>
    </row>
    <row r="93" spans="1:5" customFormat="1" x14ac:dyDescent="0.25">
      <c r="A93" s="88"/>
      <c r="B93" s="88"/>
      <c r="C93" s="88"/>
      <c r="D93" s="88"/>
      <c r="E93" s="88"/>
    </row>
    <row r="94" spans="1:5" customFormat="1" x14ac:dyDescent="0.25">
      <c r="A94" s="88"/>
      <c r="B94" s="88"/>
      <c r="C94" s="88"/>
      <c r="D94" s="88"/>
      <c r="E94" s="88"/>
    </row>
    <row r="95" spans="1:5" customFormat="1" x14ac:dyDescent="0.25">
      <c r="A95" s="88"/>
      <c r="B95" s="88"/>
      <c r="C95" s="88"/>
      <c r="D95" s="88"/>
      <c r="E95" s="88"/>
    </row>
    <row r="96" spans="1:5" customFormat="1" x14ac:dyDescent="0.25">
      <c r="A96" s="88"/>
      <c r="B96" s="88"/>
      <c r="C96" s="88"/>
      <c r="D96" s="88"/>
      <c r="E96" s="88"/>
    </row>
    <row r="97" spans="1:5" customFormat="1" x14ac:dyDescent="0.25">
      <c r="A97" s="88"/>
      <c r="B97" s="88"/>
      <c r="C97" s="88"/>
      <c r="D97" s="88"/>
      <c r="E97" s="88"/>
    </row>
    <row r="98" spans="1:5" customFormat="1" x14ac:dyDescent="0.25">
      <c r="A98" s="88"/>
      <c r="B98" s="88"/>
      <c r="C98" s="88"/>
      <c r="D98" s="88"/>
      <c r="E98" s="88"/>
    </row>
    <row r="99" spans="1:5" customFormat="1" x14ac:dyDescent="0.25">
      <c r="A99" s="88"/>
      <c r="B99" s="88"/>
      <c r="C99" s="88"/>
      <c r="D99" s="88"/>
      <c r="E99" s="88"/>
    </row>
    <row r="100" spans="1:5" customFormat="1" x14ac:dyDescent="0.25">
      <c r="A100" s="88"/>
      <c r="B100" s="88"/>
      <c r="C100" s="88"/>
      <c r="D100" s="88"/>
      <c r="E100" s="88"/>
    </row>
    <row r="101" spans="1:5" customFormat="1" x14ac:dyDescent="0.25">
      <c r="A101" s="88"/>
      <c r="B101" s="88"/>
      <c r="C101" s="88"/>
      <c r="D101" s="88"/>
      <c r="E101" s="88"/>
    </row>
    <row r="102" spans="1:5" customFormat="1" x14ac:dyDescent="0.25">
      <c r="A102" s="88"/>
      <c r="B102" s="88"/>
      <c r="C102" s="88"/>
      <c r="D102" s="88"/>
      <c r="E102" s="88"/>
    </row>
    <row r="103" spans="1:5" customFormat="1" x14ac:dyDescent="0.25">
      <c r="A103" s="88"/>
      <c r="B103" s="88"/>
      <c r="C103" s="88"/>
      <c r="D103" s="88"/>
      <c r="E103" s="88"/>
    </row>
    <row r="104" spans="1:5" customFormat="1" x14ac:dyDescent="0.25">
      <c r="A104" s="88"/>
      <c r="B104" s="88"/>
      <c r="C104" s="88"/>
      <c r="D104" s="88"/>
      <c r="E104" s="88"/>
    </row>
    <row r="105" spans="1:5" customFormat="1" x14ac:dyDescent="0.25">
      <c r="A105" s="88"/>
      <c r="B105" s="88"/>
      <c r="C105" s="88"/>
      <c r="D105" s="88"/>
      <c r="E105" s="88"/>
    </row>
    <row r="106" spans="1:5" customFormat="1" x14ac:dyDescent="0.25">
      <c r="A106" s="88"/>
      <c r="B106" s="88"/>
      <c r="C106" s="88"/>
      <c r="D106" s="88"/>
      <c r="E106" s="88"/>
    </row>
    <row r="107" spans="1:5" customFormat="1" x14ac:dyDescent="0.25">
      <c r="A107" s="88"/>
      <c r="B107" s="88"/>
      <c r="C107" s="88"/>
      <c r="D107" s="88"/>
      <c r="E107" s="88"/>
    </row>
    <row r="108" spans="1:5" customFormat="1" x14ac:dyDescent="0.25">
      <c r="A108" s="88"/>
      <c r="B108" s="88"/>
      <c r="C108" s="88"/>
      <c r="D108" s="88"/>
      <c r="E108" s="88"/>
    </row>
    <row r="109" spans="1:5" customFormat="1" x14ac:dyDescent="0.25">
      <c r="A109" s="88"/>
      <c r="B109" s="88"/>
      <c r="C109" s="88"/>
      <c r="D109" s="88"/>
      <c r="E109" s="88"/>
    </row>
    <row r="110" spans="1:5" customFormat="1" x14ac:dyDescent="0.25">
      <c r="A110" s="88"/>
      <c r="B110" s="88"/>
      <c r="C110" s="88"/>
      <c r="D110" s="88"/>
      <c r="E110" s="88"/>
    </row>
    <row r="111" spans="1:5" customFormat="1" x14ac:dyDescent="0.25">
      <c r="A111" s="88"/>
      <c r="B111" s="88"/>
      <c r="C111" s="88"/>
      <c r="D111" s="88"/>
      <c r="E111" s="88"/>
    </row>
    <row r="112" spans="1:5" customFormat="1" x14ac:dyDescent="0.25">
      <c r="A112" s="88"/>
      <c r="B112" s="88"/>
      <c r="C112" s="88"/>
      <c r="D112" s="88"/>
      <c r="E112" s="88"/>
    </row>
    <row r="113" spans="1:5" customFormat="1" x14ac:dyDescent="0.25">
      <c r="A113" s="88"/>
      <c r="B113" s="88"/>
      <c r="C113" s="88"/>
      <c r="D113" s="88"/>
      <c r="E113" s="88"/>
    </row>
    <row r="114" spans="1:5" customFormat="1" x14ac:dyDescent="0.25">
      <c r="A114" s="88"/>
      <c r="B114" s="88"/>
      <c r="C114" s="88"/>
      <c r="D114" s="88"/>
      <c r="E114" s="88"/>
    </row>
    <row r="115" spans="1:5" customFormat="1" x14ac:dyDescent="0.25">
      <c r="A115" s="88"/>
      <c r="B115" s="88"/>
      <c r="C115" s="88"/>
      <c r="D115" s="88"/>
      <c r="E115" s="88"/>
    </row>
    <row r="116" spans="1:5" customFormat="1" x14ac:dyDescent="0.25">
      <c r="A116" s="88"/>
      <c r="B116" s="88"/>
      <c r="C116" s="88"/>
      <c r="D116" s="88"/>
      <c r="E116" s="88"/>
    </row>
    <row r="117" spans="1:5" customFormat="1" x14ac:dyDescent="0.25">
      <c r="A117" s="88"/>
      <c r="B117" s="88"/>
      <c r="C117" s="88"/>
      <c r="D117" s="88"/>
      <c r="E117" s="88"/>
    </row>
    <row r="118" spans="1:5" customFormat="1" x14ac:dyDescent="0.25">
      <c r="A118" s="88"/>
      <c r="B118" s="88"/>
      <c r="C118" s="88"/>
      <c r="D118" s="88"/>
      <c r="E118" s="88"/>
    </row>
    <row r="119" spans="1:5" customFormat="1" x14ac:dyDescent="0.25">
      <c r="A119" s="88"/>
      <c r="B119" s="88"/>
      <c r="C119" s="88"/>
      <c r="D119" s="88"/>
      <c r="E119" s="88"/>
    </row>
    <row r="120" spans="1:5" customFormat="1" x14ac:dyDescent="0.25">
      <c r="A120" s="88"/>
      <c r="B120" s="88"/>
      <c r="C120" s="88"/>
      <c r="D120" s="88"/>
      <c r="E120" s="88"/>
    </row>
    <row r="121" spans="1:5" customFormat="1" x14ac:dyDescent="0.25">
      <c r="A121" s="88"/>
      <c r="B121" s="88"/>
      <c r="C121" s="88"/>
      <c r="D121" s="88"/>
      <c r="E121" s="88"/>
    </row>
    <row r="122" spans="1:5" customFormat="1" x14ac:dyDescent="0.25">
      <c r="A122" s="88"/>
      <c r="B122" s="88"/>
      <c r="C122" s="88"/>
      <c r="D122" s="88"/>
      <c r="E122" s="88"/>
    </row>
    <row r="123" spans="1:5" customFormat="1" x14ac:dyDescent="0.25">
      <c r="A123" s="88"/>
      <c r="B123" s="88"/>
      <c r="C123" s="88"/>
      <c r="D123" s="88"/>
      <c r="E123" s="88"/>
    </row>
    <row r="124" spans="1:5" customFormat="1" x14ac:dyDescent="0.25">
      <c r="A124" s="88"/>
      <c r="B124" s="88"/>
      <c r="C124" s="88"/>
      <c r="D124" s="88"/>
      <c r="E124" s="88"/>
    </row>
    <row r="125" spans="1:5" customFormat="1" x14ac:dyDescent="0.25">
      <c r="A125" s="88"/>
      <c r="B125" s="88"/>
      <c r="C125" s="88"/>
      <c r="D125" s="88"/>
      <c r="E125" s="88"/>
    </row>
    <row r="126" spans="1:5" customFormat="1" x14ac:dyDescent="0.25">
      <c r="A126" s="88"/>
      <c r="B126" s="88"/>
      <c r="C126" s="88"/>
      <c r="D126" s="88"/>
      <c r="E126" s="88"/>
    </row>
    <row r="127" spans="1:5" customFormat="1" x14ac:dyDescent="0.25">
      <c r="A127" s="88"/>
      <c r="B127" s="88"/>
      <c r="C127" s="88"/>
      <c r="D127" s="88"/>
      <c r="E127" s="88"/>
    </row>
    <row r="128" spans="1:5" customFormat="1" x14ac:dyDescent="0.25">
      <c r="A128" s="88"/>
      <c r="B128" s="88"/>
      <c r="C128" s="88"/>
      <c r="D128" s="88"/>
      <c r="E128" s="88"/>
    </row>
    <row r="129" spans="1:5" customFormat="1" x14ac:dyDescent="0.25">
      <c r="A129" s="88"/>
      <c r="B129" s="88"/>
      <c r="C129" s="88"/>
      <c r="D129" s="88"/>
      <c r="E129" s="88"/>
    </row>
    <row r="130" spans="1:5" customFormat="1" x14ac:dyDescent="0.25">
      <c r="A130" s="88"/>
      <c r="B130" s="88"/>
      <c r="C130" s="88"/>
      <c r="D130" s="88"/>
      <c r="E130" s="88"/>
    </row>
    <row r="131" spans="1:5" customFormat="1" x14ac:dyDescent="0.25">
      <c r="A131" s="88"/>
      <c r="B131" s="88"/>
      <c r="C131" s="88"/>
      <c r="D131" s="88"/>
      <c r="E131" s="88"/>
    </row>
    <row r="132" spans="1:5" customFormat="1" x14ac:dyDescent="0.25">
      <c r="A132" s="88"/>
      <c r="B132" s="88"/>
      <c r="C132" s="88"/>
      <c r="D132" s="88"/>
      <c r="E132" s="88"/>
    </row>
    <row r="133" spans="1:5" customFormat="1" x14ac:dyDescent="0.25">
      <c r="A133" s="88"/>
      <c r="B133" s="88"/>
      <c r="C133" s="88"/>
      <c r="D133" s="88"/>
      <c r="E133" s="88"/>
    </row>
    <row r="134" spans="1:5" customFormat="1" x14ac:dyDescent="0.25">
      <c r="A134" s="88"/>
      <c r="B134" s="88"/>
      <c r="C134" s="88"/>
      <c r="D134" s="88"/>
      <c r="E134" s="88"/>
    </row>
    <row r="135" spans="1:5" customFormat="1" x14ac:dyDescent="0.25">
      <c r="A135" s="88"/>
      <c r="B135" s="88"/>
      <c r="C135" s="88"/>
      <c r="D135" s="88"/>
      <c r="E135" s="88"/>
    </row>
    <row r="136" spans="1:5" customFormat="1" x14ac:dyDescent="0.25">
      <c r="A136" s="88"/>
      <c r="B136" s="88"/>
      <c r="C136" s="88"/>
      <c r="D136" s="88"/>
      <c r="E136" s="88"/>
    </row>
    <row r="137" spans="1:5" customFormat="1" x14ac:dyDescent="0.25">
      <c r="A137" s="88"/>
      <c r="B137" s="88"/>
      <c r="C137" s="88"/>
      <c r="D137" s="88"/>
      <c r="E137" s="88"/>
    </row>
    <row r="138" spans="1:5" customFormat="1" x14ac:dyDescent="0.25">
      <c r="A138" s="88"/>
      <c r="B138" s="88"/>
      <c r="C138" s="88"/>
      <c r="D138" s="88"/>
      <c r="E138" s="88"/>
    </row>
    <row r="139" spans="1:5" customFormat="1" x14ac:dyDescent="0.25">
      <c r="A139" s="88"/>
      <c r="B139" s="88"/>
      <c r="C139" s="88"/>
      <c r="D139" s="88"/>
      <c r="E139" s="88"/>
    </row>
    <row r="140" spans="1:5" customFormat="1" x14ac:dyDescent="0.25">
      <c r="A140" s="88"/>
      <c r="B140" s="88"/>
      <c r="C140" s="88"/>
      <c r="D140" s="88"/>
      <c r="E140" s="88"/>
    </row>
    <row r="141" spans="1:5" customFormat="1" x14ac:dyDescent="0.25">
      <c r="A141" s="88"/>
      <c r="B141" s="88"/>
      <c r="C141" s="88"/>
      <c r="D141" s="88"/>
      <c r="E141" s="88"/>
    </row>
    <row r="142" spans="1:5" customFormat="1" x14ac:dyDescent="0.25">
      <c r="A142" s="88"/>
      <c r="B142" s="88"/>
      <c r="C142" s="88"/>
      <c r="D142" s="88"/>
      <c r="E142" s="88"/>
    </row>
    <row r="143" spans="1:5" customFormat="1" x14ac:dyDescent="0.25">
      <c r="A143" s="88"/>
      <c r="B143" s="88"/>
      <c r="C143" s="88"/>
      <c r="D143" s="88"/>
      <c r="E143" s="88"/>
    </row>
    <row r="144" spans="1:5" customFormat="1" x14ac:dyDescent="0.25">
      <c r="A144" s="88"/>
      <c r="B144" s="88"/>
      <c r="C144" s="88"/>
      <c r="D144" s="88"/>
      <c r="E144" s="88"/>
    </row>
    <row r="145" spans="1:5" customFormat="1" x14ac:dyDescent="0.25">
      <c r="A145" s="88"/>
      <c r="B145" s="88"/>
      <c r="C145" s="88"/>
      <c r="D145" s="88"/>
      <c r="E145" s="88"/>
    </row>
    <row r="146" spans="1:5" customFormat="1" x14ac:dyDescent="0.25">
      <c r="A146" s="88"/>
      <c r="B146" s="88"/>
      <c r="C146" s="88"/>
      <c r="D146" s="88"/>
      <c r="E146" s="88"/>
    </row>
    <row r="147" spans="1:5" customFormat="1" x14ac:dyDescent="0.25">
      <c r="A147" s="88"/>
      <c r="B147" s="88"/>
      <c r="C147" s="88"/>
      <c r="D147" s="88"/>
      <c r="E147" s="88"/>
    </row>
    <row r="148" spans="1:5" customFormat="1" x14ac:dyDescent="0.25">
      <c r="A148" s="88"/>
      <c r="B148" s="88"/>
      <c r="C148" s="88"/>
      <c r="D148" s="88"/>
      <c r="E148" s="88"/>
    </row>
    <row r="149" spans="1:5" customFormat="1" x14ac:dyDescent="0.25">
      <c r="A149" s="88"/>
      <c r="B149" s="88"/>
      <c r="C149" s="88"/>
      <c r="D149" s="88"/>
      <c r="E149" s="88"/>
    </row>
    <row r="150" spans="1:5" customFormat="1" x14ac:dyDescent="0.25">
      <c r="A150" s="88"/>
      <c r="B150" s="88"/>
      <c r="C150" s="88"/>
      <c r="D150" s="88"/>
      <c r="E150" s="88"/>
    </row>
    <row r="151" spans="1:5" customFormat="1" x14ac:dyDescent="0.25">
      <c r="A151" s="88"/>
      <c r="B151" s="88"/>
      <c r="C151" s="88"/>
      <c r="D151" s="88"/>
      <c r="E151" s="88"/>
    </row>
    <row r="152" spans="1:5" customFormat="1" x14ac:dyDescent="0.25">
      <c r="A152" s="88"/>
      <c r="B152" s="88"/>
      <c r="C152" s="88"/>
      <c r="D152" s="88"/>
      <c r="E152" s="88"/>
    </row>
    <row r="153" spans="1:5" customFormat="1" x14ac:dyDescent="0.25">
      <c r="A153" s="88"/>
      <c r="B153" s="88"/>
      <c r="C153" s="88"/>
      <c r="D153" s="88"/>
      <c r="E153" s="88"/>
    </row>
    <row r="154" spans="1:5" customFormat="1" x14ac:dyDescent="0.25">
      <c r="A154" s="88"/>
      <c r="B154" s="88"/>
      <c r="C154" s="88"/>
      <c r="D154" s="88"/>
      <c r="E154" s="88"/>
    </row>
    <row r="155" spans="1:5" customFormat="1" x14ac:dyDescent="0.25">
      <c r="A155" s="88"/>
      <c r="B155" s="88"/>
      <c r="C155" s="88"/>
      <c r="D155" s="88"/>
      <c r="E155" s="88"/>
    </row>
    <row r="156" spans="1:5" customFormat="1" x14ac:dyDescent="0.25">
      <c r="A156" s="88"/>
      <c r="B156" s="88"/>
      <c r="C156" s="88"/>
      <c r="D156" s="88"/>
      <c r="E156" s="88"/>
    </row>
    <row r="157" spans="1:5" customFormat="1" x14ac:dyDescent="0.25">
      <c r="A157" s="88"/>
      <c r="B157" s="88"/>
      <c r="C157" s="88"/>
      <c r="D157" s="88"/>
      <c r="E157" s="88"/>
    </row>
    <row r="158" spans="1:5" customFormat="1" x14ac:dyDescent="0.25">
      <c r="A158" s="88"/>
      <c r="B158" s="88"/>
      <c r="C158" s="88"/>
      <c r="D158" s="88"/>
      <c r="E158" s="88"/>
    </row>
    <row r="159" spans="1:5" customFormat="1" x14ac:dyDescent="0.25">
      <c r="A159" s="88"/>
      <c r="B159" s="88"/>
      <c r="C159" s="88"/>
      <c r="D159" s="88"/>
      <c r="E159" s="88"/>
    </row>
    <row r="160" spans="1:5" customFormat="1" x14ac:dyDescent="0.25">
      <c r="A160" s="88"/>
      <c r="B160" s="88"/>
      <c r="C160" s="88"/>
      <c r="D160" s="88"/>
      <c r="E160" s="88"/>
    </row>
    <row r="161" spans="1:5" customFormat="1" x14ac:dyDescent="0.25">
      <c r="A161" s="88"/>
      <c r="B161" s="88"/>
      <c r="C161" s="88"/>
      <c r="D161" s="88"/>
      <c r="E161" s="88"/>
    </row>
    <row r="162" spans="1:5" customFormat="1" x14ac:dyDescent="0.25">
      <c r="A162" s="88"/>
      <c r="B162" s="88"/>
      <c r="C162" s="88"/>
      <c r="D162" s="88"/>
      <c r="E162" s="88"/>
    </row>
    <row r="163" spans="1:5" customFormat="1" x14ac:dyDescent="0.25">
      <c r="A163" s="88"/>
      <c r="B163" s="88"/>
      <c r="C163" s="88"/>
      <c r="D163" s="88"/>
      <c r="E163" s="88"/>
    </row>
    <row r="164" spans="1:5" customFormat="1" x14ac:dyDescent="0.25">
      <c r="A164" s="88"/>
      <c r="B164" s="88"/>
      <c r="C164" s="88"/>
      <c r="D164" s="88"/>
      <c r="E164" s="88"/>
    </row>
    <row r="165" spans="1:5" customFormat="1" x14ac:dyDescent="0.25">
      <c r="A165" s="88"/>
      <c r="B165" s="88"/>
      <c r="C165" s="88"/>
      <c r="D165" s="88"/>
      <c r="E165" s="88"/>
    </row>
    <row r="166" spans="1:5" customFormat="1" x14ac:dyDescent="0.25">
      <c r="A166" s="88"/>
      <c r="B166" s="88"/>
      <c r="C166" s="88"/>
      <c r="D166" s="88"/>
      <c r="E166" s="88"/>
    </row>
    <row r="167" spans="1:5" customFormat="1" x14ac:dyDescent="0.25">
      <c r="A167" s="88"/>
      <c r="B167" s="88"/>
      <c r="C167" s="88"/>
      <c r="D167" s="88"/>
      <c r="E167" s="88"/>
    </row>
    <row r="168" spans="1:5" customFormat="1" x14ac:dyDescent="0.25">
      <c r="A168" s="88"/>
      <c r="B168" s="88"/>
      <c r="C168" s="88"/>
      <c r="D168" s="88"/>
      <c r="E168" s="88"/>
    </row>
    <row r="169" spans="1:5" customFormat="1" x14ac:dyDescent="0.25">
      <c r="A169" s="88"/>
      <c r="B169" s="88"/>
      <c r="C169" s="88"/>
      <c r="D169" s="88"/>
      <c r="E169" s="88"/>
    </row>
    <row r="170" spans="1:5" customFormat="1" x14ac:dyDescent="0.25">
      <c r="A170" s="88"/>
      <c r="B170" s="88"/>
      <c r="C170" s="88"/>
      <c r="D170" s="88"/>
      <c r="E170" s="88"/>
    </row>
    <row r="171" spans="1:5" customFormat="1" x14ac:dyDescent="0.25">
      <c r="A171" s="88"/>
      <c r="B171" s="88"/>
      <c r="C171" s="88"/>
      <c r="D171" s="88"/>
      <c r="E171" s="88"/>
    </row>
    <row r="172" spans="1:5" customFormat="1" x14ac:dyDescent="0.25">
      <c r="A172" s="88"/>
      <c r="B172" s="88"/>
      <c r="C172" s="88"/>
      <c r="D172" s="88"/>
      <c r="E172" s="88"/>
    </row>
    <row r="173" spans="1:5" customFormat="1" x14ac:dyDescent="0.25">
      <c r="A173" s="88"/>
      <c r="B173" s="88"/>
      <c r="C173" s="88"/>
      <c r="D173" s="88"/>
      <c r="E173" s="88"/>
    </row>
    <row r="174" spans="1:5" customFormat="1" x14ac:dyDescent="0.25">
      <c r="A174" s="88"/>
      <c r="B174" s="88"/>
      <c r="C174" s="88"/>
      <c r="D174" s="88"/>
      <c r="E174" s="88"/>
    </row>
    <row r="175" spans="1:5" customFormat="1" x14ac:dyDescent="0.25">
      <c r="A175" s="88"/>
      <c r="B175" s="88"/>
      <c r="C175" s="88"/>
      <c r="D175" s="88"/>
      <c r="E175" s="88"/>
    </row>
    <row r="176" spans="1:5" customFormat="1" x14ac:dyDescent="0.25">
      <c r="A176" s="88"/>
      <c r="B176" s="88"/>
      <c r="C176" s="88"/>
      <c r="D176" s="88"/>
      <c r="E176" s="88"/>
    </row>
    <row r="177" spans="1:5" customFormat="1" x14ac:dyDescent="0.25">
      <c r="A177" s="88"/>
      <c r="B177" s="88"/>
      <c r="C177" s="88"/>
      <c r="D177" s="88"/>
      <c r="E177" s="88"/>
    </row>
    <row r="178" spans="1:5" customFormat="1" x14ac:dyDescent="0.25">
      <c r="A178" s="88"/>
      <c r="B178" s="88"/>
      <c r="C178" s="88"/>
      <c r="D178" s="88"/>
      <c r="E178" s="88"/>
    </row>
    <row r="179" spans="1:5" customFormat="1" x14ac:dyDescent="0.25">
      <c r="A179" s="88"/>
      <c r="B179" s="88"/>
      <c r="C179" s="88"/>
      <c r="D179" s="88"/>
      <c r="E179" s="88"/>
    </row>
    <row r="180" spans="1:5" customFormat="1" x14ac:dyDescent="0.25">
      <c r="A180" s="88"/>
      <c r="B180" s="88"/>
      <c r="C180" s="88"/>
      <c r="D180" s="88"/>
      <c r="E180" s="88"/>
    </row>
    <row r="181" spans="1:5" customFormat="1" x14ac:dyDescent="0.25">
      <c r="A181" s="88"/>
      <c r="B181" s="88"/>
      <c r="C181" s="88"/>
      <c r="D181" s="88"/>
      <c r="E181" s="88"/>
    </row>
    <row r="182" spans="1:5" customFormat="1" x14ac:dyDescent="0.25">
      <c r="A182" s="88"/>
      <c r="B182" s="88"/>
      <c r="C182" s="88"/>
      <c r="D182" s="88"/>
      <c r="E182" s="88"/>
    </row>
    <row r="183" spans="1:5" customFormat="1" x14ac:dyDescent="0.25">
      <c r="A183" s="88"/>
      <c r="B183" s="88"/>
      <c r="C183" s="88"/>
      <c r="D183" s="88"/>
      <c r="E183" s="88"/>
    </row>
    <row r="184" spans="1:5" customFormat="1" x14ac:dyDescent="0.25">
      <c r="A184" s="88"/>
      <c r="B184" s="88"/>
      <c r="C184" s="88"/>
      <c r="D184" s="88"/>
      <c r="E184" s="88"/>
    </row>
    <row r="185" spans="1:5" customFormat="1" x14ac:dyDescent="0.25">
      <c r="A185" s="88"/>
      <c r="B185" s="88"/>
      <c r="C185" s="88"/>
      <c r="D185" s="88"/>
      <c r="E185" s="88"/>
    </row>
    <row r="186" spans="1:5" customFormat="1" x14ac:dyDescent="0.25">
      <c r="A186" s="88"/>
      <c r="B186" s="88"/>
      <c r="C186" s="88"/>
      <c r="D186" s="88"/>
      <c r="E186" s="88"/>
    </row>
    <row r="187" spans="1:5" customFormat="1" x14ac:dyDescent="0.25">
      <c r="A187" s="88"/>
      <c r="B187" s="88"/>
      <c r="C187" s="88"/>
      <c r="D187" s="88"/>
      <c r="E187" s="88"/>
    </row>
    <row r="188" spans="1:5" customFormat="1" x14ac:dyDescent="0.25">
      <c r="A188" s="88"/>
      <c r="B188" s="88"/>
      <c r="C188" s="88"/>
      <c r="D188" s="88"/>
      <c r="E188" s="88"/>
    </row>
    <row r="189" spans="1:5" customFormat="1" x14ac:dyDescent="0.25">
      <c r="A189" s="88"/>
      <c r="B189" s="88"/>
      <c r="C189" s="88"/>
      <c r="D189" s="88"/>
      <c r="E189" s="88"/>
    </row>
    <row r="190" spans="1:5" customFormat="1" x14ac:dyDescent="0.25">
      <c r="A190" s="88"/>
      <c r="B190" s="88"/>
      <c r="C190" s="88"/>
      <c r="D190" s="88"/>
      <c r="E190" s="88"/>
    </row>
    <row r="191" spans="1:5" customFormat="1" x14ac:dyDescent="0.25">
      <c r="A191" s="88"/>
      <c r="B191" s="88"/>
      <c r="C191" s="88"/>
      <c r="D191" s="88"/>
      <c r="E191" s="88"/>
    </row>
    <row r="192" spans="1:5" customFormat="1" x14ac:dyDescent="0.25">
      <c r="A192" s="88"/>
      <c r="B192" s="88"/>
      <c r="C192" s="88"/>
      <c r="D192" s="88"/>
      <c r="E192" s="88"/>
    </row>
    <row r="193" spans="1:5" customFormat="1" x14ac:dyDescent="0.25">
      <c r="A193" s="88"/>
      <c r="B193" s="88"/>
      <c r="C193" s="88"/>
      <c r="D193" s="88"/>
      <c r="E193" s="88"/>
    </row>
    <row r="194" spans="1:5" customFormat="1" x14ac:dyDescent="0.25">
      <c r="A194" s="88"/>
      <c r="B194" s="88"/>
      <c r="C194" s="88"/>
      <c r="D194" s="88"/>
      <c r="E194" s="88"/>
    </row>
    <row r="195" spans="1:5" customFormat="1" x14ac:dyDescent="0.25">
      <c r="A195" s="88"/>
      <c r="B195" s="88"/>
      <c r="C195" s="88"/>
      <c r="D195" s="88"/>
      <c r="E195" s="88"/>
    </row>
    <row r="196" spans="1:5" customFormat="1" x14ac:dyDescent="0.25">
      <c r="A196" s="88"/>
      <c r="B196" s="88"/>
      <c r="C196" s="88"/>
      <c r="D196" s="88"/>
      <c r="E196" s="88"/>
    </row>
    <row r="197" spans="1:5" customFormat="1" x14ac:dyDescent="0.25">
      <c r="A197" s="88"/>
      <c r="B197" s="88"/>
      <c r="C197" s="88"/>
      <c r="D197" s="88"/>
      <c r="E197" s="88"/>
    </row>
    <row r="198" spans="1:5" customFormat="1" x14ac:dyDescent="0.25">
      <c r="A198" s="88"/>
      <c r="B198" s="88"/>
      <c r="C198" s="88"/>
      <c r="D198" s="88"/>
      <c r="E198" s="88"/>
    </row>
    <row r="199" spans="1:5" customFormat="1" x14ac:dyDescent="0.25">
      <c r="A199" s="88"/>
      <c r="B199" s="88"/>
      <c r="C199" s="88"/>
      <c r="D199" s="88"/>
      <c r="E199" s="88"/>
    </row>
    <row r="200" spans="1:5" customFormat="1" x14ac:dyDescent="0.25">
      <c r="A200" s="88"/>
      <c r="B200" s="88"/>
      <c r="C200" s="88"/>
      <c r="D200" s="88"/>
      <c r="E200" s="88"/>
    </row>
    <row r="201" spans="1:5" customFormat="1" x14ac:dyDescent="0.25">
      <c r="A201" s="88"/>
      <c r="B201" s="88"/>
      <c r="C201" s="88"/>
      <c r="D201" s="88"/>
      <c r="E201" s="88"/>
    </row>
    <row r="202" spans="1:5" customFormat="1" x14ac:dyDescent="0.25">
      <c r="A202" s="88"/>
      <c r="B202" s="88"/>
      <c r="C202" s="88"/>
      <c r="D202" s="88"/>
      <c r="E202" s="88"/>
    </row>
    <row r="203" spans="1:5" customFormat="1" x14ac:dyDescent="0.25">
      <c r="A203" s="88"/>
      <c r="B203" s="88"/>
      <c r="C203" s="88"/>
      <c r="D203" s="88"/>
      <c r="E203" s="88"/>
    </row>
    <row r="204" spans="1:5" customFormat="1" x14ac:dyDescent="0.25">
      <c r="A204" s="88"/>
      <c r="B204" s="88"/>
      <c r="C204" s="88"/>
      <c r="D204" s="88"/>
      <c r="E204" s="88"/>
    </row>
    <row r="205" spans="1:5" customFormat="1" x14ac:dyDescent="0.25">
      <c r="A205" s="88"/>
      <c r="B205" s="88"/>
      <c r="C205" s="88"/>
      <c r="D205" s="88"/>
      <c r="E205" s="88"/>
    </row>
    <row r="206" spans="1:5" customFormat="1" x14ac:dyDescent="0.25">
      <c r="A206" s="88"/>
      <c r="B206" s="88"/>
      <c r="C206" s="88"/>
      <c r="D206" s="88"/>
      <c r="E206" s="88"/>
    </row>
    <row r="207" spans="1:5" customFormat="1" x14ac:dyDescent="0.25">
      <c r="A207" s="88"/>
      <c r="B207" s="88"/>
      <c r="C207" s="88"/>
      <c r="D207" s="88"/>
      <c r="E207" s="88"/>
    </row>
    <row r="208" spans="1:5" customFormat="1" x14ac:dyDescent="0.25">
      <c r="A208" s="88"/>
      <c r="B208" s="88"/>
      <c r="C208" s="88"/>
      <c r="D208" s="88"/>
      <c r="E208" s="88"/>
    </row>
    <row r="209" spans="1:5" customFormat="1" x14ac:dyDescent="0.25">
      <c r="A209" s="88"/>
      <c r="B209" s="88"/>
      <c r="C209" s="88"/>
      <c r="D209" s="88"/>
      <c r="E209" s="88"/>
    </row>
    <row r="210" spans="1:5" customFormat="1" x14ac:dyDescent="0.25">
      <c r="A210" s="88"/>
      <c r="B210" s="88"/>
      <c r="C210" s="88"/>
      <c r="D210" s="88"/>
      <c r="E210" s="88"/>
    </row>
    <row r="211" spans="1:5" customFormat="1" x14ac:dyDescent="0.25">
      <c r="A211" s="88"/>
      <c r="B211" s="88"/>
      <c r="C211" s="88"/>
      <c r="D211" s="88"/>
      <c r="E211" s="88"/>
    </row>
    <row r="212" spans="1:5" customFormat="1" x14ac:dyDescent="0.25">
      <c r="A212" s="88"/>
      <c r="B212" s="88"/>
      <c r="C212" s="88"/>
      <c r="D212" s="88"/>
      <c r="E212" s="88"/>
    </row>
    <row r="213" spans="1:5" customFormat="1" x14ac:dyDescent="0.25">
      <c r="A213" s="88"/>
      <c r="B213" s="88"/>
      <c r="C213" s="88"/>
      <c r="D213" s="88"/>
      <c r="E213" s="88"/>
    </row>
    <row r="214" spans="1:5" customFormat="1" x14ac:dyDescent="0.25">
      <c r="A214" s="88"/>
      <c r="B214" s="88"/>
      <c r="C214" s="88"/>
      <c r="D214" s="88"/>
      <c r="E214" s="88"/>
    </row>
    <row r="215" spans="1:5" customFormat="1" x14ac:dyDescent="0.25">
      <c r="A215" s="88"/>
      <c r="B215" s="88"/>
      <c r="C215" s="88"/>
      <c r="D215" s="88"/>
      <c r="E215" s="88"/>
    </row>
    <row r="216" spans="1:5" customFormat="1" x14ac:dyDescent="0.25">
      <c r="A216" s="88"/>
      <c r="B216" s="88"/>
      <c r="C216" s="88"/>
      <c r="D216" s="88"/>
      <c r="E216" s="88"/>
    </row>
    <row r="217" spans="1:5" customFormat="1" x14ac:dyDescent="0.25">
      <c r="A217" s="88"/>
      <c r="B217" s="88"/>
      <c r="C217" s="88"/>
      <c r="D217" s="88"/>
      <c r="E217" s="88"/>
    </row>
    <row r="218" spans="1:5" customFormat="1" x14ac:dyDescent="0.25">
      <c r="A218" s="88"/>
      <c r="B218" s="88"/>
      <c r="C218" s="88"/>
      <c r="D218" s="88"/>
      <c r="E218" s="88"/>
    </row>
    <row r="219" spans="1:5" customFormat="1" x14ac:dyDescent="0.25">
      <c r="A219" s="88"/>
      <c r="B219" s="88"/>
      <c r="C219" s="88"/>
      <c r="D219" s="88"/>
      <c r="E219" s="88"/>
    </row>
    <row r="220" spans="1:5" customFormat="1" x14ac:dyDescent="0.25">
      <c r="A220" s="88"/>
      <c r="B220" s="88"/>
      <c r="C220" s="88"/>
      <c r="D220" s="88"/>
      <c r="E220" s="88"/>
    </row>
    <row r="221" spans="1:5" customFormat="1" x14ac:dyDescent="0.25">
      <c r="A221" s="88"/>
      <c r="B221" s="88"/>
      <c r="C221" s="88"/>
      <c r="D221" s="88"/>
      <c r="E221" s="88"/>
    </row>
    <row r="222" spans="1:5" customFormat="1" x14ac:dyDescent="0.25">
      <c r="A222" s="88"/>
      <c r="B222" s="88"/>
      <c r="C222" s="88"/>
      <c r="D222" s="88"/>
      <c r="E222" s="88"/>
    </row>
    <row r="223" spans="1:5" customFormat="1" x14ac:dyDescent="0.25">
      <c r="A223" s="88"/>
      <c r="B223" s="88"/>
      <c r="C223" s="88"/>
      <c r="D223" s="88"/>
      <c r="E223" s="88"/>
    </row>
    <row r="224" spans="1:5" customFormat="1" x14ac:dyDescent="0.25">
      <c r="A224" s="88"/>
      <c r="B224" s="88"/>
      <c r="C224" s="88"/>
      <c r="D224" s="88"/>
      <c r="E224" s="88"/>
    </row>
    <row r="225" spans="1:5" customFormat="1" x14ac:dyDescent="0.25">
      <c r="A225" s="88"/>
      <c r="B225" s="88"/>
      <c r="C225" s="88"/>
      <c r="D225" s="88"/>
      <c r="E225" s="88"/>
    </row>
    <row r="226" spans="1:5" customFormat="1" x14ac:dyDescent="0.25">
      <c r="A226" s="88"/>
      <c r="B226" s="88"/>
      <c r="C226" s="88"/>
      <c r="D226" s="88"/>
      <c r="E226" s="88"/>
    </row>
    <row r="227" spans="1:5" customFormat="1" x14ac:dyDescent="0.25">
      <c r="A227" s="88"/>
      <c r="B227" s="88"/>
      <c r="C227" s="88"/>
      <c r="D227" s="88"/>
      <c r="E227" s="88"/>
    </row>
    <row r="228" spans="1:5" customFormat="1" x14ac:dyDescent="0.25">
      <c r="A228" s="88"/>
      <c r="B228" s="88"/>
      <c r="C228" s="88"/>
      <c r="D228" s="88"/>
      <c r="E228" s="88"/>
    </row>
    <row r="229" spans="1:5" customFormat="1" x14ac:dyDescent="0.25">
      <c r="A229" s="88"/>
      <c r="B229" s="88"/>
      <c r="C229" s="88"/>
      <c r="D229" s="88"/>
      <c r="E229" s="88"/>
    </row>
    <row r="230" spans="1:5" customFormat="1" x14ac:dyDescent="0.25">
      <c r="A230" s="88"/>
      <c r="B230" s="88"/>
      <c r="C230" s="88"/>
      <c r="D230" s="88"/>
      <c r="E230" s="88"/>
    </row>
    <row r="231" spans="1:5" customFormat="1" x14ac:dyDescent="0.25">
      <c r="A231" s="88"/>
      <c r="B231" s="88"/>
      <c r="C231" s="88"/>
      <c r="D231" s="88"/>
      <c r="E231" s="88"/>
    </row>
    <row r="232" spans="1:5" customFormat="1" x14ac:dyDescent="0.25">
      <c r="A232" s="88"/>
      <c r="B232" s="88"/>
      <c r="C232" s="88"/>
      <c r="D232" s="88"/>
      <c r="E232" s="88"/>
    </row>
    <row r="233" spans="1:5" customFormat="1" x14ac:dyDescent="0.25">
      <c r="A233" s="88"/>
      <c r="B233" s="88"/>
      <c r="C233" s="88"/>
      <c r="D233" s="88"/>
      <c r="E233" s="88"/>
    </row>
    <row r="234" spans="1:5" customFormat="1" x14ac:dyDescent="0.25">
      <c r="A234" s="88"/>
      <c r="B234" s="88"/>
      <c r="C234" s="88"/>
      <c r="D234" s="88"/>
      <c r="E234" s="88"/>
    </row>
    <row r="235" spans="1:5" customFormat="1" x14ac:dyDescent="0.25">
      <c r="A235" s="88"/>
      <c r="B235" s="88"/>
      <c r="C235" s="88"/>
      <c r="D235" s="88"/>
      <c r="E235" s="88"/>
    </row>
    <row r="236" spans="1:5" customFormat="1" x14ac:dyDescent="0.25">
      <c r="A236" s="88"/>
      <c r="B236" s="88"/>
      <c r="C236" s="88"/>
      <c r="D236" s="88"/>
      <c r="E236" s="88"/>
    </row>
    <row r="237" spans="1:5" customFormat="1" x14ac:dyDescent="0.25">
      <c r="A237" s="88"/>
      <c r="B237" s="88"/>
      <c r="C237" s="88"/>
      <c r="D237" s="88"/>
      <c r="E237" s="88"/>
    </row>
    <row r="238" spans="1:5" customFormat="1" x14ac:dyDescent="0.25">
      <c r="A238" s="88"/>
      <c r="B238" s="88"/>
      <c r="C238" s="88"/>
      <c r="D238" s="88"/>
      <c r="E238" s="88"/>
    </row>
    <row r="239" spans="1:5" customFormat="1" x14ac:dyDescent="0.25">
      <c r="A239" s="88"/>
      <c r="B239" s="88"/>
      <c r="C239" s="88"/>
      <c r="D239" s="88"/>
      <c r="E239" s="88"/>
    </row>
    <row r="240" spans="1:5" customFormat="1" x14ac:dyDescent="0.25">
      <c r="A240" s="88"/>
      <c r="B240" s="88"/>
      <c r="C240" s="88"/>
      <c r="D240" s="88"/>
      <c r="E240" s="88"/>
    </row>
    <row r="241" spans="1:5" customFormat="1" x14ac:dyDescent="0.25">
      <c r="A241" s="88"/>
      <c r="B241" s="88"/>
      <c r="C241" s="88"/>
      <c r="D241" s="88"/>
      <c r="E241" s="88"/>
    </row>
    <row r="242" spans="1:5" customFormat="1" x14ac:dyDescent="0.25">
      <c r="A242" s="88"/>
      <c r="B242" s="88"/>
      <c r="C242" s="88"/>
      <c r="D242" s="88"/>
      <c r="E242" s="88"/>
    </row>
    <row r="243" spans="1:5" customFormat="1" x14ac:dyDescent="0.25">
      <c r="A243" s="88"/>
      <c r="B243" s="88"/>
      <c r="C243" s="88"/>
      <c r="D243" s="88"/>
      <c r="E243" s="88"/>
    </row>
    <row r="244" spans="1:5" customFormat="1" x14ac:dyDescent="0.25">
      <c r="A244" s="88"/>
      <c r="B244" s="88"/>
      <c r="C244" s="88"/>
      <c r="D244" s="88"/>
      <c r="E244" s="88"/>
    </row>
    <row r="245" spans="1:5" customFormat="1" x14ac:dyDescent="0.25">
      <c r="A245" s="88"/>
      <c r="B245" s="88"/>
      <c r="C245" s="88"/>
      <c r="D245" s="88"/>
      <c r="E245" s="88"/>
    </row>
    <row r="246" spans="1:5" customFormat="1" x14ac:dyDescent="0.25">
      <c r="A246" s="88"/>
      <c r="B246" s="88"/>
      <c r="C246" s="88"/>
      <c r="D246" s="88"/>
      <c r="E246" s="88"/>
    </row>
    <row r="247" spans="1:5" customFormat="1" x14ac:dyDescent="0.25">
      <c r="A247" s="88"/>
      <c r="B247" s="88"/>
      <c r="C247" s="88"/>
      <c r="D247" s="88"/>
      <c r="E247" s="88"/>
    </row>
    <row r="248" spans="1:5" customFormat="1" x14ac:dyDescent="0.25">
      <c r="A248" s="88"/>
      <c r="B248" s="88"/>
      <c r="C248" s="88"/>
      <c r="D248" s="88"/>
      <c r="E248" s="88"/>
    </row>
    <row r="249" spans="1:5" customFormat="1" x14ac:dyDescent="0.25">
      <c r="A249" s="88"/>
      <c r="B249" s="88"/>
      <c r="C249" s="88"/>
      <c r="D249" s="88"/>
      <c r="E249" s="88"/>
    </row>
    <row r="250" spans="1:5" customFormat="1" x14ac:dyDescent="0.25">
      <c r="A250" s="88"/>
      <c r="B250" s="88"/>
      <c r="C250" s="88"/>
      <c r="D250" s="88"/>
      <c r="E250" s="88"/>
    </row>
    <row r="251" spans="1:5" customFormat="1" x14ac:dyDescent="0.25">
      <c r="A251" s="88"/>
      <c r="B251" s="88"/>
      <c r="C251" s="88"/>
      <c r="D251" s="88"/>
      <c r="E251" s="88"/>
    </row>
    <row r="252" spans="1:5" customFormat="1" x14ac:dyDescent="0.25">
      <c r="A252" s="88"/>
      <c r="B252" s="88"/>
      <c r="C252" s="88"/>
      <c r="D252" s="88"/>
      <c r="E252" s="88"/>
    </row>
    <row r="253" spans="1:5" customFormat="1" x14ac:dyDescent="0.25">
      <c r="A253" s="88"/>
      <c r="B253" s="88"/>
      <c r="C253" s="88"/>
      <c r="D253" s="88"/>
      <c r="E253" s="88"/>
    </row>
    <row r="254" spans="1:5" customFormat="1" x14ac:dyDescent="0.25">
      <c r="A254" s="88"/>
      <c r="B254" s="88"/>
      <c r="C254" s="88"/>
      <c r="D254" s="88"/>
      <c r="E254" s="88"/>
    </row>
    <row r="255" spans="1:5" customFormat="1" x14ac:dyDescent="0.25">
      <c r="A255" s="88"/>
      <c r="B255" s="88"/>
      <c r="C255" s="88"/>
      <c r="D255" s="88"/>
      <c r="E255" s="88"/>
    </row>
    <row r="256" spans="1:5" customFormat="1" x14ac:dyDescent="0.25">
      <c r="A256" s="88"/>
      <c r="B256" s="88"/>
      <c r="C256" s="88"/>
      <c r="D256" s="88"/>
      <c r="E256" s="88"/>
    </row>
    <row r="257" spans="1:5" customFormat="1" x14ac:dyDescent="0.25">
      <c r="A257" s="88"/>
      <c r="B257" s="88"/>
      <c r="C257" s="88"/>
      <c r="D257" s="88"/>
      <c r="E257" s="88"/>
    </row>
    <row r="258" spans="1:5" customFormat="1" x14ac:dyDescent="0.25">
      <c r="A258" s="88"/>
      <c r="B258" s="88"/>
      <c r="C258" s="88"/>
      <c r="D258" s="88"/>
      <c r="E258" s="88"/>
    </row>
    <row r="259" spans="1:5" customFormat="1" x14ac:dyDescent="0.25">
      <c r="A259" s="88"/>
      <c r="B259" s="88"/>
      <c r="C259" s="88"/>
      <c r="D259" s="88"/>
      <c r="E259" s="88"/>
    </row>
    <row r="260" spans="1:5" customFormat="1" x14ac:dyDescent="0.25">
      <c r="A260" s="88"/>
      <c r="B260" s="88"/>
      <c r="C260" s="88"/>
      <c r="D260" s="88"/>
      <c r="E260" s="88"/>
    </row>
    <row r="261" spans="1:5" customFormat="1" x14ac:dyDescent="0.25">
      <c r="A261" s="88"/>
      <c r="B261" s="88"/>
      <c r="C261" s="88"/>
      <c r="D261" s="88"/>
      <c r="E261" s="88"/>
    </row>
    <row r="262" spans="1:5" customFormat="1" x14ac:dyDescent="0.25">
      <c r="A262" s="88"/>
      <c r="B262" s="88"/>
      <c r="C262" s="88"/>
      <c r="D262" s="88"/>
      <c r="E262" s="88"/>
    </row>
    <row r="263" spans="1:5" customFormat="1" x14ac:dyDescent="0.25">
      <c r="A263" s="88"/>
      <c r="B263" s="88"/>
      <c r="C263" s="88"/>
      <c r="D263" s="88"/>
      <c r="E263" s="88"/>
    </row>
    <row r="264" spans="1:5" customFormat="1" x14ac:dyDescent="0.25">
      <c r="A264" s="88"/>
      <c r="B264" s="88"/>
      <c r="C264" s="88"/>
      <c r="D264" s="88"/>
      <c r="E264" s="88"/>
    </row>
    <row r="265" spans="1:5" customFormat="1" x14ac:dyDescent="0.25">
      <c r="A265" s="88"/>
      <c r="B265" s="88"/>
      <c r="C265" s="88"/>
      <c r="D265" s="88"/>
      <c r="E265" s="88"/>
    </row>
    <row r="266" spans="1:5" customFormat="1" x14ac:dyDescent="0.25">
      <c r="A266" s="88"/>
      <c r="B266" s="88"/>
      <c r="C266" s="88"/>
      <c r="D266" s="88"/>
      <c r="E266" s="88"/>
    </row>
    <row r="267" spans="1:5" customFormat="1" x14ac:dyDescent="0.25">
      <c r="A267" s="88"/>
      <c r="B267" s="88"/>
      <c r="C267" s="88"/>
      <c r="D267" s="88"/>
      <c r="E267" s="88"/>
    </row>
    <row r="268" spans="1:5" customFormat="1" x14ac:dyDescent="0.25">
      <c r="A268" s="88"/>
      <c r="B268" s="88"/>
      <c r="C268" s="88"/>
      <c r="D268" s="88"/>
      <c r="E268" s="88"/>
    </row>
    <row r="269" spans="1:5" customFormat="1" x14ac:dyDescent="0.25">
      <c r="A269" s="88"/>
      <c r="B269" s="88"/>
      <c r="C269" s="88"/>
      <c r="D269" s="88"/>
      <c r="E269" s="88"/>
    </row>
    <row r="270" spans="1:5" customFormat="1" x14ac:dyDescent="0.25">
      <c r="A270" s="88"/>
      <c r="B270" s="88"/>
      <c r="C270" s="88"/>
      <c r="D270" s="88"/>
      <c r="E270" s="88"/>
    </row>
    <row r="271" spans="1:5" customFormat="1" x14ac:dyDescent="0.25">
      <c r="A271" s="88"/>
      <c r="B271" s="88"/>
      <c r="C271" s="88"/>
      <c r="D271" s="88"/>
      <c r="E271" s="88"/>
    </row>
    <row r="272" spans="1:5" customFormat="1" x14ac:dyDescent="0.25">
      <c r="A272" s="88"/>
      <c r="B272" s="88"/>
      <c r="C272" s="88"/>
      <c r="D272" s="88"/>
      <c r="E272" s="88"/>
    </row>
    <row r="273" spans="1:5" customFormat="1" x14ac:dyDescent="0.25">
      <c r="A273" s="88"/>
      <c r="B273" s="88"/>
      <c r="C273" s="88"/>
      <c r="D273" s="88"/>
      <c r="E273" s="88"/>
    </row>
    <row r="274" spans="1:5" customFormat="1" x14ac:dyDescent="0.25">
      <c r="A274" s="88"/>
      <c r="B274" s="88"/>
      <c r="C274" s="88"/>
      <c r="D274" s="88"/>
      <c r="E274" s="88"/>
    </row>
    <row r="275" spans="1:5" customFormat="1" x14ac:dyDescent="0.25">
      <c r="A275" s="88"/>
      <c r="B275" s="88"/>
      <c r="C275" s="88"/>
      <c r="D275" s="88"/>
      <c r="E275" s="88"/>
    </row>
    <row r="276" spans="1:5" customFormat="1" x14ac:dyDescent="0.25">
      <c r="A276" s="88"/>
      <c r="B276" s="88"/>
      <c r="C276" s="88"/>
      <c r="D276" s="88"/>
      <c r="E276" s="88"/>
    </row>
    <row r="277" spans="1:5" customFormat="1" x14ac:dyDescent="0.25">
      <c r="A277" s="88"/>
      <c r="B277" s="88"/>
      <c r="C277" s="88"/>
      <c r="D277" s="88"/>
      <c r="E277" s="88"/>
    </row>
    <row r="278" spans="1:5" customFormat="1" x14ac:dyDescent="0.25">
      <c r="A278" s="88"/>
      <c r="B278" s="88"/>
      <c r="C278" s="88"/>
      <c r="D278" s="88"/>
      <c r="E278" s="88"/>
    </row>
    <row r="279" spans="1:5" customFormat="1" x14ac:dyDescent="0.25">
      <c r="A279" s="88"/>
      <c r="B279" s="88"/>
      <c r="C279" s="88"/>
      <c r="D279" s="88"/>
      <c r="E279" s="88"/>
    </row>
    <row r="280" spans="1:5" customFormat="1" x14ac:dyDescent="0.25">
      <c r="A280" s="88"/>
      <c r="B280" s="88"/>
      <c r="C280" s="88"/>
      <c r="D280" s="88"/>
      <c r="E280" s="88"/>
    </row>
    <row r="281" spans="1:5" customFormat="1" x14ac:dyDescent="0.25">
      <c r="A281" s="88"/>
      <c r="B281" s="88"/>
      <c r="C281" s="88"/>
      <c r="D281" s="88"/>
      <c r="E281" s="88"/>
    </row>
    <row r="282" spans="1:5" customFormat="1" x14ac:dyDescent="0.25">
      <c r="A282" s="88"/>
      <c r="B282" s="88"/>
      <c r="C282" s="88"/>
      <c r="D282" s="88"/>
      <c r="E282" s="88"/>
    </row>
    <row r="283" spans="1:5" customFormat="1" x14ac:dyDescent="0.25">
      <c r="A283" s="88"/>
      <c r="B283" s="88"/>
      <c r="C283" s="88"/>
      <c r="D283" s="88"/>
      <c r="E283" s="88"/>
    </row>
    <row r="284" spans="1:5" customFormat="1" x14ac:dyDescent="0.25">
      <c r="A284" s="88"/>
      <c r="B284" s="88"/>
      <c r="C284" s="88"/>
      <c r="D284" s="88"/>
      <c r="E284" s="88"/>
    </row>
    <row r="285" spans="1:5" customFormat="1" x14ac:dyDescent="0.25">
      <c r="A285" s="88"/>
      <c r="B285" s="88"/>
      <c r="C285" s="88"/>
      <c r="D285" s="88"/>
      <c r="E285" s="88"/>
    </row>
    <row r="286" spans="1:5" customFormat="1" x14ac:dyDescent="0.25">
      <c r="A286" s="88"/>
      <c r="B286" s="88"/>
      <c r="C286" s="88"/>
      <c r="D286" s="88"/>
      <c r="E286" s="88"/>
    </row>
    <row r="287" spans="1:5" customFormat="1" x14ac:dyDescent="0.25">
      <c r="A287" s="88"/>
      <c r="B287" s="88"/>
      <c r="C287" s="88"/>
      <c r="D287" s="88"/>
      <c r="E287" s="88"/>
    </row>
    <row r="288" spans="1:5" customFormat="1" x14ac:dyDescent="0.25">
      <c r="A288" s="88"/>
      <c r="B288" s="88"/>
      <c r="C288" s="88"/>
      <c r="D288" s="88"/>
      <c r="E288" s="88"/>
    </row>
    <row r="289" spans="1:5" customFormat="1" x14ac:dyDescent="0.25">
      <c r="A289" s="88"/>
      <c r="B289" s="88"/>
      <c r="C289" s="88"/>
      <c r="D289" s="88"/>
      <c r="E289" s="88"/>
    </row>
    <row r="290" spans="1:5" customFormat="1" x14ac:dyDescent="0.25">
      <c r="A290" s="88"/>
      <c r="B290" s="88"/>
      <c r="C290" s="88"/>
      <c r="D290" s="88"/>
      <c r="E290" s="88"/>
    </row>
    <row r="291" spans="1:5" customFormat="1" x14ac:dyDescent="0.25">
      <c r="A291" s="88"/>
      <c r="B291" s="88"/>
      <c r="C291" s="88"/>
      <c r="D291" s="88"/>
      <c r="E291" s="88"/>
    </row>
    <row r="292" spans="1:5" customFormat="1" x14ac:dyDescent="0.25">
      <c r="A292" s="88"/>
      <c r="B292" s="88"/>
      <c r="C292" s="88"/>
      <c r="D292" s="88"/>
      <c r="E292" s="88"/>
    </row>
    <row r="293" spans="1:5" customFormat="1" x14ac:dyDescent="0.25">
      <c r="A293" s="88"/>
      <c r="B293" s="88"/>
      <c r="C293" s="88"/>
      <c r="D293" s="88"/>
      <c r="E293" s="88"/>
    </row>
    <row r="294" spans="1:5" customFormat="1" x14ac:dyDescent="0.25">
      <c r="A294" s="88"/>
      <c r="B294" s="88"/>
      <c r="C294" s="88"/>
      <c r="D294" s="88"/>
      <c r="E294" s="88"/>
    </row>
    <row r="295" spans="1:5" customFormat="1" x14ac:dyDescent="0.25">
      <c r="A295" s="88"/>
      <c r="B295" s="88"/>
      <c r="C295" s="88"/>
      <c r="D295" s="88"/>
      <c r="E295" s="88"/>
    </row>
    <row r="296" spans="1:5" customFormat="1" x14ac:dyDescent="0.25">
      <c r="A296" s="88"/>
      <c r="B296" s="88"/>
      <c r="C296" s="88"/>
      <c r="D296" s="88"/>
      <c r="E296" s="88"/>
    </row>
    <row r="297" spans="1:5" customFormat="1" x14ac:dyDescent="0.25">
      <c r="A297" s="88"/>
      <c r="B297" s="88"/>
      <c r="C297" s="88"/>
      <c r="D297" s="88"/>
      <c r="E297" s="88"/>
    </row>
    <row r="298" spans="1:5" customFormat="1" x14ac:dyDescent="0.25">
      <c r="A298" s="88"/>
      <c r="B298" s="88"/>
      <c r="C298" s="88"/>
      <c r="D298" s="88"/>
      <c r="E298" s="88"/>
    </row>
    <row r="299" spans="1:5" customFormat="1" x14ac:dyDescent="0.25">
      <c r="A299" s="88"/>
      <c r="B299" s="88"/>
      <c r="C299" s="88"/>
      <c r="D299" s="88"/>
      <c r="E299" s="88"/>
    </row>
    <row r="300" spans="1:5" customFormat="1" x14ac:dyDescent="0.25">
      <c r="A300" s="88"/>
      <c r="B300" s="88"/>
      <c r="C300" s="88"/>
      <c r="D300" s="88"/>
      <c r="E300" s="88"/>
    </row>
    <row r="301" spans="1:5" customFormat="1" x14ac:dyDescent="0.25">
      <c r="A301" s="88"/>
      <c r="B301" s="88"/>
      <c r="C301" s="88"/>
      <c r="D301" s="88"/>
      <c r="E301" s="88"/>
    </row>
    <row r="302" spans="1:5" customFormat="1" x14ac:dyDescent="0.25">
      <c r="A302" s="88"/>
      <c r="B302" s="88"/>
      <c r="C302" s="88"/>
      <c r="D302" s="88"/>
      <c r="E302" s="88"/>
    </row>
    <row r="303" spans="1:5" customFormat="1" x14ac:dyDescent="0.25">
      <c r="A303" s="88"/>
      <c r="B303" s="88"/>
      <c r="C303" s="88"/>
      <c r="D303" s="88"/>
      <c r="E303" s="88"/>
    </row>
    <row r="304" spans="1:5" customFormat="1" x14ac:dyDescent="0.25">
      <c r="A304" s="88"/>
      <c r="B304" s="88"/>
      <c r="C304" s="88"/>
      <c r="D304" s="88"/>
      <c r="E304" s="88"/>
    </row>
    <row r="305" spans="1:5" customFormat="1" x14ac:dyDescent="0.25">
      <c r="A305" s="88"/>
      <c r="B305" s="88"/>
      <c r="C305" s="88"/>
      <c r="D305" s="88"/>
      <c r="E305" s="88"/>
    </row>
    <row r="306" spans="1:5" customFormat="1" x14ac:dyDescent="0.25">
      <c r="A306" s="88"/>
      <c r="B306" s="88"/>
      <c r="C306" s="88"/>
      <c r="D306" s="88"/>
      <c r="E306" s="88"/>
    </row>
    <row r="307" spans="1:5" customFormat="1" x14ac:dyDescent="0.25">
      <c r="A307" s="88"/>
      <c r="B307" s="88"/>
      <c r="C307" s="88"/>
      <c r="D307" s="88"/>
      <c r="E307" s="88"/>
    </row>
    <row r="308" spans="1:5" customFormat="1" x14ac:dyDescent="0.25">
      <c r="A308" s="88"/>
      <c r="B308" s="88"/>
      <c r="C308" s="88"/>
      <c r="D308" s="88"/>
      <c r="E308" s="88"/>
    </row>
    <row r="309" spans="1:5" customFormat="1" x14ac:dyDescent="0.25">
      <c r="A309" s="88"/>
      <c r="B309" s="88"/>
      <c r="C309" s="88"/>
      <c r="D309" s="88"/>
      <c r="E309" s="88"/>
    </row>
    <row r="310" spans="1:5" customFormat="1" x14ac:dyDescent="0.25">
      <c r="A310" s="88"/>
      <c r="B310" s="88"/>
      <c r="C310" s="88"/>
      <c r="D310" s="88"/>
      <c r="E310" s="88"/>
    </row>
    <row r="311" spans="1:5" customFormat="1" x14ac:dyDescent="0.25">
      <c r="A311" s="88"/>
      <c r="B311" s="88"/>
      <c r="C311" s="88"/>
      <c r="D311" s="88"/>
      <c r="E311" s="88"/>
    </row>
    <row r="312" spans="1:5" customFormat="1" x14ac:dyDescent="0.25">
      <c r="A312" s="88"/>
      <c r="B312" s="88"/>
      <c r="C312" s="88"/>
      <c r="D312" s="88"/>
      <c r="E312" s="88"/>
    </row>
    <row r="313" spans="1:5" customFormat="1" x14ac:dyDescent="0.25">
      <c r="A313" s="88"/>
      <c r="B313" s="88"/>
      <c r="C313" s="88"/>
      <c r="D313" s="88"/>
      <c r="E313" s="88"/>
    </row>
    <row r="314" spans="1:5" customFormat="1" x14ac:dyDescent="0.25">
      <c r="A314" s="88"/>
      <c r="B314" s="88"/>
      <c r="C314" s="88"/>
      <c r="D314" s="88"/>
      <c r="E314" s="88"/>
    </row>
    <row r="315" spans="1:5" customFormat="1" x14ac:dyDescent="0.25">
      <c r="A315" s="88"/>
      <c r="B315" s="88"/>
      <c r="C315" s="88"/>
      <c r="D315" s="88"/>
      <c r="E315" s="88"/>
    </row>
    <row r="316" spans="1:5" customFormat="1" x14ac:dyDescent="0.25">
      <c r="A316" s="88"/>
      <c r="B316" s="88"/>
      <c r="C316" s="88"/>
      <c r="D316" s="88"/>
      <c r="E316" s="88"/>
    </row>
    <row r="317" spans="1:5" customFormat="1" x14ac:dyDescent="0.25">
      <c r="A317" s="88"/>
      <c r="B317" s="88"/>
      <c r="C317" s="88"/>
      <c r="D317" s="88"/>
      <c r="E317" s="88"/>
    </row>
    <row r="318" spans="1:5" customFormat="1" x14ac:dyDescent="0.25">
      <c r="A318" s="88"/>
      <c r="B318" s="88"/>
      <c r="C318" s="88"/>
      <c r="D318" s="88"/>
      <c r="E318" s="88"/>
    </row>
    <row r="319" spans="1:5" customFormat="1" x14ac:dyDescent="0.25">
      <c r="A319" s="88"/>
      <c r="B319" s="88"/>
      <c r="C319" s="88"/>
      <c r="D319" s="88"/>
      <c r="E319" s="88"/>
    </row>
    <row r="320" spans="1:5" customFormat="1" x14ac:dyDescent="0.25">
      <c r="A320" s="88"/>
      <c r="B320" s="88"/>
      <c r="C320" s="88"/>
      <c r="D320" s="88"/>
      <c r="E320" s="88"/>
    </row>
    <row r="321" spans="1:5" customFormat="1" x14ac:dyDescent="0.25">
      <c r="A321" s="88"/>
      <c r="B321" s="88"/>
      <c r="C321" s="88"/>
      <c r="D321" s="88"/>
      <c r="E321" s="88"/>
    </row>
    <row r="322" spans="1:5" customFormat="1" x14ac:dyDescent="0.25">
      <c r="A322" s="88"/>
      <c r="B322" s="88"/>
      <c r="C322" s="88"/>
      <c r="D322" s="88"/>
      <c r="E322" s="88"/>
    </row>
    <row r="323" spans="1:5" customFormat="1" x14ac:dyDescent="0.25">
      <c r="A323" s="88"/>
      <c r="B323" s="88"/>
      <c r="C323" s="88"/>
      <c r="D323" s="88"/>
      <c r="E323" s="88"/>
    </row>
    <row r="324" spans="1:5" customFormat="1" x14ac:dyDescent="0.25">
      <c r="A324" s="88"/>
      <c r="B324" s="88"/>
      <c r="C324" s="88"/>
      <c r="D324" s="88"/>
      <c r="E324" s="88"/>
    </row>
    <row r="325" spans="1:5" customFormat="1" x14ac:dyDescent="0.25">
      <c r="A325" s="88"/>
      <c r="B325" s="88"/>
      <c r="C325" s="88"/>
      <c r="D325" s="88"/>
      <c r="E325" s="88"/>
    </row>
    <row r="326" spans="1:5" customFormat="1" x14ac:dyDescent="0.25">
      <c r="A326" s="88"/>
      <c r="B326" s="88"/>
      <c r="C326" s="88"/>
      <c r="D326" s="88"/>
      <c r="E326" s="88"/>
    </row>
    <row r="327" spans="1:5" customFormat="1" x14ac:dyDescent="0.25">
      <c r="A327" s="88"/>
      <c r="B327" s="88"/>
      <c r="C327" s="88"/>
      <c r="D327" s="88"/>
      <c r="E327" s="88"/>
    </row>
    <row r="328" spans="1:5" customFormat="1" x14ac:dyDescent="0.25">
      <c r="A328" s="88"/>
      <c r="B328" s="88"/>
      <c r="C328" s="88"/>
      <c r="D328" s="88"/>
      <c r="E328" s="88"/>
    </row>
    <row r="329" spans="1:5" customFormat="1" x14ac:dyDescent="0.25">
      <c r="A329" s="88"/>
      <c r="B329" s="88"/>
      <c r="C329" s="88"/>
      <c r="D329" s="88"/>
      <c r="E329" s="88"/>
    </row>
    <row r="330" spans="1:5" customFormat="1" x14ac:dyDescent="0.25">
      <c r="A330" s="88"/>
      <c r="B330" s="88"/>
      <c r="C330" s="88"/>
      <c r="D330" s="88"/>
      <c r="E330" s="88"/>
    </row>
    <row r="331" spans="1:5" customFormat="1" x14ac:dyDescent="0.25">
      <c r="A331" s="88"/>
      <c r="B331" s="88"/>
      <c r="C331" s="88"/>
      <c r="D331" s="88"/>
      <c r="E331" s="88"/>
    </row>
    <row r="332" spans="1:5" customFormat="1" x14ac:dyDescent="0.25">
      <c r="A332" s="88"/>
      <c r="B332" s="88"/>
      <c r="C332" s="88"/>
      <c r="D332" s="88"/>
      <c r="E332" s="88"/>
    </row>
    <row r="333" spans="1:5" customFormat="1" x14ac:dyDescent="0.25">
      <c r="A333" s="88"/>
      <c r="B333" s="88"/>
      <c r="C333" s="88"/>
      <c r="D333" s="88"/>
      <c r="E333" s="88"/>
    </row>
    <row r="334" spans="1:5" customFormat="1" x14ac:dyDescent="0.25">
      <c r="A334" s="88"/>
      <c r="B334" s="88"/>
      <c r="C334" s="88"/>
      <c r="D334" s="88"/>
      <c r="E334" s="88"/>
    </row>
    <row r="335" spans="1:5" customFormat="1" x14ac:dyDescent="0.25">
      <c r="A335" s="88"/>
      <c r="B335" s="88"/>
      <c r="C335" s="88"/>
      <c r="D335" s="88"/>
      <c r="E335" s="88"/>
    </row>
    <row r="336" spans="1:5" customFormat="1" x14ac:dyDescent="0.25">
      <c r="A336" s="88"/>
      <c r="B336" s="88"/>
      <c r="C336" s="88"/>
      <c r="D336" s="88"/>
      <c r="E336" s="88"/>
    </row>
    <row r="337" spans="1:5" customFormat="1" x14ac:dyDescent="0.25">
      <c r="A337" s="88"/>
      <c r="B337" s="88"/>
      <c r="C337" s="88"/>
      <c r="D337" s="88"/>
      <c r="E337" s="88"/>
    </row>
    <row r="338" spans="1:5" customFormat="1" x14ac:dyDescent="0.25">
      <c r="A338" s="88"/>
      <c r="B338" s="88"/>
      <c r="C338" s="88"/>
      <c r="D338" s="88"/>
      <c r="E338" s="88"/>
    </row>
    <row r="339" spans="1:5" customFormat="1" x14ac:dyDescent="0.25">
      <c r="A339" s="88"/>
      <c r="B339" s="88"/>
      <c r="C339" s="88"/>
      <c r="D339" s="88"/>
      <c r="E339" s="88"/>
    </row>
    <row r="340" spans="1:5" customFormat="1" x14ac:dyDescent="0.25">
      <c r="A340" s="88"/>
      <c r="B340" s="88"/>
      <c r="C340" s="88"/>
      <c r="D340" s="88"/>
      <c r="E340" s="88"/>
    </row>
    <row r="341" spans="1:5" customFormat="1" x14ac:dyDescent="0.25">
      <c r="A341" s="88"/>
      <c r="B341" s="88"/>
      <c r="C341" s="88"/>
      <c r="D341" s="88"/>
      <c r="E341" s="88"/>
    </row>
    <row r="342" spans="1:5" customFormat="1" x14ac:dyDescent="0.25">
      <c r="A342" s="88"/>
      <c r="B342" s="88"/>
      <c r="C342" s="88"/>
      <c r="D342" s="88"/>
      <c r="E342" s="88"/>
    </row>
    <row r="343" spans="1:5" customFormat="1" x14ac:dyDescent="0.25">
      <c r="A343" s="88"/>
      <c r="B343" s="88"/>
      <c r="C343" s="88"/>
      <c r="D343" s="88"/>
      <c r="E343" s="88"/>
    </row>
    <row r="344" spans="1:5" customFormat="1" x14ac:dyDescent="0.25">
      <c r="A344" s="88"/>
      <c r="B344" s="88"/>
      <c r="C344" s="88"/>
      <c r="D344" s="88"/>
      <c r="E344" s="88"/>
    </row>
    <row r="345" spans="1:5" customFormat="1" x14ac:dyDescent="0.25">
      <c r="A345" s="88"/>
      <c r="B345" s="88"/>
      <c r="C345" s="88"/>
      <c r="D345" s="88"/>
      <c r="E345" s="88"/>
    </row>
    <row r="346" spans="1:5" customFormat="1" x14ac:dyDescent="0.25">
      <c r="A346" s="88"/>
      <c r="B346" s="88"/>
      <c r="C346" s="88"/>
      <c r="D346" s="88"/>
      <c r="E346" s="88"/>
    </row>
    <row r="347" spans="1:5" customFormat="1" x14ac:dyDescent="0.25">
      <c r="A347" s="88"/>
      <c r="B347" s="88"/>
      <c r="C347" s="88"/>
      <c r="D347" s="88"/>
      <c r="E347" s="88"/>
    </row>
    <row r="348" spans="1:5" customFormat="1" x14ac:dyDescent="0.25">
      <c r="A348" s="88"/>
      <c r="B348" s="88"/>
      <c r="C348" s="88"/>
      <c r="D348" s="88"/>
      <c r="E348" s="88"/>
    </row>
    <row r="349" spans="1:5" customFormat="1" x14ac:dyDescent="0.25">
      <c r="A349" s="88"/>
      <c r="B349" s="88"/>
      <c r="C349" s="88"/>
      <c r="D349" s="88"/>
      <c r="E349" s="88"/>
    </row>
    <row r="350" spans="1:5" customFormat="1" x14ac:dyDescent="0.25">
      <c r="A350" s="88"/>
      <c r="B350" s="88"/>
      <c r="C350" s="88"/>
      <c r="D350" s="88"/>
      <c r="E350" s="88"/>
    </row>
    <row r="351" spans="1:5" customFormat="1" x14ac:dyDescent="0.25">
      <c r="A351" s="88"/>
      <c r="B351" s="88"/>
      <c r="C351" s="88"/>
      <c r="D351" s="88"/>
      <c r="E351" s="88"/>
    </row>
    <row r="352" spans="1:5" customFormat="1" x14ac:dyDescent="0.25">
      <c r="A352" s="88"/>
      <c r="B352" s="88"/>
      <c r="C352" s="88"/>
      <c r="D352" s="88"/>
      <c r="E352" s="88"/>
    </row>
    <row r="353" spans="1:5" customFormat="1" x14ac:dyDescent="0.25">
      <c r="A353" s="88"/>
      <c r="B353" s="88"/>
      <c r="C353" s="88"/>
      <c r="D353" s="88"/>
      <c r="E353" s="88"/>
    </row>
    <row r="354" spans="1:5" customFormat="1" x14ac:dyDescent="0.25">
      <c r="A354" s="88"/>
      <c r="B354" s="88"/>
      <c r="C354" s="88"/>
      <c r="D354" s="88"/>
      <c r="E354" s="88"/>
    </row>
    <row r="355" spans="1:5" customFormat="1" x14ac:dyDescent="0.25">
      <c r="A355" s="88"/>
      <c r="B355" s="88"/>
      <c r="C355" s="88"/>
      <c r="D355" s="88"/>
      <c r="E355" s="88"/>
    </row>
    <row r="356" spans="1:5" customFormat="1" x14ac:dyDescent="0.25">
      <c r="A356" s="88"/>
      <c r="B356" s="88"/>
      <c r="C356" s="88"/>
      <c r="D356" s="88"/>
      <c r="E356" s="88"/>
    </row>
    <row r="357" spans="1:5" customFormat="1" x14ac:dyDescent="0.25">
      <c r="A357" s="88"/>
      <c r="B357" s="88"/>
      <c r="C357" s="88"/>
      <c r="D357" s="88"/>
      <c r="E357" s="88"/>
    </row>
    <row r="358" spans="1:5" customFormat="1" x14ac:dyDescent="0.25">
      <c r="A358" s="88"/>
      <c r="B358" s="88"/>
      <c r="C358" s="88"/>
      <c r="D358" s="88"/>
      <c r="E358" s="88"/>
    </row>
    <row r="359" spans="1:5" customFormat="1" x14ac:dyDescent="0.25">
      <c r="A359" s="88"/>
      <c r="B359" s="88"/>
      <c r="C359" s="88"/>
      <c r="D359" s="88"/>
      <c r="E359" s="88"/>
    </row>
    <row r="360" spans="1:5" customFormat="1" x14ac:dyDescent="0.25">
      <c r="A360" s="88"/>
      <c r="B360" s="88"/>
      <c r="C360" s="88"/>
      <c r="D360" s="88"/>
      <c r="E360" s="88"/>
    </row>
    <row r="361" spans="1:5" customFormat="1" x14ac:dyDescent="0.25">
      <c r="A361" s="88"/>
      <c r="B361" s="88"/>
      <c r="C361" s="88"/>
      <c r="D361" s="88"/>
      <c r="E361" s="88"/>
    </row>
    <row r="362" spans="1:5" customFormat="1" x14ac:dyDescent="0.25">
      <c r="A362" s="88"/>
      <c r="B362" s="88"/>
      <c r="C362" s="88"/>
      <c r="D362" s="88"/>
      <c r="E362" s="88"/>
    </row>
    <row r="363" spans="1:5" customFormat="1" x14ac:dyDescent="0.25">
      <c r="A363" s="88"/>
      <c r="B363" s="88"/>
      <c r="C363" s="88"/>
      <c r="D363" s="88"/>
      <c r="E363" s="88"/>
    </row>
    <row r="364" spans="1:5" customFormat="1" x14ac:dyDescent="0.25">
      <c r="A364" s="88"/>
      <c r="B364" s="88"/>
      <c r="C364" s="88"/>
      <c r="D364" s="88"/>
      <c r="E364" s="88"/>
    </row>
    <row r="365" spans="1:5" customFormat="1" x14ac:dyDescent="0.25">
      <c r="A365" s="88"/>
      <c r="B365" s="88"/>
      <c r="C365" s="88"/>
      <c r="D365" s="88"/>
      <c r="E365" s="88"/>
    </row>
    <row r="366" spans="1:5" customFormat="1" x14ac:dyDescent="0.25">
      <c r="A366" s="88"/>
      <c r="B366" s="88"/>
      <c r="C366" s="88"/>
      <c r="D366" s="88"/>
      <c r="E366" s="88"/>
    </row>
    <row r="367" spans="1:5" customFormat="1" x14ac:dyDescent="0.25">
      <c r="A367" s="88"/>
      <c r="B367" s="88"/>
      <c r="C367" s="88"/>
      <c r="D367" s="88"/>
      <c r="E367" s="88"/>
    </row>
    <row r="368" spans="1:5" customFormat="1" x14ac:dyDescent="0.25">
      <c r="A368" s="88"/>
      <c r="B368" s="88"/>
      <c r="C368" s="88"/>
      <c r="D368" s="88"/>
      <c r="E368" s="88"/>
    </row>
    <row r="369" spans="1:5" customFormat="1" x14ac:dyDescent="0.25">
      <c r="A369" s="88"/>
      <c r="B369" s="88"/>
      <c r="C369" s="88"/>
      <c r="D369" s="88"/>
      <c r="E369" s="88"/>
    </row>
    <row r="370" spans="1:5" customFormat="1" x14ac:dyDescent="0.25">
      <c r="A370" s="88"/>
      <c r="B370" s="88"/>
      <c r="C370" s="88"/>
      <c r="D370" s="88"/>
      <c r="E370" s="88"/>
    </row>
    <row r="371" spans="1:5" customFormat="1" x14ac:dyDescent="0.25">
      <c r="A371" s="88"/>
      <c r="B371" s="88"/>
      <c r="C371" s="88"/>
      <c r="D371" s="88"/>
      <c r="E371" s="88"/>
    </row>
    <row r="372" spans="1:5" customFormat="1" x14ac:dyDescent="0.25">
      <c r="A372" s="88"/>
      <c r="B372" s="88"/>
      <c r="C372" s="88"/>
      <c r="D372" s="88"/>
      <c r="E372" s="88"/>
    </row>
    <row r="373" spans="1:5" customFormat="1" x14ac:dyDescent="0.25">
      <c r="A373" s="88"/>
      <c r="B373" s="88"/>
      <c r="C373" s="88"/>
      <c r="D373" s="88"/>
      <c r="E373" s="88"/>
    </row>
    <row r="374" spans="1:5" customFormat="1" x14ac:dyDescent="0.25">
      <c r="A374" s="88"/>
      <c r="B374" s="88"/>
      <c r="C374" s="88"/>
      <c r="D374" s="88"/>
      <c r="E374" s="88"/>
    </row>
    <row r="375" spans="1:5" customFormat="1" x14ac:dyDescent="0.25">
      <c r="A375" s="88"/>
      <c r="B375" s="88"/>
      <c r="C375" s="88"/>
      <c r="D375" s="88"/>
      <c r="E375" s="88"/>
    </row>
    <row r="376" spans="1:5" customFormat="1" x14ac:dyDescent="0.25">
      <c r="A376" s="88"/>
      <c r="B376" s="88"/>
      <c r="C376" s="88"/>
      <c r="D376" s="88"/>
      <c r="E376" s="88"/>
    </row>
    <row r="377" spans="1:5" customFormat="1" x14ac:dyDescent="0.25">
      <c r="A377" s="88"/>
      <c r="B377" s="88"/>
      <c r="C377" s="88"/>
      <c r="D377" s="88"/>
      <c r="E377" s="88"/>
    </row>
    <row r="378" spans="1:5" customFormat="1" x14ac:dyDescent="0.25">
      <c r="A378" s="88"/>
      <c r="B378" s="88"/>
      <c r="C378" s="88"/>
      <c r="D378" s="88"/>
      <c r="E378" s="88"/>
    </row>
    <row r="379" spans="1:5" customFormat="1" x14ac:dyDescent="0.25">
      <c r="A379" s="88"/>
      <c r="B379" s="88"/>
      <c r="C379" s="88"/>
      <c r="D379" s="88"/>
      <c r="E379" s="88"/>
    </row>
    <row r="380" spans="1:5" customFormat="1" x14ac:dyDescent="0.25">
      <c r="A380" s="88"/>
      <c r="B380" s="88"/>
      <c r="C380" s="88"/>
      <c r="D380" s="88"/>
      <c r="E380" s="88"/>
    </row>
    <row r="381" spans="1:5" customFormat="1" x14ac:dyDescent="0.25">
      <c r="A381" s="88"/>
      <c r="B381" s="88"/>
      <c r="C381" s="88"/>
      <c r="D381" s="88"/>
      <c r="E381" s="88"/>
    </row>
    <row r="382" spans="1:5" customFormat="1" x14ac:dyDescent="0.25">
      <c r="A382" s="88"/>
      <c r="B382" s="88"/>
      <c r="C382" s="88"/>
      <c r="D382" s="88"/>
      <c r="E382" s="88"/>
    </row>
    <row r="383" spans="1:5" customFormat="1" x14ac:dyDescent="0.25">
      <c r="A383" s="88"/>
      <c r="B383" s="88"/>
      <c r="C383" s="88"/>
      <c r="D383" s="88"/>
      <c r="E383" s="88"/>
    </row>
    <row r="384" spans="1:5" customFormat="1" x14ac:dyDescent="0.25">
      <c r="A384" s="88"/>
      <c r="B384" s="88"/>
      <c r="C384" s="88"/>
      <c r="D384" s="88"/>
      <c r="E384" s="88"/>
    </row>
    <row r="385" spans="1:5" customFormat="1" x14ac:dyDescent="0.25">
      <c r="A385" s="88"/>
      <c r="B385" s="88"/>
      <c r="C385" s="88"/>
      <c r="D385" s="88"/>
      <c r="E385" s="88"/>
    </row>
    <row r="386" spans="1:5" customFormat="1" x14ac:dyDescent="0.25">
      <c r="A386" s="88"/>
      <c r="B386" s="88"/>
      <c r="C386" s="88"/>
      <c r="D386" s="88"/>
      <c r="E386" s="88"/>
    </row>
    <row r="387" spans="1:5" customFormat="1" x14ac:dyDescent="0.25">
      <c r="A387" s="88"/>
      <c r="B387" s="88"/>
      <c r="C387" s="88"/>
      <c r="D387" s="88"/>
      <c r="E387" s="88"/>
    </row>
    <row r="388" spans="1:5" customFormat="1" x14ac:dyDescent="0.25">
      <c r="A388" s="88"/>
      <c r="B388" s="88"/>
      <c r="C388" s="88"/>
      <c r="D388" s="88"/>
      <c r="E388" s="88"/>
    </row>
    <row r="389" spans="1:5" customFormat="1" x14ac:dyDescent="0.25">
      <c r="A389" s="88"/>
      <c r="B389" s="88"/>
      <c r="C389" s="88"/>
      <c r="D389" s="88"/>
      <c r="E389" s="88"/>
    </row>
    <row r="390" spans="1:5" customFormat="1" x14ac:dyDescent="0.25">
      <c r="A390" s="88"/>
      <c r="B390" s="88"/>
      <c r="C390" s="88"/>
      <c r="D390" s="88"/>
      <c r="E390" s="88"/>
    </row>
    <row r="391" spans="1:5" customFormat="1" x14ac:dyDescent="0.25">
      <c r="A391" s="88"/>
      <c r="B391" s="88"/>
      <c r="C391" s="88"/>
      <c r="D391" s="88"/>
      <c r="E391" s="88"/>
    </row>
    <row r="392" spans="1:5" customFormat="1" x14ac:dyDescent="0.25">
      <c r="A392" s="88"/>
      <c r="B392" s="88"/>
      <c r="C392" s="88"/>
      <c r="D392" s="88"/>
      <c r="E392" s="88"/>
    </row>
    <row r="393" spans="1:5" customFormat="1" x14ac:dyDescent="0.25">
      <c r="A393" s="88"/>
      <c r="B393" s="88"/>
      <c r="C393" s="88"/>
      <c r="D393" s="88"/>
      <c r="E393" s="88"/>
    </row>
    <row r="394" spans="1:5" customFormat="1" x14ac:dyDescent="0.25">
      <c r="A394" s="88"/>
      <c r="B394" s="88"/>
      <c r="C394" s="88"/>
      <c r="D394" s="88"/>
      <c r="E394" s="88"/>
    </row>
    <row r="395" spans="1:5" customFormat="1" x14ac:dyDescent="0.25">
      <c r="A395" s="88"/>
      <c r="B395" s="88"/>
      <c r="C395" s="88"/>
      <c r="D395" s="88"/>
      <c r="E395" s="88"/>
    </row>
    <row r="396" spans="1:5" customFormat="1" x14ac:dyDescent="0.25">
      <c r="A396" s="88"/>
      <c r="B396" s="88"/>
      <c r="C396" s="88"/>
      <c r="D396" s="88"/>
      <c r="E396" s="88"/>
    </row>
    <row r="397" spans="1:5" customFormat="1" x14ac:dyDescent="0.25">
      <c r="A397" s="88"/>
      <c r="B397" s="88"/>
      <c r="C397" s="88"/>
      <c r="D397" s="88"/>
      <c r="E397" s="88"/>
    </row>
    <row r="398" spans="1:5" customFormat="1" x14ac:dyDescent="0.25">
      <c r="A398" s="88"/>
      <c r="B398" s="88"/>
      <c r="C398" s="88"/>
      <c r="D398" s="88"/>
      <c r="E398" s="88"/>
    </row>
    <row r="399" spans="1:5" customFormat="1" x14ac:dyDescent="0.25">
      <c r="A399" s="88"/>
      <c r="B399" s="88"/>
      <c r="C399" s="88"/>
      <c r="D399" s="88"/>
      <c r="E399" s="88"/>
    </row>
    <row r="400" spans="1:5" customFormat="1" x14ac:dyDescent="0.25">
      <c r="A400" s="88"/>
      <c r="B400" s="88"/>
      <c r="C400" s="88"/>
      <c r="D400" s="88"/>
      <c r="E400" s="88"/>
    </row>
    <row r="401" spans="1:5" customFormat="1" x14ac:dyDescent="0.25">
      <c r="A401" s="88"/>
      <c r="B401" s="88"/>
      <c r="C401" s="88"/>
      <c r="D401" s="88"/>
      <c r="E401" s="88"/>
    </row>
    <row r="402" spans="1:5" customFormat="1" x14ac:dyDescent="0.25">
      <c r="A402" s="88"/>
      <c r="B402" s="88"/>
      <c r="C402" s="88"/>
      <c r="D402" s="88"/>
      <c r="E402" s="88"/>
    </row>
    <row r="403" spans="1:5" customFormat="1" x14ac:dyDescent="0.25">
      <c r="A403" s="88"/>
      <c r="B403" s="88"/>
      <c r="C403" s="88"/>
      <c r="D403" s="88"/>
      <c r="E403" s="88"/>
    </row>
    <row r="404" spans="1:5" customFormat="1" x14ac:dyDescent="0.25">
      <c r="A404" s="88"/>
      <c r="B404" s="88"/>
      <c r="C404" s="88"/>
      <c r="D404" s="88"/>
      <c r="E404" s="88"/>
    </row>
    <row r="405" spans="1:5" customFormat="1" x14ac:dyDescent="0.25">
      <c r="A405" s="88"/>
      <c r="B405" s="88"/>
      <c r="C405" s="88"/>
      <c r="D405" s="88"/>
      <c r="E405" s="88"/>
    </row>
    <row r="406" spans="1:5" customFormat="1" x14ac:dyDescent="0.25">
      <c r="A406" s="88"/>
      <c r="B406" s="88"/>
      <c r="C406" s="88"/>
      <c r="D406" s="88"/>
      <c r="E406" s="88"/>
    </row>
    <row r="407" spans="1:5" customFormat="1" x14ac:dyDescent="0.25">
      <c r="A407" s="88"/>
      <c r="B407" s="88"/>
      <c r="C407" s="88"/>
      <c r="D407" s="88"/>
      <c r="E407" s="88"/>
    </row>
    <row r="408" spans="1:5" customFormat="1" x14ac:dyDescent="0.25">
      <c r="A408" s="88"/>
      <c r="B408" s="88"/>
      <c r="C408" s="88"/>
      <c r="D408" s="88"/>
      <c r="E408" s="88"/>
    </row>
    <row r="409" spans="1:5" customFormat="1" x14ac:dyDescent="0.25">
      <c r="A409" s="88"/>
      <c r="B409" s="88"/>
      <c r="C409" s="88"/>
      <c r="D409" s="88"/>
      <c r="E409" s="88"/>
    </row>
    <row r="410" spans="1:5" customFormat="1" x14ac:dyDescent="0.25">
      <c r="A410" s="88"/>
      <c r="B410" s="88"/>
      <c r="C410" s="88"/>
      <c r="D410" s="88"/>
      <c r="E410" s="88"/>
    </row>
    <row r="411" spans="1:5" customFormat="1" x14ac:dyDescent="0.25">
      <c r="A411" s="88"/>
      <c r="B411" s="88"/>
      <c r="C411" s="88"/>
      <c r="D411" s="88"/>
      <c r="E411" s="88"/>
    </row>
    <row r="412" spans="1:5" customFormat="1" x14ac:dyDescent="0.25">
      <c r="A412" s="88"/>
      <c r="B412" s="88"/>
      <c r="C412" s="88"/>
      <c r="D412" s="88"/>
      <c r="E412" s="88"/>
    </row>
    <row r="413" spans="1:5" customFormat="1" x14ac:dyDescent="0.25">
      <c r="A413" s="88"/>
      <c r="B413" s="88"/>
      <c r="C413" s="88"/>
      <c r="D413" s="88"/>
      <c r="E413" s="88"/>
    </row>
    <row r="414" spans="1:5" customFormat="1" x14ac:dyDescent="0.25">
      <c r="A414" s="88"/>
      <c r="B414" s="88"/>
      <c r="C414" s="88"/>
      <c r="D414" s="88"/>
      <c r="E414" s="88"/>
    </row>
    <row r="415" spans="1:5" customFormat="1" x14ac:dyDescent="0.25">
      <c r="A415" s="88"/>
      <c r="B415" s="88"/>
      <c r="C415" s="88"/>
      <c r="D415" s="88"/>
      <c r="E415" s="88"/>
    </row>
    <row r="416" spans="1:5" customFormat="1" x14ac:dyDescent="0.25">
      <c r="A416" s="88"/>
      <c r="B416" s="88"/>
      <c r="C416" s="88"/>
      <c r="D416" s="88"/>
      <c r="E416" s="88"/>
    </row>
    <row r="417" spans="1:5" customFormat="1" x14ac:dyDescent="0.25">
      <c r="A417" s="88"/>
      <c r="B417" s="88"/>
      <c r="C417" s="88"/>
      <c r="D417" s="88"/>
      <c r="E417" s="88"/>
    </row>
    <row r="418" spans="1:5" customFormat="1" x14ac:dyDescent="0.25">
      <c r="A418" s="88"/>
      <c r="B418" s="88"/>
      <c r="C418" s="88"/>
      <c r="D418" s="88"/>
      <c r="E418" s="88"/>
    </row>
    <row r="419" spans="1:5" customFormat="1" x14ac:dyDescent="0.25">
      <c r="A419" s="88"/>
      <c r="B419" s="88"/>
      <c r="C419" s="88"/>
      <c r="D419" s="88"/>
      <c r="E419" s="88"/>
    </row>
    <row r="420" spans="1:5" customFormat="1" x14ac:dyDescent="0.25">
      <c r="A420" s="88"/>
      <c r="B420" s="88"/>
      <c r="C420" s="88"/>
      <c r="D420" s="88"/>
      <c r="E420" s="88"/>
    </row>
    <row r="421" spans="1:5" customFormat="1" x14ac:dyDescent="0.25">
      <c r="A421" s="88"/>
      <c r="B421" s="88"/>
      <c r="C421" s="88"/>
      <c r="D421" s="88"/>
      <c r="E421" s="88"/>
    </row>
    <row r="422" spans="1:5" customFormat="1" x14ac:dyDescent="0.25">
      <c r="A422" s="88"/>
      <c r="B422" s="88"/>
      <c r="C422" s="88"/>
      <c r="D422" s="88"/>
      <c r="E422" s="88"/>
    </row>
    <row r="423" spans="1:5" customFormat="1" x14ac:dyDescent="0.25">
      <c r="A423" s="88"/>
      <c r="B423" s="88"/>
      <c r="C423" s="88"/>
      <c r="D423" s="88"/>
      <c r="E423" s="88"/>
    </row>
    <row r="424" spans="1:5" customFormat="1" x14ac:dyDescent="0.25">
      <c r="A424" s="88"/>
      <c r="B424" s="88"/>
      <c r="C424" s="88"/>
      <c r="D424" s="88"/>
      <c r="E424" s="88"/>
    </row>
    <row r="425" spans="1:5" customFormat="1" x14ac:dyDescent="0.25">
      <c r="A425" s="88"/>
      <c r="B425" s="88"/>
      <c r="C425" s="88"/>
      <c r="D425" s="88"/>
      <c r="E425" s="88"/>
    </row>
    <row r="426" spans="1:5" customFormat="1" x14ac:dyDescent="0.25">
      <c r="A426" s="88"/>
      <c r="B426" s="88"/>
      <c r="C426" s="88"/>
      <c r="D426" s="88"/>
      <c r="E426" s="88"/>
    </row>
    <row r="427" spans="1:5" customFormat="1" x14ac:dyDescent="0.25">
      <c r="A427" s="88"/>
      <c r="B427" s="88"/>
      <c r="C427" s="88"/>
      <c r="D427" s="88"/>
      <c r="E427" s="88"/>
    </row>
    <row r="428" spans="1:5" customFormat="1" x14ac:dyDescent="0.25">
      <c r="A428" s="88"/>
      <c r="B428" s="88"/>
      <c r="C428" s="88"/>
      <c r="D428" s="88"/>
      <c r="E428" s="88"/>
    </row>
    <row r="429" spans="1:5" customFormat="1" x14ac:dyDescent="0.25">
      <c r="A429" s="88"/>
      <c r="B429" s="88"/>
      <c r="C429" s="88"/>
      <c r="D429" s="88"/>
      <c r="E429" s="88"/>
    </row>
    <row r="430" spans="1:5" customFormat="1" x14ac:dyDescent="0.25">
      <c r="A430" s="88"/>
      <c r="B430" s="88"/>
      <c r="C430" s="88"/>
      <c r="D430" s="88"/>
      <c r="E430" s="88"/>
    </row>
    <row r="431" spans="1:5" customFormat="1" x14ac:dyDescent="0.25">
      <c r="A431" s="88"/>
      <c r="B431" s="88"/>
      <c r="C431" s="88"/>
      <c r="D431" s="88"/>
      <c r="E431" s="88"/>
    </row>
    <row r="432" spans="1:5" customFormat="1" x14ac:dyDescent="0.25">
      <c r="A432" s="88"/>
      <c r="B432" s="88"/>
      <c r="C432" s="88"/>
      <c r="D432" s="88"/>
      <c r="E432" s="88"/>
    </row>
    <row r="433" spans="1:5" customFormat="1" x14ac:dyDescent="0.25">
      <c r="A433" s="88"/>
      <c r="B433" s="88"/>
      <c r="C433" s="88"/>
      <c r="D433" s="88"/>
      <c r="E433" s="88"/>
    </row>
    <row r="434" spans="1:5" customFormat="1" x14ac:dyDescent="0.25">
      <c r="A434" s="88"/>
      <c r="B434" s="88"/>
      <c r="C434" s="88"/>
      <c r="D434" s="88"/>
      <c r="E434" s="88"/>
    </row>
    <row r="435" spans="1:5" customFormat="1" x14ac:dyDescent="0.25">
      <c r="A435" s="88"/>
      <c r="B435" s="88"/>
      <c r="C435" s="88"/>
      <c r="D435" s="88"/>
      <c r="E435" s="88"/>
    </row>
    <row r="436" spans="1:5" customFormat="1" x14ac:dyDescent="0.25">
      <c r="A436" s="88"/>
      <c r="B436" s="88"/>
      <c r="C436" s="88"/>
      <c r="D436" s="88"/>
      <c r="E436" s="88"/>
    </row>
    <row r="437" spans="1:5" customFormat="1" x14ac:dyDescent="0.25">
      <c r="A437" s="88"/>
      <c r="B437" s="88"/>
      <c r="C437" s="88"/>
      <c r="D437" s="88"/>
      <c r="E437" s="88"/>
    </row>
    <row r="438" spans="1:5" customFormat="1" x14ac:dyDescent="0.25">
      <c r="A438" s="88"/>
      <c r="B438" s="88"/>
      <c r="C438" s="88"/>
      <c r="D438" s="88"/>
      <c r="E438" s="88"/>
    </row>
    <row r="439" spans="1:5" customFormat="1" x14ac:dyDescent="0.25">
      <c r="A439" s="88"/>
      <c r="B439" s="88"/>
      <c r="C439" s="88"/>
      <c r="D439" s="88"/>
      <c r="E439" s="88"/>
    </row>
    <row r="440" spans="1:5" customFormat="1" x14ac:dyDescent="0.25">
      <c r="A440" s="88"/>
      <c r="B440" s="88"/>
      <c r="C440" s="88"/>
      <c r="D440" s="88"/>
      <c r="E440" s="88"/>
    </row>
    <row r="441" spans="1:5" customFormat="1" x14ac:dyDescent="0.25">
      <c r="A441" s="88"/>
      <c r="B441" s="88"/>
      <c r="C441" s="88"/>
      <c r="D441" s="88"/>
      <c r="E441" s="88"/>
    </row>
    <row r="442" spans="1:5" customFormat="1" x14ac:dyDescent="0.25">
      <c r="A442" s="88"/>
      <c r="B442" s="88"/>
      <c r="C442" s="88"/>
      <c r="D442" s="88"/>
      <c r="E442" s="88"/>
    </row>
    <row r="443" spans="1:5" customFormat="1" x14ac:dyDescent="0.25">
      <c r="A443" s="88"/>
      <c r="B443" s="88"/>
      <c r="C443" s="88"/>
      <c r="D443" s="88"/>
      <c r="E443" s="88"/>
    </row>
    <row r="444" spans="1:5" customFormat="1" x14ac:dyDescent="0.25">
      <c r="A444" s="88"/>
      <c r="B444" s="88"/>
      <c r="C444" s="88"/>
      <c r="D444" s="88"/>
      <c r="E444" s="88"/>
    </row>
    <row r="445" spans="1:5" customFormat="1" x14ac:dyDescent="0.25">
      <c r="A445" s="88"/>
      <c r="B445" s="88"/>
      <c r="C445" s="88"/>
      <c r="D445" s="88"/>
      <c r="E445" s="88"/>
    </row>
    <row r="446" spans="1:5" customFormat="1" x14ac:dyDescent="0.25">
      <c r="A446" s="88"/>
      <c r="B446" s="88"/>
      <c r="C446" s="88"/>
      <c r="D446" s="88"/>
      <c r="E446" s="88"/>
    </row>
    <row r="447" spans="1:5" customFormat="1" x14ac:dyDescent="0.25">
      <c r="A447" s="88"/>
      <c r="B447" s="88"/>
      <c r="C447" s="88"/>
      <c r="D447" s="88"/>
      <c r="E447" s="88"/>
    </row>
    <row r="448" spans="1:5" customFormat="1" x14ac:dyDescent="0.25">
      <c r="A448" s="88"/>
      <c r="B448" s="88"/>
      <c r="C448" s="88"/>
      <c r="D448" s="88"/>
      <c r="E448" s="88"/>
    </row>
    <row r="449" spans="1:5" customFormat="1" x14ac:dyDescent="0.25">
      <c r="A449" s="88"/>
      <c r="B449" s="88"/>
      <c r="C449" s="88"/>
      <c r="D449" s="88"/>
      <c r="E449" s="88"/>
    </row>
    <row r="450" spans="1:5" customFormat="1" x14ac:dyDescent="0.25">
      <c r="A450" s="88"/>
      <c r="B450" s="88"/>
      <c r="C450" s="88"/>
      <c r="D450" s="88"/>
      <c r="E450" s="88"/>
    </row>
    <row r="451" spans="1:5" customFormat="1" x14ac:dyDescent="0.25">
      <c r="A451" s="88"/>
      <c r="B451" s="88"/>
      <c r="C451" s="88"/>
      <c r="D451" s="88"/>
      <c r="E451" s="88"/>
    </row>
    <row r="452" spans="1:5" customFormat="1" x14ac:dyDescent="0.25">
      <c r="A452" s="88"/>
      <c r="B452" s="88"/>
      <c r="C452" s="88"/>
      <c r="D452" s="88"/>
      <c r="E452" s="88"/>
    </row>
    <row r="453" spans="1:5" customFormat="1" x14ac:dyDescent="0.25">
      <c r="A453" s="88"/>
      <c r="B453" s="88"/>
      <c r="C453" s="88"/>
      <c r="D453" s="88"/>
      <c r="E453" s="88"/>
    </row>
    <row r="454" spans="1:5" customFormat="1" x14ac:dyDescent="0.25">
      <c r="A454" s="88"/>
      <c r="B454" s="88"/>
      <c r="C454" s="88"/>
      <c r="D454" s="88"/>
      <c r="E454" s="88"/>
    </row>
    <row r="455" spans="1:5" customFormat="1" x14ac:dyDescent="0.25">
      <c r="A455" s="88"/>
      <c r="B455" s="88"/>
      <c r="C455" s="88"/>
      <c r="D455" s="88"/>
      <c r="E455" s="88"/>
    </row>
    <row r="456" spans="1:5" customFormat="1" x14ac:dyDescent="0.25">
      <c r="A456" s="88"/>
      <c r="B456" s="88"/>
      <c r="C456" s="88"/>
      <c r="D456" s="88"/>
      <c r="E456" s="88"/>
    </row>
    <row r="457" spans="1:5" customFormat="1" x14ac:dyDescent="0.25">
      <c r="A457" s="88"/>
      <c r="B457" s="88"/>
      <c r="C457" s="88"/>
      <c r="D457" s="88"/>
      <c r="E457" s="88"/>
    </row>
    <row r="458" spans="1:5" customFormat="1" x14ac:dyDescent="0.25">
      <c r="A458" s="88"/>
      <c r="B458" s="88"/>
      <c r="C458" s="88"/>
      <c r="D458" s="88"/>
      <c r="E458" s="88"/>
    </row>
    <row r="459" spans="1:5" customFormat="1" x14ac:dyDescent="0.25">
      <c r="A459" s="88"/>
      <c r="B459" s="88"/>
      <c r="C459" s="88"/>
      <c r="D459" s="88"/>
      <c r="E459" s="88"/>
    </row>
    <row r="460" spans="1:5" customFormat="1" x14ac:dyDescent="0.25">
      <c r="A460" s="88"/>
      <c r="B460" s="88"/>
      <c r="C460" s="88"/>
      <c r="D460" s="88"/>
      <c r="E460" s="88"/>
    </row>
    <row r="461" spans="1:5" customFormat="1" x14ac:dyDescent="0.25">
      <c r="A461" s="88"/>
      <c r="B461" s="88"/>
      <c r="C461" s="88"/>
      <c r="D461" s="88"/>
      <c r="E461" s="88"/>
    </row>
    <row r="462" spans="1:5" customFormat="1" x14ac:dyDescent="0.25">
      <c r="A462" s="88"/>
      <c r="B462" s="88"/>
      <c r="C462" s="88"/>
      <c r="D462" s="88"/>
      <c r="E462" s="88"/>
    </row>
    <row r="463" spans="1:5" customFormat="1" x14ac:dyDescent="0.25">
      <c r="A463" s="88"/>
      <c r="B463" s="88"/>
      <c r="C463" s="88"/>
      <c r="D463" s="88"/>
      <c r="E463" s="88"/>
    </row>
    <row r="464" spans="1:5" customFormat="1" x14ac:dyDescent="0.25">
      <c r="A464" s="88"/>
      <c r="B464" s="88"/>
      <c r="C464" s="88"/>
      <c r="D464" s="88"/>
      <c r="E464" s="88"/>
    </row>
    <row r="465" spans="1:5" customFormat="1" x14ac:dyDescent="0.25">
      <c r="A465" s="88"/>
      <c r="B465" s="88"/>
      <c r="C465" s="88"/>
      <c r="D465" s="88"/>
      <c r="E465" s="88"/>
    </row>
    <row r="466" spans="1:5" customFormat="1" x14ac:dyDescent="0.25">
      <c r="A466" s="88"/>
      <c r="B466" s="88"/>
      <c r="C466" s="88"/>
      <c r="D466" s="88"/>
      <c r="E466" s="88"/>
    </row>
    <row r="467" spans="1:5" customFormat="1" x14ac:dyDescent="0.25">
      <c r="A467" s="88"/>
      <c r="B467" s="88"/>
      <c r="C467" s="88"/>
      <c r="D467" s="88"/>
      <c r="E467" s="88"/>
    </row>
    <row r="468" spans="1:5" customFormat="1" x14ac:dyDescent="0.25">
      <c r="A468" s="88"/>
      <c r="B468" s="88"/>
      <c r="C468" s="88"/>
      <c r="D468" s="88"/>
      <c r="E468" s="88"/>
    </row>
    <row r="469" spans="1:5" customFormat="1" x14ac:dyDescent="0.25">
      <c r="A469" s="88"/>
      <c r="B469" s="88"/>
      <c r="C469" s="88"/>
      <c r="D469" s="88"/>
      <c r="E469" s="88"/>
    </row>
    <row r="470" spans="1:5" customFormat="1" x14ac:dyDescent="0.25">
      <c r="A470" s="88"/>
      <c r="B470" s="88"/>
      <c r="C470" s="88"/>
      <c r="D470" s="88"/>
      <c r="E470" s="88"/>
    </row>
    <row r="471" spans="1:5" customFormat="1" x14ac:dyDescent="0.25">
      <c r="A471" s="88"/>
      <c r="B471" s="88"/>
      <c r="C471" s="88"/>
      <c r="D471" s="88"/>
      <c r="E471" s="88"/>
    </row>
    <row r="472" spans="1:5" customFormat="1" x14ac:dyDescent="0.25">
      <c r="A472" s="88"/>
      <c r="B472" s="88"/>
      <c r="C472" s="88"/>
      <c r="D472" s="88"/>
      <c r="E472" s="88"/>
    </row>
    <row r="473" spans="1:5" customFormat="1" x14ac:dyDescent="0.25">
      <c r="A473" s="88"/>
      <c r="B473" s="88"/>
      <c r="C473" s="88"/>
      <c r="D473" s="88"/>
      <c r="E473" s="88"/>
    </row>
    <row r="474" spans="1:5" customFormat="1" x14ac:dyDescent="0.25">
      <c r="A474" s="88"/>
      <c r="B474" s="88"/>
      <c r="C474" s="88"/>
      <c r="D474" s="88"/>
      <c r="E474" s="88"/>
    </row>
    <row r="475" spans="1:5" customFormat="1" x14ac:dyDescent="0.25">
      <c r="A475" s="88"/>
      <c r="B475" s="88"/>
      <c r="C475" s="88"/>
      <c r="D475" s="88"/>
      <c r="E475" s="88"/>
    </row>
    <row r="476" spans="1:5" customFormat="1" x14ac:dyDescent="0.25">
      <c r="A476" s="88"/>
      <c r="B476" s="88"/>
      <c r="C476" s="88"/>
      <c r="D476" s="88"/>
      <c r="E476" s="88"/>
    </row>
    <row r="477" spans="1:5" customFormat="1" x14ac:dyDescent="0.25">
      <c r="A477" s="88"/>
      <c r="B477" s="88"/>
      <c r="C477" s="88"/>
      <c r="D477" s="88"/>
      <c r="E477" s="88"/>
    </row>
    <row r="478" spans="1:5" customFormat="1" x14ac:dyDescent="0.25">
      <c r="A478" s="88"/>
      <c r="B478" s="88"/>
      <c r="C478" s="88"/>
      <c r="D478" s="88"/>
      <c r="E478" s="88"/>
    </row>
    <row r="479" spans="1:5" customFormat="1" x14ac:dyDescent="0.25">
      <c r="A479" s="88"/>
      <c r="B479" s="88"/>
      <c r="C479" s="88"/>
      <c r="D479" s="88"/>
      <c r="E479" s="88"/>
    </row>
    <row r="480" spans="1:5" customFormat="1" x14ac:dyDescent="0.25">
      <c r="A480" s="88"/>
      <c r="B480" s="88"/>
      <c r="C480" s="88"/>
      <c r="D480" s="88"/>
      <c r="E480" s="88"/>
    </row>
    <row r="481" spans="1:5" customFormat="1" x14ac:dyDescent="0.25">
      <c r="A481" s="88"/>
      <c r="B481" s="88"/>
      <c r="C481" s="88"/>
      <c r="D481" s="88"/>
      <c r="E481" s="88"/>
    </row>
    <row r="482" spans="1:5" customFormat="1" x14ac:dyDescent="0.25">
      <c r="A482" s="88"/>
      <c r="B482" s="88"/>
      <c r="C482" s="88"/>
      <c r="D482" s="88"/>
      <c r="E482" s="88"/>
    </row>
    <row r="483" spans="1:5" customFormat="1" x14ac:dyDescent="0.25">
      <c r="A483" s="88"/>
      <c r="B483" s="88"/>
      <c r="C483" s="88"/>
      <c r="D483" s="88"/>
      <c r="E483" s="88"/>
    </row>
    <row r="484" spans="1:5" customFormat="1" x14ac:dyDescent="0.25">
      <c r="A484" s="88"/>
      <c r="B484" s="88"/>
      <c r="C484" s="88"/>
      <c r="D484" s="88"/>
      <c r="E484" s="88"/>
    </row>
    <row r="485" spans="1:5" customFormat="1" x14ac:dyDescent="0.25">
      <c r="A485" s="88"/>
      <c r="B485" s="88"/>
      <c r="C485" s="88"/>
      <c r="D485" s="88"/>
      <c r="E485" s="88"/>
    </row>
    <row r="486" spans="1:5" customFormat="1" x14ac:dyDescent="0.25">
      <c r="A486" s="88"/>
      <c r="B486" s="88"/>
      <c r="C486" s="88"/>
      <c r="D486" s="88"/>
      <c r="E486" s="88"/>
    </row>
    <row r="487" spans="1:5" customFormat="1" x14ac:dyDescent="0.25">
      <c r="A487" s="88"/>
      <c r="B487" s="88"/>
      <c r="C487" s="88"/>
      <c r="D487" s="88"/>
      <c r="E487" s="88"/>
    </row>
    <row r="488" spans="1:5" customFormat="1" x14ac:dyDescent="0.25">
      <c r="A488" s="88"/>
      <c r="B488" s="88"/>
      <c r="C488" s="88"/>
      <c r="D488" s="88"/>
      <c r="E488" s="88"/>
    </row>
    <row r="489" spans="1:5" customFormat="1" x14ac:dyDescent="0.25">
      <c r="A489" s="88"/>
      <c r="B489" s="88"/>
      <c r="C489" s="88"/>
      <c r="D489" s="88"/>
      <c r="E489" s="88"/>
    </row>
    <row r="490" spans="1:5" customFormat="1" x14ac:dyDescent="0.25">
      <c r="A490" s="88"/>
      <c r="B490" s="88"/>
      <c r="C490" s="88"/>
      <c r="D490" s="88"/>
      <c r="E490" s="88"/>
    </row>
    <row r="491" spans="1:5" customFormat="1" x14ac:dyDescent="0.25">
      <c r="A491" s="88"/>
      <c r="B491" s="88"/>
      <c r="C491" s="88"/>
      <c r="D491" s="88"/>
      <c r="E491" s="88"/>
    </row>
    <row r="492" spans="1:5" customFormat="1" x14ac:dyDescent="0.25">
      <c r="A492" s="88"/>
      <c r="B492" s="88"/>
      <c r="C492" s="88"/>
      <c r="D492" s="88"/>
      <c r="E492" s="88"/>
    </row>
    <row r="493" spans="1:5" customFormat="1" x14ac:dyDescent="0.25">
      <c r="A493" s="88"/>
      <c r="B493" s="88"/>
      <c r="C493" s="88"/>
      <c r="D493" s="88"/>
      <c r="E493" s="88"/>
    </row>
    <row r="494" spans="1:5" customFormat="1" x14ac:dyDescent="0.25">
      <c r="A494" s="88"/>
      <c r="B494" s="88"/>
      <c r="C494" s="88"/>
      <c r="D494" s="88"/>
      <c r="E494" s="88"/>
    </row>
    <row r="495" spans="1:5" customFormat="1" x14ac:dyDescent="0.25">
      <c r="A495" s="88"/>
      <c r="B495" s="88"/>
      <c r="C495" s="88"/>
      <c r="D495" s="88"/>
      <c r="E495" s="88"/>
    </row>
    <row r="496" spans="1:5" customFormat="1" x14ac:dyDescent="0.25">
      <c r="A496" s="88"/>
      <c r="B496" s="88"/>
      <c r="C496" s="88"/>
      <c r="D496" s="88"/>
      <c r="E496" s="88"/>
    </row>
    <row r="497" spans="1:5" customFormat="1" x14ac:dyDescent="0.25">
      <c r="A497" s="88"/>
      <c r="B497" s="88"/>
      <c r="C497" s="88"/>
      <c r="D497" s="88"/>
      <c r="E497" s="88"/>
    </row>
    <row r="498" spans="1:5" customFormat="1" x14ac:dyDescent="0.25">
      <c r="A498" s="88"/>
      <c r="B498" s="88"/>
      <c r="C498" s="88"/>
      <c r="D498" s="88"/>
      <c r="E498" s="88"/>
    </row>
    <row r="499" spans="1:5" customFormat="1" x14ac:dyDescent="0.25">
      <c r="A499" s="88"/>
      <c r="B499" s="88"/>
      <c r="C499" s="88"/>
      <c r="D499" s="88"/>
      <c r="E499" s="88"/>
    </row>
    <row r="500" spans="1:5" customFormat="1" x14ac:dyDescent="0.25">
      <c r="A500" s="88"/>
      <c r="B500" s="88"/>
      <c r="C500" s="88"/>
      <c r="D500" s="88"/>
      <c r="E500" s="88"/>
    </row>
    <row r="501" spans="1:5" customFormat="1" x14ac:dyDescent="0.25">
      <c r="A501" s="88"/>
      <c r="B501" s="88"/>
      <c r="C501" s="88"/>
      <c r="D501" s="88"/>
      <c r="E501" s="88"/>
    </row>
    <row r="502" spans="1:5" customFormat="1" x14ac:dyDescent="0.25">
      <c r="A502" s="88"/>
      <c r="B502" s="88"/>
      <c r="C502" s="88"/>
      <c r="D502" s="88"/>
      <c r="E502" s="88"/>
    </row>
    <row r="503" spans="1:5" customFormat="1" x14ac:dyDescent="0.25">
      <c r="A503" s="88"/>
      <c r="B503" s="88"/>
      <c r="C503" s="88"/>
      <c r="D503" s="88"/>
      <c r="E503" s="88"/>
    </row>
    <row r="504" spans="1:5" customFormat="1" x14ac:dyDescent="0.25">
      <c r="A504" s="88"/>
      <c r="B504" s="88"/>
      <c r="C504" s="88"/>
      <c r="D504" s="88"/>
      <c r="E504" s="88"/>
    </row>
    <row r="505" spans="1:5" customFormat="1" x14ac:dyDescent="0.25">
      <c r="A505" s="88"/>
      <c r="B505" s="88"/>
      <c r="C505" s="88"/>
      <c r="D505" s="88"/>
      <c r="E505" s="88"/>
    </row>
    <row r="506" spans="1:5" customFormat="1" x14ac:dyDescent="0.25">
      <c r="A506" s="88"/>
      <c r="B506" s="88"/>
      <c r="C506" s="88"/>
      <c r="D506" s="88"/>
      <c r="E506" s="88"/>
    </row>
    <row r="507" spans="1:5" customFormat="1" x14ac:dyDescent="0.25">
      <c r="A507" s="88"/>
      <c r="B507" s="88"/>
      <c r="C507" s="88"/>
      <c r="D507" s="88"/>
      <c r="E507" s="88"/>
    </row>
    <row r="508" spans="1:5" customFormat="1" x14ac:dyDescent="0.25">
      <c r="A508" s="88"/>
      <c r="B508" s="88"/>
      <c r="C508" s="88"/>
      <c r="D508" s="88"/>
      <c r="E508" s="88"/>
    </row>
    <row r="509" spans="1:5" customFormat="1" x14ac:dyDescent="0.25">
      <c r="A509" s="88"/>
      <c r="B509" s="88"/>
      <c r="C509" s="88"/>
      <c r="D509" s="88"/>
      <c r="E509" s="88"/>
    </row>
    <row r="510" spans="1:5" customFormat="1" x14ac:dyDescent="0.25">
      <c r="A510" s="88"/>
      <c r="B510" s="88"/>
      <c r="C510" s="88"/>
      <c r="D510" s="88"/>
      <c r="E510" s="88"/>
    </row>
    <row r="511" spans="1:5" customFormat="1" x14ac:dyDescent="0.25">
      <c r="A511" s="88"/>
      <c r="B511" s="88"/>
      <c r="C511" s="88"/>
      <c r="D511" s="88"/>
      <c r="E511" s="88"/>
    </row>
    <row r="512" spans="1:5" customFormat="1" x14ac:dyDescent="0.25">
      <c r="A512" s="88"/>
      <c r="B512" s="88"/>
      <c r="C512" s="88"/>
      <c r="D512" s="88"/>
      <c r="E512" s="88"/>
    </row>
    <row r="513" spans="1:5" customFormat="1" x14ac:dyDescent="0.25">
      <c r="A513" s="88"/>
      <c r="B513" s="88"/>
      <c r="C513" s="88"/>
      <c r="D513" s="88"/>
      <c r="E513" s="88"/>
    </row>
    <row r="514" spans="1:5" customFormat="1" x14ac:dyDescent="0.25">
      <c r="A514" s="88"/>
      <c r="B514" s="88"/>
      <c r="C514" s="88"/>
      <c r="D514" s="88"/>
      <c r="E514" s="88"/>
    </row>
    <row r="515" spans="1:5" customFormat="1" x14ac:dyDescent="0.25">
      <c r="A515" s="88"/>
      <c r="B515" s="88"/>
      <c r="C515" s="88"/>
      <c r="D515" s="88"/>
      <c r="E515" s="88"/>
    </row>
    <row r="516" spans="1:5" customFormat="1" x14ac:dyDescent="0.25">
      <c r="A516" s="88"/>
      <c r="B516" s="88"/>
      <c r="C516" s="88"/>
      <c r="D516" s="88"/>
      <c r="E516" s="88"/>
    </row>
    <row r="517" spans="1:5" customFormat="1" x14ac:dyDescent="0.25">
      <c r="A517" s="88"/>
      <c r="B517" s="88"/>
      <c r="C517" s="88"/>
      <c r="D517" s="88"/>
      <c r="E517" s="88"/>
    </row>
    <row r="518" spans="1:5" customFormat="1" x14ac:dyDescent="0.25">
      <c r="A518" s="88"/>
      <c r="B518" s="88"/>
      <c r="C518" s="88"/>
      <c r="D518" s="88"/>
      <c r="E518" s="88"/>
    </row>
    <row r="519" spans="1:5" customFormat="1" x14ac:dyDescent="0.25">
      <c r="A519" s="88"/>
      <c r="B519" s="88"/>
      <c r="C519" s="88"/>
      <c r="D519" s="88"/>
      <c r="E519" s="88"/>
    </row>
    <row r="520" spans="1:5" customFormat="1" x14ac:dyDescent="0.25">
      <c r="A520" s="88"/>
      <c r="B520" s="88"/>
      <c r="C520" s="88"/>
      <c r="D520" s="88"/>
      <c r="E520" s="88"/>
    </row>
    <row r="521" spans="1:5" customFormat="1" x14ac:dyDescent="0.25">
      <c r="A521" s="88"/>
      <c r="B521" s="88"/>
      <c r="C521" s="88"/>
      <c r="D521" s="88"/>
      <c r="E521" s="88"/>
    </row>
    <row r="522" spans="1:5" customFormat="1" x14ac:dyDescent="0.25">
      <c r="A522" s="88"/>
      <c r="B522" s="88"/>
      <c r="C522" s="88"/>
      <c r="D522" s="88"/>
      <c r="E522" s="88"/>
    </row>
    <row r="523" spans="1:5" customFormat="1" x14ac:dyDescent="0.25">
      <c r="A523" s="88"/>
      <c r="B523" s="88"/>
      <c r="C523" s="88"/>
      <c r="D523" s="88"/>
      <c r="E523" s="88"/>
    </row>
    <row r="524" spans="1:5" customFormat="1" x14ac:dyDescent="0.25">
      <c r="A524" s="88"/>
      <c r="B524" s="88"/>
      <c r="C524" s="88"/>
      <c r="D524" s="88"/>
      <c r="E524" s="88"/>
    </row>
    <row r="525" spans="1:5" customFormat="1" x14ac:dyDescent="0.25">
      <c r="A525" s="88"/>
      <c r="B525" s="88"/>
      <c r="C525" s="88"/>
      <c r="D525" s="88"/>
      <c r="E525" s="88"/>
    </row>
    <row r="526" spans="1:5" customFormat="1" x14ac:dyDescent="0.25">
      <c r="A526" s="88"/>
      <c r="B526" s="88"/>
      <c r="C526" s="88"/>
      <c r="D526" s="88"/>
      <c r="E526" s="88"/>
    </row>
    <row r="527" spans="1:5" customFormat="1" x14ac:dyDescent="0.25">
      <c r="A527" s="88"/>
      <c r="B527" s="88"/>
      <c r="C527" s="88"/>
      <c r="D527" s="88"/>
      <c r="E527" s="88"/>
    </row>
    <row r="528" spans="1:5" customFormat="1" x14ac:dyDescent="0.25">
      <c r="A528" s="88"/>
      <c r="B528" s="88"/>
      <c r="C528" s="88"/>
      <c r="D528" s="88"/>
      <c r="E528" s="88"/>
    </row>
    <row r="529" spans="1:5" customFormat="1" x14ac:dyDescent="0.25">
      <c r="A529" s="88"/>
      <c r="B529" s="88"/>
      <c r="C529" s="88"/>
      <c r="D529" s="88"/>
      <c r="E529" s="88"/>
    </row>
    <row r="530" spans="1:5" customFormat="1" x14ac:dyDescent="0.25">
      <c r="A530" s="88"/>
      <c r="B530" s="88"/>
      <c r="C530" s="88"/>
      <c r="D530" s="88"/>
      <c r="E530" s="88"/>
    </row>
    <row r="531" spans="1:5" customFormat="1" x14ac:dyDescent="0.25">
      <c r="A531" s="88"/>
      <c r="B531" s="88"/>
      <c r="C531" s="88"/>
      <c r="D531" s="88"/>
      <c r="E531" s="88"/>
    </row>
    <row r="532" spans="1:5" customFormat="1" x14ac:dyDescent="0.25">
      <c r="A532" s="88"/>
      <c r="B532" s="88"/>
      <c r="C532" s="88"/>
      <c r="D532" s="88"/>
      <c r="E532" s="88"/>
    </row>
    <row r="533" spans="1:5" customFormat="1" x14ac:dyDescent="0.25">
      <c r="A533" s="88"/>
      <c r="B533" s="88"/>
      <c r="C533" s="88"/>
      <c r="D533" s="88"/>
      <c r="E533" s="88"/>
    </row>
    <row r="534" spans="1:5" customFormat="1" x14ac:dyDescent="0.25">
      <c r="A534" s="88"/>
      <c r="B534" s="88"/>
      <c r="C534" s="88"/>
      <c r="D534" s="88"/>
      <c r="E534" s="88"/>
    </row>
    <row r="535" spans="1:5" customFormat="1" x14ac:dyDescent="0.25">
      <c r="A535" s="88"/>
      <c r="B535" s="88"/>
      <c r="C535" s="88"/>
      <c r="D535" s="88"/>
      <c r="E535" s="88"/>
    </row>
    <row r="536" spans="1:5" customFormat="1" x14ac:dyDescent="0.25">
      <c r="A536" s="88"/>
      <c r="B536" s="88"/>
      <c r="C536" s="88"/>
      <c r="D536" s="88"/>
      <c r="E536" s="88"/>
    </row>
    <row r="537" spans="1:5" customFormat="1" x14ac:dyDescent="0.25">
      <c r="A537" s="88"/>
      <c r="B537" s="88"/>
      <c r="C537" s="88"/>
      <c r="D537" s="88"/>
      <c r="E537" s="88"/>
    </row>
    <row r="538" spans="1:5" customFormat="1" x14ac:dyDescent="0.25">
      <c r="A538" s="88"/>
      <c r="B538" s="88"/>
      <c r="C538" s="88"/>
      <c r="D538" s="88"/>
      <c r="E538" s="88"/>
    </row>
    <row r="539" spans="1:5" customFormat="1" x14ac:dyDescent="0.25">
      <c r="A539" s="88"/>
      <c r="B539" s="88"/>
      <c r="C539" s="88"/>
      <c r="D539" s="88"/>
      <c r="E539" s="88"/>
    </row>
    <row r="540" spans="1:5" customFormat="1" x14ac:dyDescent="0.25">
      <c r="A540" s="88"/>
      <c r="B540" s="88"/>
      <c r="C540" s="88"/>
      <c r="D540" s="88"/>
      <c r="E540" s="88"/>
    </row>
    <row r="541" spans="1:5" customFormat="1" x14ac:dyDescent="0.25">
      <c r="A541" s="88"/>
      <c r="B541" s="88"/>
      <c r="C541" s="88"/>
      <c r="D541" s="88"/>
      <c r="E541" s="88"/>
    </row>
    <row r="542" spans="1:5" customFormat="1" x14ac:dyDescent="0.25">
      <c r="A542" s="88"/>
      <c r="B542" s="88"/>
      <c r="C542" s="88"/>
      <c r="D542" s="88"/>
      <c r="E542" s="88"/>
    </row>
    <row r="543" spans="1:5" customFormat="1" x14ac:dyDescent="0.25">
      <c r="A543" s="88"/>
      <c r="B543" s="88"/>
      <c r="C543" s="88"/>
      <c r="D543" s="88"/>
      <c r="E543" s="88"/>
    </row>
    <row r="544" spans="1:5" customFormat="1" x14ac:dyDescent="0.25">
      <c r="A544" s="88"/>
      <c r="B544" s="88"/>
      <c r="C544" s="88"/>
      <c r="D544" s="88"/>
      <c r="E544" s="88"/>
    </row>
    <row r="545" spans="1:5" customFormat="1" x14ac:dyDescent="0.25">
      <c r="A545" s="88"/>
      <c r="B545" s="88"/>
      <c r="C545" s="88"/>
      <c r="D545" s="88"/>
      <c r="E545" s="88"/>
    </row>
    <row r="546" spans="1:5" customFormat="1" x14ac:dyDescent="0.25">
      <c r="A546" s="88"/>
      <c r="B546" s="88"/>
      <c r="C546" s="88"/>
      <c r="D546" s="88"/>
      <c r="E546" s="88"/>
    </row>
    <row r="547" spans="1:5" customFormat="1" x14ac:dyDescent="0.25">
      <c r="A547" s="88"/>
      <c r="B547" s="88"/>
      <c r="C547" s="88"/>
      <c r="D547" s="88"/>
      <c r="E547" s="88"/>
    </row>
    <row r="548" spans="1:5" customFormat="1" x14ac:dyDescent="0.25">
      <c r="A548" s="88"/>
      <c r="B548" s="88"/>
      <c r="C548" s="88"/>
      <c r="D548" s="88"/>
      <c r="E548" s="88"/>
    </row>
    <row r="549" spans="1:5" customFormat="1" x14ac:dyDescent="0.25">
      <c r="A549" s="88"/>
      <c r="B549" s="88"/>
      <c r="C549" s="88"/>
      <c r="D549" s="88"/>
      <c r="E549" s="88"/>
    </row>
    <row r="550" spans="1:5" customFormat="1" x14ac:dyDescent="0.25">
      <c r="A550" s="88"/>
      <c r="B550" s="88"/>
      <c r="C550" s="88"/>
      <c r="D550" s="88"/>
      <c r="E550" s="88"/>
    </row>
    <row r="551" spans="1:5" customFormat="1" x14ac:dyDescent="0.25">
      <c r="A551" s="88"/>
      <c r="B551" s="88"/>
      <c r="C551" s="88"/>
      <c r="D551" s="88"/>
      <c r="E551" s="88"/>
    </row>
    <row r="552" spans="1:5" customFormat="1" x14ac:dyDescent="0.25">
      <c r="A552" s="88"/>
      <c r="B552" s="88"/>
      <c r="C552" s="88"/>
      <c r="D552" s="88"/>
      <c r="E552" s="88"/>
    </row>
    <row r="553" spans="1:5" customFormat="1" x14ac:dyDescent="0.25">
      <c r="A553" s="88"/>
      <c r="B553" s="88"/>
      <c r="C553" s="88"/>
      <c r="D553" s="88"/>
      <c r="E553" s="88"/>
    </row>
    <row r="554" spans="1:5" customFormat="1" x14ac:dyDescent="0.25">
      <c r="A554" s="88"/>
      <c r="B554" s="88"/>
      <c r="C554" s="88"/>
      <c r="D554" s="88"/>
      <c r="E554" s="88"/>
    </row>
    <row r="555" spans="1:5" customFormat="1" x14ac:dyDescent="0.25">
      <c r="A555" s="88"/>
      <c r="B555" s="88"/>
      <c r="C555" s="88"/>
      <c r="D555" s="88"/>
      <c r="E555" s="88"/>
    </row>
    <row r="556" spans="1:5" customFormat="1" x14ac:dyDescent="0.25">
      <c r="A556" s="88"/>
      <c r="B556" s="88"/>
      <c r="C556" s="88"/>
      <c r="D556" s="88"/>
      <c r="E556" s="88"/>
    </row>
    <row r="557" spans="1:5" customFormat="1" x14ac:dyDescent="0.25">
      <c r="A557" s="88"/>
      <c r="B557" s="88"/>
      <c r="C557" s="88"/>
      <c r="D557" s="88"/>
      <c r="E557" s="88"/>
    </row>
    <row r="558" spans="1:5" customFormat="1" x14ac:dyDescent="0.25">
      <c r="A558" s="88"/>
      <c r="B558" s="88"/>
      <c r="C558" s="88"/>
      <c r="D558" s="88"/>
      <c r="E558" s="88"/>
    </row>
    <row r="559" spans="1:5" customFormat="1" x14ac:dyDescent="0.25">
      <c r="A559" s="88"/>
      <c r="B559" s="88"/>
      <c r="C559" s="88"/>
      <c r="D559" s="88"/>
      <c r="E559" s="88"/>
    </row>
    <row r="560" spans="1:5" customFormat="1" x14ac:dyDescent="0.25">
      <c r="A560" s="88"/>
      <c r="B560" s="88"/>
      <c r="C560" s="88"/>
      <c r="D560" s="88"/>
      <c r="E560" s="88"/>
    </row>
    <row r="561" spans="1:5" customFormat="1" x14ac:dyDescent="0.25">
      <c r="A561" s="88"/>
      <c r="B561" s="88"/>
      <c r="C561" s="88"/>
      <c r="D561" s="88"/>
      <c r="E561" s="88"/>
    </row>
    <row r="562" spans="1:5" customFormat="1" x14ac:dyDescent="0.25">
      <c r="A562" s="88"/>
      <c r="B562" s="88"/>
      <c r="C562" s="88"/>
      <c r="D562" s="88"/>
      <c r="E562" s="88"/>
    </row>
    <row r="563" spans="1:5" customFormat="1" x14ac:dyDescent="0.25">
      <c r="A563" s="88"/>
      <c r="B563" s="88"/>
      <c r="C563" s="88"/>
      <c r="D563" s="88"/>
      <c r="E563" s="88"/>
    </row>
    <row r="564" spans="1:5" customFormat="1" x14ac:dyDescent="0.25">
      <c r="A564" s="88"/>
      <c r="B564" s="88"/>
      <c r="C564" s="88"/>
      <c r="D564" s="88"/>
      <c r="E564" s="88"/>
    </row>
    <row r="565" spans="1:5" customFormat="1" x14ac:dyDescent="0.25">
      <c r="A565" s="88"/>
      <c r="B565" s="88"/>
      <c r="C565" s="88"/>
      <c r="D565" s="88"/>
      <c r="E565" s="88"/>
    </row>
    <row r="566" spans="1:5" customFormat="1" x14ac:dyDescent="0.25">
      <c r="A566" s="88"/>
      <c r="B566" s="88"/>
      <c r="C566" s="88"/>
      <c r="D566" s="88"/>
      <c r="E566" s="88"/>
    </row>
    <row r="567" spans="1:5" customFormat="1" x14ac:dyDescent="0.25">
      <c r="A567" s="88"/>
      <c r="B567" s="88"/>
      <c r="C567" s="88"/>
      <c r="D567" s="88"/>
      <c r="E567" s="88"/>
    </row>
    <row r="568" spans="1:5" customFormat="1" x14ac:dyDescent="0.25">
      <c r="A568" s="88"/>
      <c r="B568" s="88"/>
      <c r="C568" s="88"/>
      <c r="D568" s="88"/>
      <c r="E568" s="88"/>
    </row>
    <row r="569" spans="1:5" customFormat="1" x14ac:dyDescent="0.25">
      <c r="A569" s="88"/>
      <c r="B569" s="88"/>
      <c r="C569" s="88"/>
      <c r="D569" s="88"/>
      <c r="E569" s="88"/>
    </row>
    <row r="570" spans="1:5" customFormat="1" x14ac:dyDescent="0.25">
      <c r="A570" s="88"/>
      <c r="B570" s="88"/>
      <c r="C570" s="88"/>
      <c r="D570" s="88"/>
      <c r="E570" s="88"/>
    </row>
    <row r="571" spans="1:5" customFormat="1" x14ac:dyDescent="0.25">
      <c r="A571" s="88"/>
      <c r="B571" s="88"/>
      <c r="C571" s="88"/>
      <c r="D571" s="88"/>
      <c r="E571" s="88"/>
    </row>
    <row r="572" spans="1:5" customFormat="1" x14ac:dyDescent="0.25">
      <c r="A572" s="88"/>
      <c r="B572" s="88"/>
      <c r="C572" s="88"/>
      <c r="D572" s="88"/>
      <c r="E572" s="88"/>
    </row>
    <row r="573" spans="1:5" customFormat="1" x14ac:dyDescent="0.25">
      <c r="A573" s="88"/>
      <c r="B573" s="88"/>
      <c r="C573" s="88"/>
      <c r="D573" s="88"/>
      <c r="E573" s="88"/>
    </row>
    <row r="574" spans="1:5" customFormat="1" x14ac:dyDescent="0.25">
      <c r="A574" s="88"/>
      <c r="B574" s="88"/>
      <c r="C574" s="88"/>
      <c r="D574" s="88"/>
      <c r="E574" s="88"/>
    </row>
    <row r="575" spans="1:5" customFormat="1" x14ac:dyDescent="0.25">
      <c r="A575" s="88"/>
      <c r="B575" s="88"/>
      <c r="C575" s="88"/>
      <c r="D575" s="88"/>
      <c r="E575" s="88"/>
    </row>
    <row r="576" spans="1:5" customFormat="1" x14ac:dyDescent="0.25">
      <c r="A576" s="88"/>
      <c r="B576" s="88"/>
      <c r="C576" s="88"/>
      <c r="D576" s="88"/>
      <c r="E576" s="88"/>
    </row>
    <row r="577" spans="1:5" customFormat="1" x14ac:dyDescent="0.25">
      <c r="A577" s="88"/>
      <c r="B577" s="88"/>
      <c r="C577" s="88"/>
      <c r="D577" s="88"/>
      <c r="E577" s="88"/>
    </row>
    <row r="578" spans="1:5" customFormat="1" x14ac:dyDescent="0.25">
      <c r="A578" s="88"/>
      <c r="B578" s="88"/>
      <c r="C578" s="88"/>
      <c r="D578" s="88"/>
      <c r="E578" s="88"/>
    </row>
    <row r="579" spans="1:5" customFormat="1" x14ac:dyDescent="0.25">
      <c r="A579" s="88"/>
      <c r="B579" s="88"/>
      <c r="C579" s="88"/>
      <c r="D579" s="88"/>
      <c r="E579" s="88"/>
    </row>
    <row r="580" spans="1:5" customFormat="1" x14ac:dyDescent="0.25">
      <c r="A580" s="88"/>
      <c r="B580" s="88"/>
      <c r="C580" s="88"/>
      <c r="D580" s="88"/>
      <c r="E580" s="88"/>
    </row>
    <row r="581" spans="1:5" customFormat="1" x14ac:dyDescent="0.25">
      <c r="A581" s="88"/>
      <c r="B581" s="88"/>
      <c r="C581" s="88"/>
      <c r="D581" s="88"/>
      <c r="E581" s="88"/>
    </row>
    <row r="582" spans="1:5" customFormat="1" x14ac:dyDescent="0.25">
      <c r="A582" s="88"/>
      <c r="B582" s="88"/>
      <c r="C582" s="88"/>
      <c r="D582" s="88"/>
      <c r="E582" s="88"/>
    </row>
    <row r="583" spans="1:5" customFormat="1" x14ac:dyDescent="0.25">
      <c r="A583" s="88"/>
      <c r="B583" s="88"/>
      <c r="C583" s="88"/>
      <c r="D583" s="88"/>
      <c r="E583" s="88"/>
    </row>
    <row r="584" spans="1:5" customFormat="1" x14ac:dyDescent="0.25">
      <c r="A584" s="88"/>
      <c r="B584" s="88"/>
      <c r="C584" s="88"/>
      <c r="D584" s="88"/>
      <c r="E584" s="88"/>
    </row>
    <row r="585" spans="1:5" customFormat="1" x14ac:dyDescent="0.25">
      <c r="A585" s="88"/>
      <c r="B585" s="88"/>
      <c r="C585" s="88"/>
      <c r="D585" s="88"/>
      <c r="E585" s="88"/>
    </row>
    <row r="586" spans="1:5" customFormat="1" x14ac:dyDescent="0.25">
      <c r="A586" s="88"/>
      <c r="B586" s="88"/>
      <c r="C586" s="88"/>
      <c r="D586" s="88"/>
      <c r="E586" s="88"/>
    </row>
    <row r="587" spans="1:5" customFormat="1" x14ac:dyDescent="0.25">
      <c r="A587" s="88"/>
      <c r="B587" s="88"/>
      <c r="C587" s="88"/>
      <c r="D587" s="88"/>
      <c r="E587" s="88"/>
    </row>
    <row r="588" spans="1:5" customFormat="1" x14ac:dyDescent="0.25">
      <c r="A588" s="88"/>
      <c r="B588" s="88"/>
      <c r="C588" s="88"/>
      <c r="D588" s="88"/>
      <c r="E588" s="88"/>
    </row>
    <row r="589" spans="1:5" customFormat="1" x14ac:dyDescent="0.25">
      <c r="A589" s="88"/>
      <c r="B589" s="88"/>
      <c r="C589" s="88"/>
      <c r="D589" s="88"/>
      <c r="E589" s="88"/>
    </row>
    <row r="590" spans="1:5" customFormat="1" x14ac:dyDescent="0.25">
      <c r="A590" s="88"/>
      <c r="B590" s="88"/>
      <c r="C590" s="88"/>
      <c r="D590" s="88"/>
      <c r="E590" s="88"/>
    </row>
    <row r="591" spans="1:5" customFormat="1" x14ac:dyDescent="0.25">
      <c r="A591" s="88"/>
      <c r="B591" s="88"/>
      <c r="C591" s="88"/>
      <c r="D591" s="88"/>
      <c r="E591" s="88"/>
    </row>
    <row r="592" spans="1:5" customFormat="1" x14ac:dyDescent="0.25">
      <c r="A592" s="88"/>
      <c r="B592" s="88"/>
      <c r="C592" s="88"/>
      <c r="D592" s="88"/>
      <c r="E592" s="88"/>
    </row>
    <row r="593" spans="1:5" customFormat="1" x14ac:dyDescent="0.25">
      <c r="A593" s="88"/>
      <c r="B593" s="88"/>
      <c r="C593" s="88"/>
      <c r="D593" s="88"/>
      <c r="E593" s="88"/>
    </row>
    <row r="594" spans="1:5" customFormat="1" x14ac:dyDescent="0.25">
      <c r="A594" s="88"/>
      <c r="B594" s="88"/>
      <c r="C594" s="88"/>
      <c r="D594" s="88"/>
      <c r="E594" s="88"/>
    </row>
    <row r="595" spans="1:5" customFormat="1" x14ac:dyDescent="0.25">
      <c r="A595" s="88"/>
      <c r="B595" s="88"/>
      <c r="C595" s="88"/>
      <c r="D595" s="88"/>
      <c r="E595" s="88"/>
    </row>
    <row r="596" spans="1:5" customFormat="1" x14ac:dyDescent="0.25">
      <c r="A596" s="88"/>
      <c r="B596" s="88"/>
      <c r="C596" s="88"/>
      <c r="D596" s="88"/>
      <c r="E596" s="88"/>
    </row>
    <row r="597" spans="1:5" customFormat="1" x14ac:dyDescent="0.25">
      <c r="A597" s="88"/>
      <c r="B597" s="88"/>
      <c r="C597" s="88"/>
      <c r="D597" s="88"/>
      <c r="E597" s="88"/>
    </row>
    <row r="598" spans="1:5" customFormat="1" x14ac:dyDescent="0.25">
      <c r="A598" s="88"/>
      <c r="B598" s="88"/>
      <c r="C598" s="88"/>
      <c r="D598" s="88"/>
      <c r="E598" s="88"/>
    </row>
    <row r="599" spans="1:5" customFormat="1" x14ac:dyDescent="0.25">
      <c r="A599" s="88"/>
      <c r="B599" s="88"/>
      <c r="C599" s="88"/>
      <c r="D599" s="88"/>
      <c r="E599" s="88"/>
    </row>
    <row r="600" spans="1:5" customFormat="1" x14ac:dyDescent="0.25">
      <c r="A600" s="88"/>
      <c r="B600" s="88"/>
      <c r="C600" s="88"/>
      <c r="D600" s="88"/>
      <c r="E600" s="88"/>
    </row>
    <row r="601" spans="1:5" customFormat="1" x14ac:dyDescent="0.25">
      <c r="A601" s="88"/>
      <c r="B601" s="88"/>
      <c r="C601" s="88"/>
      <c r="D601" s="88"/>
      <c r="E601" s="88"/>
    </row>
    <row r="602" spans="1:5" customFormat="1" x14ac:dyDescent="0.25">
      <c r="A602" s="88"/>
      <c r="B602" s="88"/>
      <c r="C602" s="88"/>
      <c r="D602" s="88"/>
      <c r="E602" s="88"/>
    </row>
    <row r="603" spans="1:5" customFormat="1" x14ac:dyDescent="0.25">
      <c r="A603" s="88"/>
      <c r="B603" s="88"/>
      <c r="C603" s="88"/>
      <c r="D603" s="88"/>
      <c r="E603" s="88"/>
    </row>
    <row r="604" spans="1:5" customFormat="1" x14ac:dyDescent="0.25">
      <c r="A604" s="88"/>
      <c r="B604" s="88"/>
      <c r="C604" s="88"/>
      <c r="D604" s="88"/>
      <c r="E604" s="88"/>
    </row>
    <row r="605" spans="1:5" customFormat="1" x14ac:dyDescent="0.25">
      <c r="A605" s="88"/>
      <c r="B605" s="88"/>
      <c r="C605" s="88"/>
      <c r="D605" s="88"/>
      <c r="E605" s="88"/>
    </row>
    <row r="606" spans="1:5" customFormat="1" x14ac:dyDescent="0.25">
      <c r="A606" s="88"/>
      <c r="B606" s="88"/>
      <c r="C606" s="88"/>
      <c r="D606" s="88"/>
      <c r="E606" s="88"/>
    </row>
    <row r="607" spans="1:5" customFormat="1" x14ac:dyDescent="0.25">
      <c r="A607" s="88"/>
      <c r="B607" s="88"/>
      <c r="C607" s="88"/>
      <c r="D607" s="88"/>
      <c r="E607" s="88"/>
    </row>
    <row r="608" spans="1:5" customFormat="1" x14ac:dyDescent="0.25">
      <c r="A608" s="88"/>
      <c r="B608" s="88"/>
      <c r="C608" s="88"/>
      <c r="D608" s="88"/>
      <c r="E608" s="88"/>
    </row>
    <row r="609" spans="1:5" customFormat="1" x14ac:dyDescent="0.25">
      <c r="A609" s="88"/>
      <c r="B609" s="88"/>
      <c r="C609" s="88"/>
      <c r="D609" s="88"/>
      <c r="E609" s="88"/>
    </row>
    <row r="610" spans="1:5" customFormat="1" x14ac:dyDescent="0.25">
      <c r="A610" s="88"/>
      <c r="B610" s="88"/>
      <c r="C610" s="88"/>
      <c r="D610" s="88"/>
      <c r="E610" s="88"/>
    </row>
    <row r="611" spans="1:5" customFormat="1" x14ac:dyDescent="0.25">
      <c r="A611" s="88"/>
      <c r="B611" s="88"/>
      <c r="C611" s="88"/>
      <c r="D611" s="88"/>
      <c r="E611" s="88"/>
    </row>
    <row r="612" spans="1:5" customFormat="1" x14ac:dyDescent="0.25">
      <c r="A612" s="88"/>
      <c r="B612" s="88"/>
      <c r="C612" s="88"/>
      <c r="D612" s="88"/>
      <c r="E612" s="88"/>
    </row>
    <row r="613" spans="1:5" customFormat="1" x14ac:dyDescent="0.25">
      <c r="A613" s="88"/>
      <c r="B613" s="88"/>
      <c r="C613" s="88"/>
      <c r="D613" s="88"/>
      <c r="E613" s="88"/>
    </row>
    <row r="614" spans="1:5" customFormat="1" x14ac:dyDescent="0.25">
      <c r="A614" s="88"/>
      <c r="B614" s="88"/>
      <c r="C614" s="88"/>
      <c r="D614" s="88"/>
      <c r="E614" s="88"/>
    </row>
    <row r="615" spans="1:5" customFormat="1" x14ac:dyDescent="0.25">
      <c r="A615" s="88"/>
      <c r="B615" s="88"/>
      <c r="C615" s="88"/>
      <c r="D615" s="88"/>
      <c r="E615" s="88"/>
    </row>
    <row r="616" spans="1:5" customFormat="1" x14ac:dyDescent="0.25">
      <c r="A616" s="88"/>
      <c r="B616" s="88"/>
      <c r="C616" s="88"/>
      <c r="D616" s="88"/>
      <c r="E616" s="88"/>
    </row>
    <row r="617" spans="1:5" customFormat="1" x14ac:dyDescent="0.25">
      <c r="A617" s="88"/>
      <c r="B617" s="88"/>
      <c r="C617" s="88"/>
      <c r="D617" s="88"/>
      <c r="E617" s="88"/>
    </row>
    <row r="618" spans="1:5" customFormat="1" x14ac:dyDescent="0.25">
      <c r="A618" s="88"/>
      <c r="B618" s="88"/>
      <c r="C618" s="88"/>
      <c r="D618" s="88"/>
      <c r="E618" s="88"/>
    </row>
    <row r="619" spans="1:5" customFormat="1" x14ac:dyDescent="0.25">
      <c r="A619" s="88"/>
      <c r="B619" s="88"/>
      <c r="C619" s="88"/>
      <c r="D619" s="88"/>
      <c r="E619" s="88"/>
    </row>
    <row r="620" spans="1:5" customFormat="1" x14ac:dyDescent="0.25">
      <c r="A620" s="88"/>
      <c r="B620" s="88"/>
      <c r="C620" s="88"/>
      <c r="D620" s="88"/>
      <c r="E620" s="88"/>
    </row>
    <row r="621" spans="1:5" customFormat="1" x14ac:dyDescent="0.25">
      <c r="A621" s="88"/>
      <c r="B621" s="88"/>
      <c r="C621" s="88"/>
      <c r="D621" s="88"/>
      <c r="E621" s="88"/>
    </row>
    <row r="622" spans="1:5" customFormat="1" x14ac:dyDescent="0.25">
      <c r="A622" s="88"/>
      <c r="B622" s="88"/>
      <c r="C622" s="88"/>
      <c r="D622" s="88"/>
      <c r="E622" s="88"/>
    </row>
    <row r="623" spans="1:5" customFormat="1" x14ac:dyDescent="0.25">
      <c r="A623" s="88"/>
      <c r="B623" s="88"/>
      <c r="C623" s="88"/>
      <c r="D623" s="88"/>
      <c r="E623" s="88"/>
    </row>
    <row r="624" spans="1:5" customFormat="1" x14ac:dyDescent="0.25">
      <c r="A624" s="88"/>
      <c r="B624" s="88"/>
      <c r="C624" s="88"/>
      <c r="D624" s="88"/>
      <c r="E624" s="88"/>
    </row>
    <row r="625" spans="1:5" customFormat="1" x14ac:dyDescent="0.25">
      <c r="A625" s="88"/>
      <c r="B625" s="88"/>
      <c r="C625" s="88"/>
      <c r="D625" s="88"/>
      <c r="E625" s="88"/>
    </row>
    <row r="626" spans="1:5" customFormat="1" x14ac:dyDescent="0.25">
      <c r="A626" s="88"/>
      <c r="B626" s="88"/>
      <c r="C626" s="88"/>
      <c r="D626" s="88"/>
      <c r="E626" s="88"/>
    </row>
    <row r="627" spans="1:5" customFormat="1" x14ac:dyDescent="0.25">
      <c r="A627" s="88"/>
      <c r="B627" s="88"/>
      <c r="C627" s="88"/>
      <c r="D627" s="88"/>
      <c r="E627" s="88"/>
    </row>
    <row r="628" spans="1:5" customFormat="1" x14ac:dyDescent="0.25">
      <c r="A628" s="88"/>
      <c r="B628" s="88"/>
      <c r="C628" s="88"/>
      <c r="D628" s="88"/>
      <c r="E628" s="88"/>
    </row>
    <row r="629" spans="1:5" customFormat="1" x14ac:dyDescent="0.25">
      <c r="A629" s="88"/>
      <c r="B629" s="88"/>
      <c r="C629" s="88"/>
      <c r="D629" s="88"/>
      <c r="E629" s="88"/>
    </row>
    <row r="630" spans="1:5" customFormat="1" x14ac:dyDescent="0.25">
      <c r="A630" s="88"/>
      <c r="B630" s="88"/>
      <c r="C630" s="88"/>
      <c r="D630" s="88"/>
      <c r="E630" s="88"/>
    </row>
    <row r="631" spans="1:5" customFormat="1" x14ac:dyDescent="0.25">
      <c r="A631" s="88"/>
      <c r="B631" s="88"/>
      <c r="C631" s="88"/>
      <c r="D631" s="88"/>
      <c r="E631" s="88"/>
    </row>
    <row r="632" spans="1:5" customFormat="1" x14ac:dyDescent="0.25">
      <c r="A632" s="88"/>
      <c r="B632" s="88"/>
      <c r="C632" s="88"/>
      <c r="D632" s="88"/>
      <c r="E632" s="88"/>
    </row>
    <row r="633" spans="1:5" customFormat="1" x14ac:dyDescent="0.25">
      <c r="A633" s="88"/>
      <c r="B633" s="88"/>
      <c r="C633" s="88"/>
      <c r="D633" s="88"/>
      <c r="E633" s="88"/>
    </row>
    <row r="634" spans="1:5" customFormat="1" x14ac:dyDescent="0.25">
      <c r="A634" s="88"/>
      <c r="B634" s="88"/>
      <c r="C634" s="88"/>
      <c r="D634" s="88"/>
      <c r="E634" s="88"/>
    </row>
    <row r="635" spans="1:5" customFormat="1" x14ac:dyDescent="0.25">
      <c r="A635" s="88"/>
      <c r="B635" s="88"/>
      <c r="C635" s="88"/>
      <c r="D635" s="88"/>
      <c r="E635" s="88"/>
    </row>
    <row r="636" spans="1:5" customFormat="1" x14ac:dyDescent="0.25">
      <c r="A636" s="88"/>
      <c r="B636" s="88"/>
      <c r="C636" s="88"/>
      <c r="D636" s="88"/>
      <c r="E636" s="88"/>
    </row>
    <row r="637" spans="1:5" customFormat="1" x14ac:dyDescent="0.25">
      <c r="A637" s="88"/>
      <c r="B637" s="88"/>
      <c r="C637" s="88"/>
      <c r="D637" s="88"/>
      <c r="E637" s="88"/>
    </row>
    <row r="638" spans="1:5" customFormat="1" x14ac:dyDescent="0.25">
      <c r="A638" s="88"/>
      <c r="B638" s="88"/>
      <c r="C638" s="88"/>
      <c r="D638" s="88"/>
      <c r="E638" s="88"/>
    </row>
    <row r="639" spans="1:5" customFormat="1" x14ac:dyDescent="0.25">
      <c r="A639" s="88"/>
      <c r="B639" s="88"/>
      <c r="C639" s="88"/>
      <c r="D639" s="88"/>
      <c r="E639" s="88"/>
    </row>
    <row r="640" spans="1:5" customFormat="1" x14ac:dyDescent="0.25">
      <c r="A640" s="88"/>
      <c r="B640" s="88"/>
      <c r="C640" s="88"/>
      <c r="D640" s="88"/>
      <c r="E640" s="88"/>
    </row>
    <row r="641" spans="1:5" customFormat="1" x14ac:dyDescent="0.25">
      <c r="A641" s="88"/>
      <c r="B641" s="88"/>
      <c r="C641" s="88"/>
      <c r="D641" s="88"/>
      <c r="E641" s="88"/>
    </row>
    <row r="642" spans="1:5" customFormat="1" x14ac:dyDescent="0.25">
      <c r="A642" s="88"/>
      <c r="B642" s="88"/>
      <c r="C642" s="88"/>
      <c r="D642" s="88"/>
      <c r="E642" s="88"/>
    </row>
    <row r="643" spans="1:5" customFormat="1" x14ac:dyDescent="0.25">
      <c r="A643" s="88"/>
      <c r="B643" s="88"/>
      <c r="C643" s="88"/>
      <c r="D643" s="88"/>
      <c r="E643" s="88"/>
    </row>
    <row r="644" spans="1:5" customFormat="1" x14ac:dyDescent="0.25">
      <c r="A644" s="88"/>
      <c r="B644" s="88"/>
      <c r="C644" s="88"/>
      <c r="D644" s="88"/>
      <c r="E644" s="88"/>
    </row>
    <row r="645" spans="1:5" customFormat="1" x14ac:dyDescent="0.25">
      <c r="A645" s="88"/>
      <c r="B645" s="88"/>
      <c r="C645" s="88"/>
      <c r="D645" s="88"/>
      <c r="E645" s="88"/>
    </row>
    <row r="646" spans="1:5" customFormat="1" x14ac:dyDescent="0.25">
      <c r="A646" s="88"/>
      <c r="B646" s="88"/>
      <c r="C646" s="88"/>
      <c r="D646" s="88"/>
      <c r="E646" s="88"/>
    </row>
    <row r="647" spans="1:5" customFormat="1" x14ac:dyDescent="0.25">
      <c r="A647" s="88"/>
      <c r="B647" s="88"/>
      <c r="C647" s="88"/>
      <c r="D647" s="88"/>
      <c r="E647" s="88"/>
    </row>
    <row r="648" spans="1:5" customFormat="1" x14ac:dyDescent="0.25">
      <c r="A648" s="88"/>
      <c r="B648" s="88"/>
      <c r="C648" s="88"/>
      <c r="D648" s="88"/>
      <c r="E648" s="88"/>
    </row>
    <row r="649" spans="1:5" customFormat="1" x14ac:dyDescent="0.25">
      <c r="A649" s="88"/>
      <c r="B649" s="88"/>
      <c r="C649" s="88"/>
      <c r="D649" s="88"/>
      <c r="E649" s="88"/>
    </row>
    <row r="650" spans="1:5" customFormat="1" x14ac:dyDescent="0.25">
      <c r="A650" s="88"/>
      <c r="B650" s="88"/>
      <c r="C650" s="88"/>
      <c r="D650" s="88"/>
      <c r="E650" s="88"/>
    </row>
    <row r="651" spans="1:5" customFormat="1" x14ac:dyDescent="0.25">
      <c r="A651" s="88"/>
      <c r="B651" s="88"/>
      <c r="C651" s="88"/>
      <c r="D651" s="88"/>
      <c r="E651" s="88"/>
    </row>
    <row r="652" spans="1:5" customFormat="1" x14ac:dyDescent="0.25">
      <c r="A652" s="88"/>
      <c r="B652" s="88"/>
      <c r="C652" s="88"/>
      <c r="D652" s="88"/>
      <c r="E652" s="88"/>
    </row>
    <row r="653" spans="1:5" customFormat="1" x14ac:dyDescent="0.25">
      <c r="A653" s="88"/>
      <c r="B653" s="88"/>
      <c r="C653" s="88"/>
      <c r="D653" s="88"/>
      <c r="E653" s="88"/>
    </row>
    <row r="654" spans="1:5" customFormat="1" x14ac:dyDescent="0.25">
      <c r="A654" s="88"/>
      <c r="B654" s="88"/>
      <c r="C654" s="88"/>
      <c r="D654" s="88"/>
      <c r="E654" s="88"/>
    </row>
    <row r="655" spans="1:5" customFormat="1" x14ac:dyDescent="0.25">
      <c r="A655" s="88"/>
      <c r="B655" s="88"/>
      <c r="C655" s="88"/>
      <c r="D655" s="88"/>
      <c r="E655" s="88"/>
    </row>
    <row r="656" spans="1:5" customFormat="1" x14ac:dyDescent="0.25">
      <c r="A656" s="88"/>
      <c r="B656" s="88"/>
      <c r="C656" s="88"/>
      <c r="D656" s="88"/>
      <c r="E656" s="88"/>
    </row>
    <row r="657" spans="1:5" customFormat="1" x14ac:dyDescent="0.25">
      <c r="A657" s="88"/>
      <c r="B657" s="88"/>
      <c r="C657" s="88"/>
      <c r="D657" s="88"/>
      <c r="E657" s="88"/>
    </row>
    <row r="658" spans="1:5" customFormat="1" x14ac:dyDescent="0.25">
      <c r="A658" s="88"/>
      <c r="B658" s="88"/>
      <c r="C658" s="88"/>
      <c r="D658" s="88"/>
      <c r="E658" s="88"/>
    </row>
    <row r="659" spans="1:5" customFormat="1" x14ac:dyDescent="0.25">
      <c r="A659" s="88"/>
      <c r="B659" s="88"/>
      <c r="C659" s="88"/>
      <c r="D659" s="88"/>
      <c r="E659" s="88"/>
    </row>
    <row r="660" spans="1:5" customFormat="1" x14ac:dyDescent="0.25">
      <c r="A660" s="88"/>
      <c r="B660" s="88"/>
      <c r="C660" s="88"/>
      <c r="D660" s="88"/>
      <c r="E660" s="88"/>
    </row>
    <row r="661" spans="1:5" customFormat="1" x14ac:dyDescent="0.25">
      <c r="A661" s="88"/>
      <c r="B661" s="88"/>
      <c r="C661" s="88"/>
      <c r="D661" s="88"/>
      <c r="E661" s="88"/>
    </row>
    <row r="662" spans="1:5" customFormat="1" x14ac:dyDescent="0.25">
      <c r="A662" s="88"/>
      <c r="B662" s="88"/>
      <c r="C662" s="88"/>
      <c r="D662" s="88"/>
      <c r="E662" s="88"/>
    </row>
    <row r="663" spans="1:5" customFormat="1" x14ac:dyDescent="0.25">
      <c r="A663" s="88"/>
      <c r="B663" s="88"/>
      <c r="C663" s="88"/>
      <c r="D663" s="88"/>
      <c r="E663" s="88"/>
    </row>
    <row r="664" spans="1:5" customFormat="1" x14ac:dyDescent="0.25">
      <c r="A664" s="88"/>
      <c r="B664" s="88"/>
      <c r="C664" s="88"/>
      <c r="D664" s="88"/>
      <c r="E664" s="88"/>
    </row>
    <row r="665" spans="1:5" customFormat="1" x14ac:dyDescent="0.25">
      <c r="A665" s="88"/>
      <c r="B665" s="88"/>
      <c r="C665" s="88"/>
      <c r="D665" s="88"/>
      <c r="E665" s="88"/>
    </row>
    <row r="666" spans="1:5" customFormat="1" x14ac:dyDescent="0.25">
      <c r="A666" s="88"/>
      <c r="B666" s="88"/>
      <c r="C666" s="88"/>
      <c r="D666" s="88"/>
      <c r="E666" s="88"/>
    </row>
    <row r="667" spans="1:5" customFormat="1" x14ac:dyDescent="0.25">
      <c r="A667" s="88"/>
      <c r="B667" s="88"/>
      <c r="C667" s="88"/>
      <c r="D667" s="88"/>
      <c r="E667" s="88"/>
    </row>
    <row r="668" spans="1:5" customFormat="1" x14ac:dyDescent="0.25">
      <c r="A668" s="88"/>
      <c r="B668" s="88"/>
      <c r="C668" s="88"/>
      <c r="D668" s="88"/>
      <c r="E668" s="88"/>
    </row>
    <row r="669" spans="1:5" customFormat="1" x14ac:dyDescent="0.25">
      <c r="A669" s="88"/>
      <c r="B669" s="88"/>
      <c r="C669" s="88"/>
      <c r="D669" s="88"/>
      <c r="E669" s="88"/>
    </row>
    <row r="670" spans="1:5" customFormat="1" x14ac:dyDescent="0.25">
      <c r="A670" s="88"/>
      <c r="B670" s="88"/>
      <c r="C670" s="88"/>
      <c r="D670" s="88"/>
      <c r="E670" s="88"/>
    </row>
    <row r="671" spans="1:5" customFormat="1" x14ac:dyDescent="0.25">
      <c r="A671" s="88"/>
      <c r="B671" s="88"/>
      <c r="C671" s="88"/>
      <c r="D671" s="88"/>
      <c r="E671" s="88"/>
    </row>
    <row r="672" spans="1:5" customFormat="1" x14ac:dyDescent="0.25">
      <c r="A672" s="88"/>
      <c r="B672" s="88"/>
      <c r="C672" s="88"/>
      <c r="D672" s="88"/>
      <c r="E672" s="88"/>
    </row>
    <row r="673" spans="1:5" customFormat="1" x14ac:dyDescent="0.25">
      <c r="A673" s="88"/>
      <c r="B673" s="88"/>
      <c r="C673" s="88"/>
      <c r="D673" s="88"/>
      <c r="E673" s="88"/>
    </row>
    <row r="674" spans="1:5" customFormat="1" x14ac:dyDescent="0.25">
      <c r="A674" s="88"/>
      <c r="B674" s="88"/>
      <c r="C674" s="88"/>
      <c r="D674" s="88"/>
      <c r="E674" s="88"/>
    </row>
    <row r="675" spans="1:5" customFormat="1" x14ac:dyDescent="0.25">
      <c r="A675" s="88"/>
      <c r="B675" s="88"/>
      <c r="C675" s="88"/>
      <c r="D675" s="88"/>
      <c r="E675" s="88"/>
    </row>
    <row r="676" spans="1:5" customFormat="1" x14ac:dyDescent="0.25">
      <c r="A676" s="88"/>
      <c r="B676" s="88"/>
      <c r="C676" s="88"/>
      <c r="D676" s="88"/>
      <c r="E676" s="88"/>
    </row>
    <row r="677" spans="1:5" customFormat="1" x14ac:dyDescent="0.25">
      <c r="A677" s="88"/>
      <c r="B677" s="88"/>
      <c r="C677" s="88"/>
      <c r="D677" s="88"/>
      <c r="E677" s="88"/>
    </row>
    <row r="678" spans="1:5" customFormat="1" x14ac:dyDescent="0.25">
      <c r="A678" s="88"/>
      <c r="B678" s="88"/>
      <c r="C678" s="88"/>
      <c r="D678" s="88"/>
      <c r="E678" s="88"/>
    </row>
    <row r="679" spans="1:5" customFormat="1" x14ac:dyDescent="0.25">
      <c r="A679" s="88"/>
      <c r="B679" s="88"/>
      <c r="C679" s="88"/>
      <c r="D679" s="88"/>
      <c r="E679" s="88"/>
    </row>
    <row r="680" spans="1:5" customFormat="1" x14ac:dyDescent="0.25">
      <c r="A680" s="88"/>
      <c r="B680" s="88"/>
      <c r="C680" s="88"/>
      <c r="D680" s="88"/>
      <c r="E680" s="88"/>
    </row>
    <row r="681" spans="1:5" customFormat="1" x14ac:dyDescent="0.25">
      <c r="A681" s="88"/>
      <c r="B681" s="88"/>
      <c r="C681" s="88"/>
      <c r="D681" s="88"/>
      <c r="E681" s="88"/>
    </row>
    <row r="682" spans="1:5" customFormat="1" x14ac:dyDescent="0.25">
      <c r="A682" s="88"/>
      <c r="B682" s="88"/>
      <c r="C682" s="88"/>
      <c r="D682" s="88"/>
      <c r="E682" s="88"/>
    </row>
    <row r="683" spans="1:5" customFormat="1" x14ac:dyDescent="0.25">
      <c r="A683" s="88"/>
      <c r="B683" s="88"/>
      <c r="C683" s="88"/>
      <c r="D683" s="88"/>
      <c r="E683" s="88"/>
    </row>
    <row r="684" spans="1:5" customFormat="1" x14ac:dyDescent="0.25">
      <c r="A684" s="88"/>
      <c r="B684" s="88"/>
      <c r="C684" s="88"/>
      <c r="D684" s="88"/>
      <c r="E684" s="88"/>
    </row>
    <row r="685" spans="1:5" customFormat="1" x14ac:dyDescent="0.25">
      <c r="A685" s="88"/>
      <c r="B685" s="88"/>
      <c r="C685" s="88"/>
      <c r="D685" s="88"/>
      <c r="E685" s="88"/>
    </row>
    <row r="686" spans="1:5" customFormat="1" x14ac:dyDescent="0.25">
      <c r="A686" s="88"/>
      <c r="B686" s="88"/>
      <c r="C686" s="88"/>
      <c r="D686" s="88"/>
      <c r="E686" s="88"/>
    </row>
    <row r="687" spans="1:5" customFormat="1" x14ac:dyDescent="0.25">
      <c r="A687" s="88"/>
      <c r="B687" s="88"/>
      <c r="C687" s="88"/>
      <c r="D687" s="88"/>
      <c r="E687" s="88"/>
    </row>
    <row r="688" spans="1:5" customFormat="1" x14ac:dyDescent="0.25">
      <c r="A688" s="88"/>
      <c r="B688" s="88"/>
      <c r="C688" s="88"/>
      <c r="D688" s="88"/>
      <c r="E688" s="88"/>
    </row>
    <row r="689" spans="1:5" customFormat="1" x14ac:dyDescent="0.25">
      <c r="A689" s="88"/>
      <c r="B689" s="88"/>
      <c r="C689" s="88"/>
      <c r="D689" s="88"/>
      <c r="E689" s="88"/>
    </row>
    <row r="690" spans="1:5" customFormat="1" x14ac:dyDescent="0.25">
      <c r="A690" s="88"/>
      <c r="B690" s="88"/>
      <c r="C690" s="88"/>
      <c r="D690" s="88"/>
      <c r="E690" s="88"/>
    </row>
    <row r="691" spans="1:5" customFormat="1" x14ac:dyDescent="0.25">
      <c r="A691" s="88"/>
      <c r="B691" s="88"/>
      <c r="C691" s="88"/>
      <c r="D691" s="88"/>
      <c r="E691" s="88"/>
    </row>
    <row r="692" spans="1:5" customFormat="1" x14ac:dyDescent="0.25">
      <c r="A692" s="88"/>
      <c r="B692" s="88"/>
      <c r="C692" s="88"/>
      <c r="D692" s="88"/>
      <c r="E692" s="88"/>
    </row>
    <row r="693" spans="1:5" customFormat="1" x14ac:dyDescent="0.25">
      <c r="A693" s="88"/>
      <c r="B693" s="88"/>
      <c r="C693" s="88"/>
      <c r="D693" s="88"/>
      <c r="E693" s="88"/>
    </row>
    <row r="694" spans="1:5" customFormat="1" x14ac:dyDescent="0.25">
      <c r="A694" s="88"/>
      <c r="B694" s="88"/>
      <c r="C694" s="88"/>
      <c r="D694" s="88"/>
      <c r="E694" s="88"/>
    </row>
    <row r="695" spans="1:5" customFormat="1" x14ac:dyDescent="0.25">
      <c r="A695" s="88"/>
      <c r="B695" s="88"/>
      <c r="C695" s="88"/>
      <c r="D695" s="88"/>
      <c r="E695" s="88"/>
    </row>
    <row r="696" spans="1:5" customFormat="1" x14ac:dyDescent="0.25">
      <c r="A696" s="88"/>
      <c r="B696" s="88"/>
      <c r="C696" s="88"/>
      <c r="D696" s="88"/>
      <c r="E696" s="88"/>
    </row>
    <row r="697" spans="1:5" customFormat="1" x14ac:dyDescent="0.25">
      <c r="A697" s="88"/>
      <c r="B697" s="88"/>
      <c r="C697" s="88"/>
      <c r="D697" s="88"/>
      <c r="E697" s="88"/>
    </row>
    <row r="698" spans="1:5" customFormat="1" x14ac:dyDescent="0.25">
      <c r="A698" s="88"/>
      <c r="B698" s="88"/>
      <c r="C698" s="88"/>
      <c r="D698" s="88"/>
      <c r="E698" s="88"/>
    </row>
    <row r="699" spans="1:5" customFormat="1" x14ac:dyDescent="0.25">
      <c r="A699" s="88"/>
      <c r="B699" s="88"/>
      <c r="C699" s="88"/>
      <c r="D699" s="88"/>
      <c r="E699" s="88"/>
    </row>
    <row r="700" spans="1:5" customFormat="1" x14ac:dyDescent="0.25">
      <c r="A700" s="88"/>
      <c r="B700" s="88"/>
      <c r="C700" s="88"/>
      <c r="D700" s="88"/>
      <c r="E700" s="88"/>
    </row>
    <row r="701" spans="1:5" customFormat="1" x14ac:dyDescent="0.25">
      <c r="A701" s="88"/>
      <c r="B701" s="88"/>
      <c r="C701" s="88"/>
      <c r="D701" s="88"/>
      <c r="E701" s="88"/>
    </row>
    <row r="702" spans="1:5" customFormat="1" x14ac:dyDescent="0.25">
      <c r="A702" s="88"/>
      <c r="B702" s="88"/>
      <c r="C702" s="88"/>
      <c r="D702" s="88"/>
      <c r="E702" s="88"/>
    </row>
    <row r="703" spans="1:5" customFormat="1" x14ac:dyDescent="0.25">
      <c r="A703" s="88"/>
      <c r="B703" s="88"/>
      <c r="C703" s="88"/>
      <c r="D703" s="88"/>
      <c r="E703" s="88"/>
    </row>
    <row r="704" spans="1:5" customFormat="1" x14ac:dyDescent="0.25">
      <c r="A704" s="88"/>
      <c r="B704" s="88"/>
      <c r="C704" s="88"/>
      <c r="D704" s="88"/>
      <c r="E704" s="88"/>
    </row>
    <row r="705" spans="1:5" customFormat="1" x14ac:dyDescent="0.25">
      <c r="A705" s="88"/>
      <c r="B705" s="88"/>
      <c r="C705" s="88"/>
      <c r="D705" s="88"/>
      <c r="E705" s="88"/>
    </row>
    <row r="706" spans="1:5" customFormat="1" x14ac:dyDescent="0.25">
      <c r="A706" s="88"/>
      <c r="B706" s="88"/>
      <c r="C706" s="88"/>
      <c r="D706" s="88"/>
      <c r="E706" s="88"/>
    </row>
    <row r="707" spans="1:5" customFormat="1" x14ac:dyDescent="0.25">
      <c r="A707" s="88"/>
      <c r="B707" s="88"/>
      <c r="C707" s="88"/>
      <c r="D707" s="88"/>
      <c r="E707" s="88"/>
    </row>
    <row r="708" spans="1:5" customFormat="1" x14ac:dyDescent="0.25">
      <c r="A708" s="88"/>
      <c r="B708" s="88"/>
      <c r="C708" s="88"/>
      <c r="D708" s="88"/>
      <c r="E708" s="88"/>
    </row>
    <row r="709" spans="1:5" customFormat="1" x14ac:dyDescent="0.25">
      <c r="A709" s="88"/>
      <c r="B709" s="88"/>
      <c r="C709" s="88"/>
      <c r="D709" s="88"/>
      <c r="E709" s="88"/>
    </row>
    <row r="710" spans="1:5" customFormat="1" x14ac:dyDescent="0.25">
      <c r="A710" s="88"/>
      <c r="B710" s="88"/>
      <c r="C710" s="88"/>
      <c r="D710" s="88"/>
      <c r="E710" s="88"/>
    </row>
    <row r="711" spans="1:5" customFormat="1" x14ac:dyDescent="0.25">
      <c r="A711" s="88"/>
      <c r="B711" s="88"/>
      <c r="C711" s="88"/>
      <c r="D711" s="88"/>
      <c r="E711" s="88"/>
    </row>
    <row r="712" spans="1:5" customFormat="1" x14ac:dyDescent="0.25">
      <c r="A712" s="88"/>
      <c r="B712" s="88"/>
      <c r="C712" s="88"/>
      <c r="D712" s="88"/>
      <c r="E712" s="88"/>
    </row>
    <row r="713" spans="1:5" customFormat="1" x14ac:dyDescent="0.25">
      <c r="A713" s="88"/>
      <c r="B713" s="88"/>
      <c r="C713" s="88"/>
      <c r="D713" s="88"/>
      <c r="E713" s="88"/>
    </row>
    <row r="714" spans="1:5" customFormat="1" x14ac:dyDescent="0.25">
      <c r="A714" s="88"/>
      <c r="B714" s="88"/>
      <c r="C714" s="88"/>
      <c r="D714" s="88"/>
      <c r="E714" s="88"/>
    </row>
    <row r="715" spans="1:5" customFormat="1" x14ac:dyDescent="0.25">
      <c r="A715" s="88"/>
      <c r="B715" s="88"/>
      <c r="C715" s="88"/>
      <c r="D715" s="88"/>
      <c r="E715" s="88"/>
    </row>
    <row r="716" spans="1:5" customFormat="1" x14ac:dyDescent="0.25">
      <c r="A716" s="88"/>
      <c r="B716" s="88"/>
      <c r="C716" s="88"/>
      <c r="D716" s="88"/>
      <c r="E716" s="88"/>
    </row>
    <row r="717" spans="1:5" customFormat="1" x14ac:dyDescent="0.25">
      <c r="A717" s="88"/>
      <c r="B717" s="88"/>
      <c r="C717" s="88"/>
      <c r="D717" s="88"/>
      <c r="E717" s="88"/>
    </row>
    <row r="718" spans="1:5" customFormat="1" x14ac:dyDescent="0.25">
      <c r="A718" s="88"/>
      <c r="B718" s="88"/>
      <c r="C718" s="88"/>
      <c r="D718" s="88"/>
      <c r="E718" s="88"/>
    </row>
    <row r="719" spans="1:5" customFormat="1" x14ac:dyDescent="0.25">
      <c r="A719" s="88"/>
      <c r="B719" s="88"/>
      <c r="C719" s="88"/>
      <c r="D719" s="88"/>
      <c r="E719" s="88"/>
    </row>
    <row r="720" spans="1:5" customFormat="1" x14ac:dyDescent="0.25">
      <c r="A720" s="88"/>
      <c r="B720" s="88"/>
      <c r="C720" s="88"/>
      <c r="D720" s="88"/>
      <c r="E720" s="88"/>
    </row>
    <row r="721" spans="1:5" customFormat="1" x14ac:dyDescent="0.25">
      <c r="A721" s="88"/>
      <c r="B721" s="88"/>
      <c r="C721" s="88"/>
      <c r="D721" s="88"/>
      <c r="E721" s="88"/>
    </row>
    <row r="722" spans="1:5" customFormat="1" x14ac:dyDescent="0.25">
      <c r="A722" s="88"/>
      <c r="B722" s="88"/>
      <c r="C722" s="88"/>
      <c r="D722" s="88"/>
      <c r="E722" s="88"/>
    </row>
    <row r="723" spans="1:5" customFormat="1" x14ac:dyDescent="0.25">
      <c r="A723" s="88"/>
      <c r="B723" s="88"/>
      <c r="C723" s="88"/>
      <c r="D723" s="88"/>
      <c r="E723" s="88"/>
    </row>
    <row r="724" spans="1:5" customFormat="1" x14ac:dyDescent="0.25">
      <c r="A724" s="88"/>
      <c r="B724" s="88"/>
      <c r="C724" s="88"/>
      <c r="D724" s="88"/>
      <c r="E724" s="88"/>
    </row>
    <row r="725" spans="1:5" customFormat="1" x14ac:dyDescent="0.25">
      <c r="A725" s="88"/>
      <c r="B725" s="88"/>
      <c r="C725" s="88"/>
      <c r="D725" s="88"/>
      <c r="E725" s="88"/>
    </row>
    <row r="726" spans="1:5" customFormat="1" x14ac:dyDescent="0.25">
      <c r="A726" s="88"/>
      <c r="B726" s="88"/>
      <c r="C726" s="88"/>
      <c r="D726" s="88"/>
      <c r="E726" s="88"/>
    </row>
    <row r="727" spans="1:5" customFormat="1" x14ac:dyDescent="0.25">
      <c r="A727" s="88"/>
      <c r="B727" s="88"/>
      <c r="C727" s="88"/>
      <c r="D727" s="88"/>
      <c r="E727" s="88"/>
    </row>
    <row r="728" spans="1:5" customFormat="1" x14ac:dyDescent="0.25">
      <c r="A728" s="88"/>
      <c r="B728" s="88"/>
      <c r="C728" s="88"/>
      <c r="D728" s="88"/>
      <c r="E728" s="88"/>
    </row>
    <row r="729" spans="1:5" customFormat="1" x14ac:dyDescent="0.25">
      <c r="A729" s="88"/>
      <c r="B729" s="88"/>
      <c r="C729" s="88"/>
      <c r="D729" s="88"/>
      <c r="E729" s="88"/>
    </row>
    <row r="730" spans="1:5" customFormat="1" x14ac:dyDescent="0.25">
      <c r="A730" s="88"/>
      <c r="B730" s="88"/>
      <c r="C730" s="88"/>
      <c r="D730" s="88"/>
      <c r="E730" s="88"/>
    </row>
    <row r="731" spans="1:5" customFormat="1" x14ac:dyDescent="0.25">
      <c r="A731" s="88"/>
      <c r="B731" s="88"/>
      <c r="C731" s="88"/>
      <c r="D731" s="88"/>
      <c r="E731" s="88"/>
    </row>
    <row r="732" spans="1:5" customFormat="1" x14ac:dyDescent="0.25">
      <c r="A732" s="88"/>
      <c r="B732" s="88"/>
      <c r="C732" s="88"/>
      <c r="D732" s="88"/>
      <c r="E732" s="88"/>
    </row>
    <row r="733" spans="1:5" customFormat="1" x14ac:dyDescent="0.25">
      <c r="A733" s="88"/>
      <c r="B733" s="88"/>
      <c r="C733" s="88"/>
      <c r="D733" s="88"/>
      <c r="E733" s="88"/>
    </row>
    <row r="734" spans="1:5" customFormat="1" x14ac:dyDescent="0.25">
      <c r="A734" s="88"/>
      <c r="B734" s="88"/>
      <c r="C734" s="88"/>
      <c r="D734" s="88"/>
      <c r="E734" s="88"/>
    </row>
    <row r="735" spans="1:5" customFormat="1" x14ac:dyDescent="0.25">
      <c r="A735" s="88"/>
      <c r="B735" s="88"/>
      <c r="C735" s="88"/>
      <c r="D735" s="88"/>
      <c r="E735" s="88"/>
    </row>
    <row r="736" spans="1:5" customFormat="1" x14ac:dyDescent="0.25">
      <c r="A736" s="88"/>
      <c r="B736" s="88"/>
      <c r="C736" s="88"/>
      <c r="D736" s="88"/>
      <c r="E736" s="88"/>
    </row>
    <row r="737" spans="1:5" customFormat="1" x14ac:dyDescent="0.25">
      <c r="A737" s="88"/>
      <c r="B737" s="88"/>
      <c r="C737" s="88"/>
      <c r="D737" s="88"/>
      <c r="E737" s="88"/>
    </row>
    <row r="738" spans="1:5" customFormat="1" x14ac:dyDescent="0.25">
      <c r="A738" s="88"/>
      <c r="B738" s="88"/>
      <c r="C738" s="88"/>
      <c r="D738" s="88"/>
      <c r="E738" s="88"/>
    </row>
    <row r="739" spans="1:5" customFormat="1" x14ac:dyDescent="0.25">
      <c r="A739" s="88"/>
      <c r="B739" s="88"/>
      <c r="C739" s="88"/>
      <c r="D739" s="88"/>
      <c r="E739" s="88"/>
    </row>
    <row r="740" spans="1:5" customFormat="1" x14ac:dyDescent="0.25">
      <c r="A740" s="88"/>
      <c r="B740" s="88"/>
      <c r="C740" s="88"/>
      <c r="D740" s="88"/>
      <c r="E740" s="88"/>
    </row>
    <row r="741" spans="1:5" customFormat="1" x14ac:dyDescent="0.25">
      <c r="A741" s="88"/>
      <c r="B741" s="88"/>
      <c r="C741" s="88"/>
      <c r="D741" s="88"/>
      <c r="E741" s="88"/>
    </row>
    <row r="742" spans="1:5" customFormat="1" x14ac:dyDescent="0.25">
      <c r="A742" s="88"/>
      <c r="B742" s="88"/>
      <c r="C742" s="88"/>
      <c r="D742" s="88"/>
      <c r="E742" s="88"/>
    </row>
    <row r="743" spans="1:5" customFormat="1" x14ac:dyDescent="0.25">
      <c r="A743" s="88"/>
      <c r="B743" s="88"/>
      <c r="C743" s="88"/>
      <c r="D743" s="88"/>
      <c r="E743" s="88"/>
    </row>
    <row r="744" spans="1:5" customFormat="1" x14ac:dyDescent="0.25">
      <c r="A744" s="88"/>
      <c r="B744" s="88"/>
      <c r="C744" s="88"/>
      <c r="D744" s="88"/>
      <c r="E744" s="88"/>
    </row>
    <row r="745" spans="1:5" customFormat="1" x14ac:dyDescent="0.25">
      <c r="A745" s="88"/>
      <c r="B745" s="88"/>
      <c r="C745" s="88"/>
      <c r="D745" s="88"/>
      <c r="E745" s="88"/>
    </row>
    <row r="746" spans="1:5" customFormat="1" x14ac:dyDescent="0.25">
      <c r="A746" s="88"/>
      <c r="B746" s="88"/>
      <c r="C746" s="88"/>
      <c r="D746" s="88"/>
      <c r="E746" s="88"/>
    </row>
    <row r="747" spans="1:5" customFormat="1" x14ac:dyDescent="0.25">
      <c r="A747" s="88"/>
      <c r="B747" s="88"/>
      <c r="C747" s="88"/>
      <c r="D747" s="88"/>
      <c r="E747" s="88"/>
    </row>
    <row r="748" spans="1:5" customFormat="1" x14ac:dyDescent="0.25">
      <c r="A748" s="88"/>
      <c r="B748" s="88"/>
      <c r="C748" s="88"/>
      <c r="D748" s="88"/>
      <c r="E748" s="88"/>
    </row>
    <row r="749" spans="1:5" customFormat="1" x14ac:dyDescent="0.25">
      <c r="A749" s="88"/>
      <c r="B749" s="88"/>
      <c r="C749" s="88"/>
      <c r="D749" s="88"/>
      <c r="E749" s="88"/>
    </row>
    <row r="750" spans="1:5" customFormat="1" x14ac:dyDescent="0.25">
      <c r="A750" s="88"/>
      <c r="B750" s="88"/>
      <c r="C750" s="88"/>
      <c r="D750" s="88"/>
      <c r="E750" s="88"/>
    </row>
    <row r="751" spans="1:5" customFormat="1" x14ac:dyDescent="0.25">
      <c r="A751" s="88"/>
      <c r="B751" s="88"/>
      <c r="C751" s="88"/>
      <c r="D751" s="88"/>
      <c r="E751" s="88"/>
    </row>
    <row r="752" spans="1:5" customFormat="1" x14ac:dyDescent="0.25">
      <c r="A752" s="88"/>
      <c r="B752" s="88"/>
      <c r="C752" s="88"/>
      <c r="D752" s="88"/>
      <c r="E752" s="88"/>
    </row>
    <row r="753" spans="1:5" customFormat="1" x14ac:dyDescent="0.25">
      <c r="A753" s="88"/>
      <c r="B753" s="88"/>
      <c r="C753" s="88"/>
      <c r="D753" s="88"/>
      <c r="E753" s="88"/>
    </row>
    <row r="754" spans="1:5" customFormat="1" x14ac:dyDescent="0.25">
      <c r="A754" s="88"/>
      <c r="B754" s="88"/>
      <c r="C754" s="88"/>
      <c r="D754" s="88"/>
      <c r="E754" s="88"/>
    </row>
    <row r="755" spans="1:5" customFormat="1" x14ac:dyDescent="0.25">
      <c r="A755" s="88"/>
      <c r="B755" s="88"/>
      <c r="C755" s="88"/>
      <c r="D755" s="88"/>
      <c r="E755" s="88"/>
    </row>
    <row r="756" spans="1:5" customFormat="1" x14ac:dyDescent="0.25">
      <c r="A756" s="88"/>
      <c r="B756" s="88"/>
      <c r="C756" s="88"/>
      <c r="D756" s="88"/>
      <c r="E756" s="88"/>
    </row>
    <row r="757" spans="1:5" customFormat="1" x14ac:dyDescent="0.25">
      <c r="A757" s="88"/>
      <c r="B757" s="88"/>
      <c r="C757" s="88"/>
      <c r="D757" s="88"/>
      <c r="E757" s="88"/>
    </row>
    <row r="758" spans="1:5" customFormat="1" x14ac:dyDescent="0.25">
      <c r="A758" s="88"/>
      <c r="B758" s="88"/>
      <c r="C758" s="88"/>
      <c r="D758" s="88"/>
      <c r="E758" s="88"/>
    </row>
    <row r="759" spans="1:5" customFormat="1" x14ac:dyDescent="0.25">
      <c r="A759" s="88"/>
      <c r="B759" s="88"/>
      <c r="C759" s="88"/>
      <c r="D759" s="88"/>
      <c r="E759" s="88"/>
    </row>
    <row r="760" spans="1:5" customFormat="1" x14ac:dyDescent="0.25">
      <c r="A760" s="88"/>
      <c r="B760" s="88"/>
      <c r="C760" s="88"/>
      <c r="D760" s="88"/>
      <c r="E760" s="88"/>
    </row>
    <row r="761" spans="1:5" customFormat="1" x14ac:dyDescent="0.25">
      <c r="A761" s="88"/>
      <c r="B761" s="88"/>
      <c r="C761" s="88"/>
      <c r="D761" s="88"/>
      <c r="E761" s="88"/>
    </row>
    <row r="762" spans="1:5" customFormat="1" x14ac:dyDescent="0.25">
      <c r="A762" s="88"/>
      <c r="B762" s="88"/>
      <c r="C762" s="88"/>
      <c r="D762" s="88"/>
      <c r="E762" s="88"/>
    </row>
    <row r="763" spans="1:5" customFormat="1" x14ac:dyDescent="0.25">
      <c r="A763" s="88"/>
      <c r="B763" s="88"/>
      <c r="C763" s="88"/>
      <c r="D763" s="88"/>
      <c r="E763" s="88"/>
    </row>
    <row r="764" spans="1:5" customFormat="1" x14ac:dyDescent="0.25">
      <c r="A764" s="88"/>
      <c r="B764" s="88"/>
      <c r="C764" s="88"/>
      <c r="D764" s="88"/>
      <c r="E764" s="88"/>
    </row>
    <row r="765" spans="1:5" customFormat="1" x14ac:dyDescent="0.25">
      <c r="A765" s="88"/>
      <c r="B765" s="88"/>
      <c r="C765" s="88"/>
      <c r="D765" s="88"/>
      <c r="E765" s="88"/>
    </row>
    <row r="766" spans="1:5" customFormat="1" x14ac:dyDescent="0.25">
      <c r="A766" s="88"/>
      <c r="B766" s="88"/>
      <c r="C766" s="88"/>
      <c r="D766" s="88"/>
      <c r="E766" s="88"/>
    </row>
    <row r="767" spans="1:5" customFormat="1" x14ac:dyDescent="0.25">
      <c r="A767" s="88"/>
      <c r="B767" s="88"/>
      <c r="C767" s="88"/>
      <c r="D767" s="88"/>
      <c r="E767" s="88"/>
    </row>
    <row r="768" spans="1:5" customFormat="1" x14ac:dyDescent="0.25">
      <c r="A768" s="88"/>
      <c r="B768" s="88"/>
      <c r="C768" s="88"/>
      <c r="D768" s="88"/>
      <c r="E768" s="88"/>
    </row>
    <row r="769" spans="1:5" customFormat="1" x14ac:dyDescent="0.25">
      <c r="A769" s="88"/>
      <c r="B769" s="88"/>
      <c r="C769" s="88"/>
      <c r="D769" s="88"/>
      <c r="E769" s="88"/>
    </row>
    <row r="770" spans="1:5" customFormat="1" x14ac:dyDescent="0.25">
      <c r="A770" s="88"/>
      <c r="B770" s="88"/>
      <c r="C770" s="88"/>
      <c r="D770" s="88"/>
      <c r="E770" s="88"/>
    </row>
    <row r="771" spans="1:5" customFormat="1" x14ac:dyDescent="0.25">
      <c r="A771" s="88"/>
      <c r="B771" s="88"/>
      <c r="C771" s="88"/>
      <c r="D771" s="88"/>
      <c r="E771" s="88"/>
    </row>
    <row r="772" spans="1:5" customFormat="1" x14ac:dyDescent="0.25">
      <c r="A772" s="88"/>
      <c r="B772" s="88"/>
      <c r="C772" s="88"/>
      <c r="D772" s="88"/>
      <c r="E772" s="88"/>
    </row>
    <row r="773" spans="1:5" customFormat="1" x14ac:dyDescent="0.25">
      <c r="A773" s="88"/>
      <c r="B773" s="88"/>
      <c r="C773" s="88"/>
      <c r="D773" s="88"/>
      <c r="E773" s="88"/>
    </row>
    <row r="774" spans="1:5" customFormat="1" x14ac:dyDescent="0.25">
      <c r="A774" s="88"/>
      <c r="B774" s="88"/>
      <c r="C774" s="88"/>
      <c r="D774" s="88"/>
      <c r="E774" s="88"/>
    </row>
    <row r="775" spans="1:5" customFormat="1" x14ac:dyDescent="0.25">
      <c r="A775" s="88"/>
      <c r="B775" s="88"/>
      <c r="C775" s="88"/>
      <c r="D775" s="88"/>
      <c r="E775" s="88"/>
    </row>
    <row r="776" spans="1:5" customFormat="1" x14ac:dyDescent="0.25">
      <c r="A776" s="88"/>
      <c r="B776" s="88"/>
      <c r="C776" s="88"/>
      <c r="D776" s="88"/>
      <c r="E776" s="88"/>
    </row>
    <row r="777" spans="1:5" customFormat="1" x14ac:dyDescent="0.25">
      <c r="A777" s="88"/>
      <c r="B777" s="88"/>
      <c r="C777" s="88"/>
      <c r="D777" s="88"/>
      <c r="E777" s="88"/>
    </row>
    <row r="778" spans="1:5" customFormat="1" x14ac:dyDescent="0.25">
      <c r="A778" s="88"/>
      <c r="B778" s="88"/>
      <c r="C778" s="88"/>
      <c r="D778" s="88"/>
      <c r="E778" s="88"/>
    </row>
    <row r="779" spans="1:5" customFormat="1" x14ac:dyDescent="0.25">
      <c r="A779" s="88"/>
      <c r="B779" s="88"/>
      <c r="C779" s="88"/>
      <c r="D779" s="88"/>
      <c r="E779" s="88"/>
    </row>
    <row r="780" spans="1:5" customFormat="1" x14ac:dyDescent="0.25">
      <c r="A780" s="88"/>
      <c r="B780" s="88"/>
      <c r="C780" s="88"/>
      <c r="D780" s="88"/>
      <c r="E780" s="88"/>
    </row>
    <row r="781" spans="1:5" customFormat="1" x14ac:dyDescent="0.25">
      <c r="A781" s="88"/>
      <c r="B781" s="88"/>
      <c r="C781" s="88"/>
      <c r="D781" s="88"/>
      <c r="E781" s="88"/>
    </row>
    <row r="782" spans="1:5" customFormat="1" x14ac:dyDescent="0.25">
      <c r="A782" s="88"/>
      <c r="B782" s="88"/>
      <c r="C782" s="88"/>
      <c r="D782" s="88"/>
      <c r="E782" s="88"/>
    </row>
    <row r="783" spans="1:5" customFormat="1" x14ac:dyDescent="0.25">
      <c r="A783" s="88"/>
      <c r="B783" s="88"/>
      <c r="C783" s="88"/>
      <c r="D783" s="88"/>
      <c r="E783" s="88"/>
    </row>
    <row r="784" spans="1:5" customFormat="1" x14ac:dyDescent="0.25">
      <c r="A784" s="88"/>
      <c r="B784" s="88"/>
      <c r="C784" s="88"/>
      <c r="D784" s="88"/>
      <c r="E784" s="88"/>
    </row>
    <row r="785" spans="1:5" customFormat="1" x14ac:dyDescent="0.25">
      <c r="A785" s="88"/>
      <c r="B785" s="88"/>
      <c r="C785" s="88"/>
      <c r="D785" s="88"/>
      <c r="E785" s="88"/>
    </row>
    <row r="786" spans="1:5" customFormat="1" x14ac:dyDescent="0.25">
      <c r="A786" s="88"/>
      <c r="B786" s="88"/>
      <c r="C786" s="88"/>
      <c r="D786" s="88"/>
      <c r="E786" s="88"/>
    </row>
    <row r="787" spans="1:5" customFormat="1" x14ac:dyDescent="0.25">
      <c r="A787" s="88"/>
      <c r="B787" s="88"/>
      <c r="C787" s="88"/>
      <c r="D787" s="88"/>
      <c r="E787" s="88"/>
    </row>
    <row r="788" spans="1:5" customFormat="1" x14ac:dyDescent="0.25">
      <c r="A788" s="88"/>
      <c r="B788" s="88"/>
      <c r="C788" s="88"/>
      <c r="D788" s="88"/>
      <c r="E788" s="88"/>
    </row>
    <row r="789" spans="1:5" customFormat="1" x14ac:dyDescent="0.25">
      <c r="A789" s="88"/>
      <c r="B789" s="88"/>
      <c r="C789" s="88"/>
      <c r="D789" s="88"/>
      <c r="E789" s="88"/>
    </row>
    <row r="790" spans="1:5" customFormat="1" x14ac:dyDescent="0.25">
      <c r="A790" s="88"/>
      <c r="B790" s="88"/>
      <c r="C790" s="88"/>
      <c r="D790" s="88"/>
      <c r="E790" s="88"/>
    </row>
    <row r="791" spans="1:5" customFormat="1" x14ac:dyDescent="0.25">
      <c r="A791" s="88"/>
      <c r="B791" s="88"/>
      <c r="C791" s="88"/>
      <c r="D791" s="88"/>
      <c r="E791" s="88"/>
    </row>
    <row r="792" spans="1:5" customFormat="1" x14ac:dyDescent="0.25">
      <c r="A792" s="88"/>
      <c r="B792" s="88"/>
      <c r="C792" s="88"/>
      <c r="D792" s="88"/>
      <c r="E792" s="88"/>
    </row>
    <row r="793" spans="1:5" customFormat="1" x14ac:dyDescent="0.25">
      <c r="A793" s="88"/>
      <c r="B793" s="88"/>
      <c r="C793" s="88"/>
      <c r="D793" s="88"/>
      <c r="E793" s="88"/>
    </row>
    <row r="794" spans="1:5" customFormat="1" x14ac:dyDescent="0.25">
      <c r="A794" s="88"/>
      <c r="B794" s="88"/>
      <c r="C794" s="88"/>
      <c r="D794" s="88"/>
      <c r="E794" s="88"/>
    </row>
    <row r="795" spans="1:5" customFormat="1" x14ac:dyDescent="0.25">
      <c r="A795" s="88"/>
      <c r="B795" s="88"/>
      <c r="C795" s="88"/>
      <c r="D795" s="88"/>
      <c r="E795" s="88"/>
    </row>
    <row r="796" spans="1:5" customFormat="1" x14ac:dyDescent="0.25">
      <c r="A796" s="88"/>
      <c r="B796" s="88"/>
      <c r="C796" s="88"/>
      <c r="D796" s="88"/>
      <c r="E796" s="88"/>
    </row>
    <row r="797" spans="1:5" customFormat="1" x14ac:dyDescent="0.25">
      <c r="A797" s="88"/>
      <c r="B797" s="88"/>
      <c r="C797" s="88"/>
      <c r="D797" s="88"/>
      <c r="E797" s="88"/>
    </row>
    <row r="798" spans="1:5" customFormat="1" x14ac:dyDescent="0.25">
      <c r="A798" s="88"/>
      <c r="B798" s="88"/>
      <c r="C798" s="88"/>
      <c r="D798" s="88"/>
      <c r="E798" s="88"/>
    </row>
    <row r="799" spans="1:5" customFormat="1" x14ac:dyDescent="0.25">
      <c r="A799" s="88"/>
      <c r="B799" s="88"/>
      <c r="C799" s="88"/>
      <c r="D799" s="88"/>
      <c r="E799" s="88"/>
    </row>
    <row r="800" spans="1:5" customFormat="1" x14ac:dyDescent="0.25">
      <c r="A800" s="88"/>
      <c r="B800" s="88"/>
      <c r="C800" s="88"/>
      <c r="D800" s="88"/>
      <c r="E800" s="88"/>
    </row>
    <row r="801" spans="1:5" customFormat="1" x14ac:dyDescent="0.25">
      <c r="A801" s="88"/>
      <c r="B801" s="88"/>
      <c r="C801" s="88"/>
      <c r="D801" s="88"/>
      <c r="E801" s="88"/>
    </row>
    <row r="802" spans="1:5" customFormat="1" x14ac:dyDescent="0.25">
      <c r="A802" s="88"/>
      <c r="B802" s="88"/>
      <c r="C802" s="88"/>
      <c r="D802" s="88"/>
      <c r="E802" s="88"/>
    </row>
    <row r="803" spans="1:5" customFormat="1" x14ac:dyDescent="0.25">
      <c r="A803" s="88"/>
      <c r="B803" s="88"/>
      <c r="C803" s="88"/>
      <c r="D803" s="88"/>
      <c r="E803" s="88"/>
    </row>
    <row r="804" spans="1:5" customFormat="1" x14ac:dyDescent="0.25">
      <c r="A804" s="88"/>
      <c r="B804" s="88"/>
      <c r="C804" s="88"/>
      <c r="D804" s="88"/>
      <c r="E804" s="88"/>
    </row>
    <row r="805" spans="1:5" customFormat="1" x14ac:dyDescent="0.25">
      <c r="A805" s="88"/>
      <c r="B805" s="88"/>
      <c r="C805" s="88"/>
      <c r="D805" s="88"/>
      <c r="E805" s="88"/>
    </row>
    <row r="806" spans="1:5" customFormat="1" x14ac:dyDescent="0.25">
      <c r="A806" s="88"/>
      <c r="B806" s="88"/>
      <c r="C806" s="88"/>
      <c r="D806" s="88"/>
      <c r="E806" s="88"/>
    </row>
    <row r="807" spans="1:5" customFormat="1" x14ac:dyDescent="0.25">
      <c r="A807" s="88"/>
      <c r="B807" s="88"/>
      <c r="C807" s="88"/>
      <c r="D807" s="88"/>
      <c r="E807" s="88"/>
    </row>
    <row r="808" spans="1:5" customFormat="1" x14ac:dyDescent="0.25">
      <c r="A808" s="88"/>
      <c r="B808" s="88"/>
      <c r="C808" s="88"/>
      <c r="D808" s="88"/>
      <c r="E808" s="88"/>
    </row>
    <row r="809" spans="1:5" customFormat="1" x14ac:dyDescent="0.25">
      <c r="A809" s="88"/>
      <c r="B809" s="88"/>
      <c r="C809" s="88"/>
      <c r="D809" s="88"/>
      <c r="E809" s="88"/>
    </row>
    <row r="810" spans="1:5" customFormat="1" x14ac:dyDescent="0.25">
      <c r="A810" s="88"/>
      <c r="B810" s="88"/>
      <c r="C810" s="88"/>
      <c r="D810" s="88"/>
      <c r="E810" s="88"/>
    </row>
    <row r="811" spans="1:5" customFormat="1" x14ac:dyDescent="0.25">
      <c r="A811" s="88"/>
      <c r="B811" s="88"/>
      <c r="C811" s="88"/>
      <c r="D811" s="88"/>
      <c r="E811" s="88"/>
    </row>
    <row r="812" spans="1:5" customFormat="1" x14ac:dyDescent="0.25">
      <c r="A812" s="88"/>
      <c r="B812" s="88"/>
      <c r="C812" s="88"/>
      <c r="D812" s="88"/>
      <c r="E812" s="88"/>
    </row>
    <row r="813" spans="1:5" customFormat="1" x14ac:dyDescent="0.25">
      <c r="A813" s="88"/>
      <c r="B813" s="88"/>
      <c r="C813" s="88"/>
      <c r="D813" s="88"/>
      <c r="E813" s="88"/>
    </row>
    <row r="814" spans="1:5" customFormat="1" x14ac:dyDescent="0.25">
      <c r="A814" s="88"/>
      <c r="B814" s="88"/>
      <c r="C814" s="88"/>
      <c r="D814" s="88"/>
      <c r="E814" s="88"/>
    </row>
    <row r="815" spans="1:5" customFormat="1" x14ac:dyDescent="0.25">
      <c r="A815" s="88"/>
      <c r="B815" s="88"/>
      <c r="C815" s="88"/>
      <c r="D815" s="88"/>
      <c r="E815" s="88"/>
    </row>
    <row r="816" spans="1:5" customFormat="1" x14ac:dyDescent="0.25">
      <c r="A816" s="88"/>
      <c r="B816" s="88"/>
      <c r="C816" s="88"/>
      <c r="D816" s="88"/>
      <c r="E816" s="88"/>
    </row>
    <row r="817" spans="1:5" customFormat="1" x14ac:dyDescent="0.25">
      <c r="A817" s="88"/>
      <c r="B817" s="88"/>
      <c r="C817" s="88"/>
      <c r="D817" s="88"/>
      <c r="E817" s="88"/>
    </row>
    <row r="818" spans="1:5" customFormat="1" x14ac:dyDescent="0.25">
      <c r="A818" s="88"/>
      <c r="B818" s="88"/>
      <c r="C818" s="88"/>
      <c r="D818" s="88"/>
      <c r="E818" s="88"/>
    </row>
    <row r="819" spans="1:5" customFormat="1" x14ac:dyDescent="0.25">
      <c r="A819" s="88"/>
      <c r="B819" s="88"/>
      <c r="C819" s="88"/>
      <c r="D819" s="88"/>
      <c r="E819" s="88"/>
    </row>
    <row r="820" spans="1:5" customFormat="1" x14ac:dyDescent="0.25">
      <c r="A820" s="88"/>
      <c r="B820" s="88"/>
      <c r="C820" s="88"/>
      <c r="D820" s="88"/>
      <c r="E820" s="88"/>
    </row>
    <row r="821" spans="1:5" customFormat="1" x14ac:dyDescent="0.25">
      <c r="A821" s="88"/>
      <c r="B821" s="88"/>
      <c r="C821" s="88"/>
      <c r="D821" s="88"/>
      <c r="E821" s="88"/>
    </row>
    <row r="822" spans="1:5" customFormat="1" x14ac:dyDescent="0.25">
      <c r="A822" s="88"/>
      <c r="B822" s="88"/>
      <c r="C822" s="88"/>
      <c r="D822" s="88"/>
      <c r="E822" s="88"/>
    </row>
    <row r="823" spans="1:5" customFormat="1" x14ac:dyDescent="0.25">
      <c r="A823" s="88"/>
      <c r="B823" s="88"/>
      <c r="C823" s="88"/>
      <c r="D823" s="88"/>
      <c r="E823" s="88"/>
    </row>
    <row r="824" spans="1:5" customFormat="1" x14ac:dyDescent="0.25">
      <c r="A824" s="88"/>
      <c r="B824" s="88"/>
      <c r="C824" s="88"/>
      <c r="D824" s="88"/>
      <c r="E824" s="88"/>
    </row>
    <row r="825" spans="1:5" customFormat="1" x14ac:dyDescent="0.25">
      <c r="A825" s="88"/>
      <c r="B825" s="88"/>
      <c r="C825" s="88"/>
      <c r="D825" s="88"/>
      <c r="E825" s="88"/>
    </row>
    <row r="826" spans="1:5" customFormat="1" x14ac:dyDescent="0.25">
      <c r="A826" s="88"/>
      <c r="B826" s="88"/>
      <c r="C826" s="88"/>
      <c r="D826" s="88"/>
      <c r="E826" s="88"/>
    </row>
    <row r="827" spans="1:5" customFormat="1" x14ac:dyDescent="0.25">
      <c r="A827" s="88"/>
      <c r="B827" s="88"/>
      <c r="C827" s="88"/>
      <c r="D827" s="88"/>
      <c r="E827" s="88"/>
    </row>
    <row r="828" spans="1:5" customFormat="1" x14ac:dyDescent="0.25">
      <c r="A828" s="88"/>
      <c r="B828" s="88"/>
      <c r="C828" s="88"/>
      <c r="D828" s="88"/>
      <c r="E828" s="88"/>
    </row>
    <row r="829" spans="1:5" customFormat="1" x14ac:dyDescent="0.25">
      <c r="A829" s="88"/>
      <c r="B829" s="88"/>
      <c r="C829" s="88"/>
      <c r="D829" s="88"/>
      <c r="E829" s="88"/>
    </row>
    <row r="830" spans="1:5" customFormat="1" x14ac:dyDescent="0.25">
      <c r="A830" s="88"/>
      <c r="B830" s="88"/>
      <c r="C830" s="88"/>
      <c r="D830" s="88"/>
      <c r="E830" s="88"/>
    </row>
    <row r="831" spans="1:5" customFormat="1" x14ac:dyDescent="0.25">
      <c r="A831" s="88"/>
      <c r="B831" s="88"/>
      <c r="C831" s="88"/>
      <c r="D831" s="88"/>
      <c r="E831" s="88"/>
    </row>
    <row r="832" spans="1:5" customFormat="1" x14ac:dyDescent="0.25">
      <c r="A832" s="88"/>
      <c r="B832" s="88"/>
      <c r="C832" s="88"/>
      <c r="D832" s="88"/>
      <c r="E832" s="88"/>
    </row>
    <row r="833" spans="1:5" customFormat="1" x14ac:dyDescent="0.25">
      <c r="A833" s="88"/>
      <c r="B833" s="88"/>
      <c r="C833" s="88"/>
      <c r="D833" s="88"/>
      <c r="E833" s="88"/>
    </row>
    <row r="834" spans="1:5" customFormat="1" x14ac:dyDescent="0.25">
      <c r="A834" s="88"/>
      <c r="B834" s="88"/>
      <c r="C834" s="88"/>
      <c r="D834" s="88"/>
      <c r="E834" s="88"/>
    </row>
    <row r="835" spans="1:5" customFormat="1" x14ac:dyDescent="0.25">
      <c r="A835" s="88"/>
      <c r="B835" s="88"/>
      <c r="C835" s="88"/>
      <c r="D835" s="88"/>
      <c r="E835" s="88"/>
    </row>
    <row r="836" spans="1:5" customFormat="1" x14ac:dyDescent="0.25">
      <c r="A836" s="88"/>
      <c r="B836" s="88"/>
      <c r="C836" s="88"/>
      <c r="D836" s="88"/>
      <c r="E836" s="88"/>
    </row>
    <row r="837" spans="1:5" customFormat="1" x14ac:dyDescent="0.25">
      <c r="A837" s="88"/>
      <c r="B837" s="88"/>
      <c r="C837" s="88"/>
      <c r="D837" s="88"/>
      <c r="E837" s="88"/>
    </row>
    <row r="838" spans="1:5" customFormat="1" x14ac:dyDescent="0.25">
      <c r="A838" s="88"/>
      <c r="B838" s="88"/>
      <c r="C838" s="88"/>
      <c r="D838" s="88"/>
      <c r="E838" s="88"/>
    </row>
    <row r="839" spans="1:5" customFormat="1" x14ac:dyDescent="0.25">
      <c r="A839" s="88"/>
      <c r="B839" s="88"/>
      <c r="C839" s="88"/>
      <c r="D839" s="88"/>
      <c r="E839" s="88"/>
    </row>
    <row r="840" spans="1:5" customFormat="1" x14ac:dyDescent="0.25">
      <c r="A840" s="88"/>
      <c r="B840" s="88"/>
      <c r="C840" s="88"/>
      <c r="D840" s="88"/>
      <c r="E840" s="88"/>
    </row>
    <row r="841" spans="1:5" customFormat="1" x14ac:dyDescent="0.25">
      <c r="A841" s="88"/>
      <c r="B841" s="88"/>
      <c r="C841" s="88"/>
      <c r="D841" s="88"/>
      <c r="E841" s="88"/>
    </row>
    <row r="842" spans="1:5" customFormat="1" x14ac:dyDescent="0.25">
      <c r="A842" s="88"/>
      <c r="B842" s="88"/>
      <c r="C842" s="88"/>
      <c r="D842" s="88"/>
      <c r="E842" s="88"/>
    </row>
    <row r="843" spans="1:5" customFormat="1" x14ac:dyDescent="0.25">
      <c r="A843" s="88"/>
      <c r="B843" s="88"/>
      <c r="C843" s="88"/>
      <c r="D843" s="88"/>
      <c r="E843" s="88"/>
    </row>
    <row r="844" spans="1:5" customFormat="1" x14ac:dyDescent="0.25">
      <c r="A844" s="88"/>
      <c r="B844" s="88"/>
      <c r="C844" s="88"/>
      <c r="D844" s="88"/>
      <c r="E844" s="88"/>
    </row>
    <row r="845" spans="1:5" customFormat="1" x14ac:dyDescent="0.25">
      <c r="A845" s="88"/>
      <c r="B845" s="88"/>
      <c r="C845" s="88"/>
      <c r="D845" s="88"/>
      <c r="E845" s="88"/>
    </row>
    <row r="846" spans="1:5" customFormat="1" x14ac:dyDescent="0.25">
      <c r="A846" s="88"/>
      <c r="B846" s="88"/>
      <c r="C846" s="88"/>
      <c r="D846" s="88"/>
      <c r="E846" s="88"/>
    </row>
    <row r="847" spans="1:5" customFormat="1" x14ac:dyDescent="0.25">
      <c r="A847" s="88"/>
      <c r="B847" s="88"/>
      <c r="C847" s="88"/>
      <c r="D847" s="88"/>
      <c r="E847" s="88"/>
    </row>
    <row r="848" spans="1:5" customFormat="1" x14ac:dyDescent="0.25">
      <c r="A848" s="88"/>
      <c r="B848" s="88"/>
      <c r="C848" s="88"/>
      <c r="D848" s="88"/>
      <c r="E848" s="88"/>
    </row>
    <row r="849" spans="1:5" customFormat="1" x14ac:dyDescent="0.25">
      <c r="A849" s="88"/>
      <c r="B849" s="88"/>
      <c r="C849" s="88"/>
      <c r="D849" s="88"/>
      <c r="E849" s="88"/>
    </row>
    <row r="850" spans="1:5" customFormat="1" x14ac:dyDescent="0.25">
      <c r="A850" s="88"/>
      <c r="B850" s="88"/>
      <c r="C850" s="88"/>
      <c r="D850" s="88"/>
      <c r="E850" s="88"/>
    </row>
    <row r="851" spans="1:5" customFormat="1" x14ac:dyDescent="0.25">
      <c r="A851" s="88"/>
      <c r="B851" s="88"/>
      <c r="C851" s="88"/>
      <c r="D851" s="88"/>
      <c r="E851" s="88"/>
    </row>
    <row r="852" spans="1:5" customFormat="1" x14ac:dyDescent="0.25">
      <c r="A852" s="88"/>
      <c r="B852" s="88"/>
      <c r="C852" s="88"/>
      <c r="D852" s="88"/>
      <c r="E852" s="88"/>
    </row>
    <row r="853" spans="1:5" customFormat="1" x14ac:dyDescent="0.25">
      <c r="A853" s="88"/>
      <c r="B853" s="88"/>
      <c r="C853" s="88"/>
      <c r="D853" s="88"/>
      <c r="E853" s="88"/>
    </row>
    <row r="854" spans="1:5" customFormat="1" x14ac:dyDescent="0.25">
      <c r="A854" s="88"/>
      <c r="B854" s="88"/>
      <c r="C854" s="88"/>
      <c r="D854" s="88"/>
      <c r="E854" s="88"/>
    </row>
    <row r="855" spans="1:5" customFormat="1" x14ac:dyDescent="0.25">
      <c r="A855" s="88"/>
      <c r="B855" s="88"/>
      <c r="C855" s="88"/>
      <c r="D855" s="88"/>
      <c r="E855" s="88"/>
    </row>
    <row r="856" spans="1:5" customFormat="1" x14ac:dyDescent="0.25">
      <c r="A856" s="88"/>
      <c r="B856" s="88"/>
      <c r="C856" s="88"/>
      <c r="D856" s="88"/>
      <c r="E856" s="88"/>
    </row>
    <row r="857" spans="1:5" customFormat="1" x14ac:dyDescent="0.25">
      <c r="A857" s="88"/>
      <c r="B857" s="88"/>
      <c r="C857" s="88"/>
      <c r="D857" s="88"/>
      <c r="E857" s="88"/>
    </row>
    <row r="858" spans="1:5" customFormat="1" x14ac:dyDescent="0.25">
      <c r="A858" s="88"/>
      <c r="B858" s="88"/>
      <c r="C858" s="88"/>
      <c r="D858" s="88"/>
      <c r="E858" s="88"/>
    </row>
    <row r="859" spans="1:5" customFormat="1" x14ac:dyDescent="0.25">
      <c r="A859" s="88"/>
      <c r="B859" s="88"/>
      <c r="C859" s="88"/>
      <c r="D859" s="88"/>
      <c r="E859" s="88"/>
    </row>
    <row r="860" spans="1:5" customFormat="1" x14ac:dyDescent="0.25">
      <c r="A860" s="88"/>
      <c r="B860" s="88"/>
      <c r="C860" s="88"/>
      <c r="D860" s="88"/>
      <c r="E860" s="88"/>
    </row>
    <row r="861" spans="1:5" customFormat="1" x14ac:dyDescent="0.25">
      <c r="A861" s="88"/>
      <c r="B861" s="88"/>
      <c r="C861" s="88"/>
      <c r="D861" s="88"/>
      <c r="E861" s="88"/>
    </row>
    <row r="862" spans="1:5" customFormat="1" x14ac:dyDescent="0.25">
      <c r="A862" s="88"/>
      <c r="B862" s="88"/>
      <c r="C862" s="88"/>
      <c r="D862" s="88"/>
      <c r="E862" s="88"/>
    </row>
    <row r="863" spans="1:5" customFormat="1" x14ac:dyDescent="0.25">
      <c r="A863" s="88"/>
      <c r="B863" s="88"/>
      <c r="C863" s="88"/>
      <c r="D863" s="88"/>
      <c r="E863" s="88"/>
    </row>
    <row r="864" spans="1:5" customFormat="1" x14ac:dyDescent="0.25">
      <c r="A864" s="88"/>
      <c r="B864" s="88"/>
      <c r="C864" s="88"/>
      <c r="D864" s="88"/>
      <c r="E864" s="88"/>
    </row>
    <row r="865" spans="1:5" customFormat="1" x14ac:dyDescent="0.25">
      <c r="A865" s="88"/>
      <c r="B865" s="88"/>
      <c r="C865" s="88"/>
      <c r="D865" s="88"/>
      <c r="E865" s="88"/>
    </row>
    <row r="866" spans="1:5" customFormat="1" x14ac:dyDescent="0.25">
      <c r="A866" s="88"/>
      <c r="B866" s="88"/>
      <c r="C866" s="88"/>
      <c r="D866" s="88"/>
      <c r="E866" s="88"/>
    </row>
    <row r="867" spans="1:5" customFormat="1" x14ac:dyDescent="0.25">
      <c r="A867" s="88"/>
      <c r="B867" s="88"/>
      <c r="C867" s="88"/>
      <c r="D867" s="88"/>
      <c r="E867" s="88"/>
    </row>
    <row r="868" spans="1:5" customFormat="1" x14ac:dyDescent="0.25">
      <c r="A868" s="88"/>
      <c r="B868" s="88"/>
      <c r="C868" s="88"/>
      <c r="D868" s="88"/>
      <c r="E868" s="88"/>
    </row>
    <row r="869" spans="1:5" customFormat="1" x14ac:dyDescent="0.25">
      <c r="A869" s="88"/>
      <c r="B869" s="88"/>
      <c r="C869" s="88"/>
      <c r="D869" s="88"/>
      <c r="E869" s="88"/>
    </row>
    <row r="870" spans="1:5" customFormat="1" x14ac:dyDescent="0.25">
      <c r="A870" s="88"/>
      <c r="B870" s="88"/>
      <c r="C870" s="88"/>
      <c r="D870" s="88"/>
      <c r="E870" s="88"/>
    </row>
    <row r="871" spans="1:5" customFormat="1" x14ac:dyDescent="0.25">
      <c r="A871" s="88"/>
      <c r="B871" s="88"/>
      <c r="C871" s="88"/>
      <c r="D871" s="88"/>
      <c r="E871" s="88"/>
    </row>
    <row r="872" spans="1:5" customFormat="1" x14ac:dyDescent="0.25">
      <c r="A872" s="88"/>
      <c r="B872" s="88"/>
      <c r="C872" s="88"/>
      <c r="D872" s="88"/>
      <c r="E872" s="88"/>
    </row>
    <row r="873" spans="1:5" customFormat="1" x14ac:dyDescent="0.25">
      <c r="A873" s="88"/>
      <c r="B873" s="88"/>
      <c r="C873" s="88"/>
      <c r="D873" s="88"/>
      <c r="E873" s="88"/>
    </row>
    <row r="874" spans="1:5" customFormat="1" x14ac:dyDescent="0.25">
      <c r="A874" s="88"/>
      <c r="B874" s="88"/>
      <c r="C874" s="88"/>
      <c r="D874" s="88"/>
      <c r="E874" s="88"/>
    </row>
    <row r="875" spans="1:5" customFormat="1" x14ac:dyDescent="0.25">
      <c r="A875" s="88"/>
      <c r="B875" s="88"/>
      <c r="C875" s="88"/>
      <c r="D875" s="88"/>
      <c r="E875" s="88"/>
    </row>
    <row r="876" spans="1:5" customFormat="1" x14ac:dyDescent="0.25">
      <c r="A876" s="88"/>
      <c r="B876" s="88"/>
      <c r="C876" s="88"/>
      <c r="D876" s="88"/>
      <c r="E876" s="88"/>
    </row>
    <row r="877" spans="1:5" customFormat="1" x14ac:dyDescent="0.25">
      <c r="A877" s="88"/>
      <c r="B877" s="88"/>
      <c r="C877" s="88"/>
      <c r="D877" s="88"/>
      <c r="E877" s="88"/>
    </row>
    <row r="878" spans="1:5" customFormat="1" x14ac:dyDescent="0.25">
      <c r="A878" s="88"/>
      <c r="B878" s="88"/>
      <c r="C878" s="88"/>
      <c r="D878" s="88"/>
      <c r="E878" s="88"/>
    </row>
    <row r="879" spans="1:5" customFormat="1" x14ac:dyDescent="0.25">
      <c r="A879" s="88"/>
      <c r="B879" s="88"/>
      <c r="C879" s="88"/>
      <c r="D879" s="88"/>
      <c r="E879" s="88"/>
    </row>
    <row r="880" spans="1:5" customFormat="1" x14ac:dyDescent="0.25">
      <c r="A880" s="88"/>
      <c r="B880" s="88"/>
      <c r="C880" s="88"/>
      <c r="D880" s="88"/>
      <c r="E880" s="88"/>
    </row>
    <row r="881" spans="1:5" customFormat="1" x14ac:dyDescent="0.25">
      <c r="A881" s="88"/>
      <c r="B881" s="88"/>
      <c r="C881" s="88"/>
      <c r="D881" s="88"/>
      <c r="E881" s="88"/>
    </row>
    <row r="882" spans="1:5" customFormat="1" x14ac:dyDescent="0.25">
      <c r="A882" s="88"/>
      <c r="B882" s="88"/>
      <c r="C882" s="88"/>
      <c r="D882" s="88"/>
      <c r="E882" s="88"/>
    </row>
    <row r="883" spans="1:5" customFormat="1" x14ac:dyDescent="0.25">
      <c r="A883" s="88"/>
      <c r="B883" s="88"/>
      <c r="C883" s="88"/>
      <c r="D883" s="88"/>
      <c r="E883" s="88"/>
    </row>
    <row r="884" spans="1:5" customFormat="1" x14ac:dyDescent="0.25">
      <c r="A884" s="88"/>
      <c r="B884" s="88"/>
      <c r="C884" s="88"/>
      <c r="D884" s="88"/>
      <c r="E884" s="88"/>
    </row>
    <row r="885" spans="1:5" customFormat="1" x14ac:dyDescent="0.25">
      <c r="A885" s="88"/>
      <c r="B885" s="88"/>
      <c r="C885" s="88"/>
      <c r="D885" s="88"/>
      <c r="E885" s="88"/>
    </row>
    <row r="886" spans="1:5" customFormat="1" x14ac:dyDescent="0.25">
      <c r="A886" s="88"/>
      <c r="B886" s="88"/>
      <c r="C886" s="88"/>
      <c r="D886" s="88"/>
      <c r="E886" s="88"/>
    </row>
    <row r="887" spans="1:5" customFormat="1" x14ac:dyDescent="0.25">
      <c r="A887" s="88"/>
      <c r="B887" s="88"/>
      <c r="C887" s="88"/>
      <c r="D887" s="88"/>
      <c r="E887" s="88"/>
    </row>
    <row r="888" spans="1:5" customFormat="1" x14ac:dyDescent="0.25">
      <c r="A888" s="88"/>
      <c r="B888" s="88"/>
      <c r="C888" s="88"/>
      <c r="D888" s="88"/>
      <c r="E888" s="88"/>
    </row>
    <row r="889" spans="1:5" customFormat="1" x14ac:dyDescent="0.25">
      <c r="A889" s="88"/>
      <c r="B889" s="88"/>
      <c r="C889" s="88"/>
      <c r="D889" s="88"/>
      <c r="E889" s="88"/>
    </row>
    <row r="890" spans="1:5" customFormat="1" x14ac:dyDescent="0.25">
      <c r="A890" s="88"/>
      <c r="B890" s="88"/>
      <c r="C890" s="88"/>
      <c r="D890" s="88"/>
      <c r="E890" s="88"/>
    </row>
    <row r="891" spans="1:5" customFormat="1" x14ac:dyDescent="0.25">
      <c r="A891" s="88"/>
      <c r="B891" s="88"/>
      <c r="C891" s="88"/>
      <c r="D891" s="88"/>
      <c r="E891" s="88"/>
    </row>
    <row r="892" spans="1:5" customFormat="1" x14ac:dyDescent="0.25">
      <c r="A892" s="88"/>
      <c r="B892" s="88"/>
      <c r="C892" s="88"/>
      <c r="D892" s="88"/>
      <c r="E892" s="88"/>
    </row>
    <row r="893" spans="1:5" customFormat="1" x14ac:dyDescent="0.25">
      <c r="A893" s="88"/>
      <c r="B893" s="88"/>
      <c r="C893" s="88"/>
      <c r="D893" s="88"/>
      <c r="E893" s="88"/>
    </row>
    <row r="894" spans="1:5" customFormat="1" x14ac:dyDescent="0.25">
      <c r="A894" s="88"/>
      <c r="B894" s="88"/>
      <c r="C894" s="88"/>
      <c r="D894" s="88"/>
      <c r="E894" s="88"/>
    </row>
    <row r="895" spans="1:5" customFormat="1" x14ac:dyDescent="0.25">
      <c r="A895" s="88"/>
      <c r="B895" s="88"/>
      <c r="C895" s="88"/>
      <c r="D895" s="88"/>
      <c r="E895" s="88"/>
    </row>
    <row r="896" spans="1:5" customFormat="1" x14ac:dyDescent="0.25">
      <c r="A896" s="88"/>
      <c r="B896" s="88"/>
      <c r="C896" s="88"/>
      <c r="D896" s="88"/>
      <c r="E896" s="88"/>
    </row>
    <row r="897" spans="1:5" customFormat="1" x14ac:dyDescent="0.25">
      <c r="A897" s="88"/>
      <c r="B897" s="88"/>
      <c r="C897" s="88"/>
      <c r="D897" s="88"/>
      <c r="E897" s="88"/>
    </row>
    <row r="898" spans="1:5" customFormat="1" x14ac:dyDescent="0.25">
      <c r="A898" s="88"/>
      <c r="B898" s="88"/>
      <c r="C898" s="88"/>
      <c r="D898" s="88"/>
      <c r="E898" s="88"/>
    </row>
    <row r="899" spans="1:5" customFormat="1" x14ac:dyDescent="0.25">
      <c r="A899" s="88"/>
      <c r="B899" s="88"/>
      <c r="C899" s="88"/>
      <c r="D899" s="88"/>
      <c r="E899" s="88"/>
    </row>
    <row r="900" spans="1:5" customFormat="1" x14ac:dyDescent="0.25">
      <c r="A900" s="88"/>
      <c r="B900" s="88"/>
      <c r="C900" s="88"/>
      <c r="D900" s="88"/>
      <c r="E900" s="88"/>
    </row>
    <row r="901" spans="1:5" customFormat="1" x14ac:dyDescent="0.25">
      <c r="A901" s="88"/>
      <c r="B901" s="88"/>
      <c r="C901" s="88"/>
      <c r="D901" s="88"/>
      <c r="E901" s="88"/>
    </row>
    <row r="902" spans="1:5" customFormat="1" x14ac:dyDescent="0.25">
      <c r="A902" s="88"/>
      <c r="B902" s="88"/>
      <c r="C902" s="88"/>
      <c r="D902" s="88"/>
      <c r="E902" s="88"/>
    </row>
    <row r="903" spans="1:5" customFormat="1" x14ac:dyDescent="0.25">
      <c r="A903" s="88"/>
      <c r="B903" s="88"/>
      <c r="C903" s="88"/>
      <c r="D903" s="88"/>
      <c r="E903" s="88"/>
    </row>
    <row r="904" spans="1:5" customFormat="1" x14ac:dyDescent="0.25">
      <c r="A904" s="88"/>
      <c r="B904" s="88"/>
      <c r="C904" s="88"/>
      <c r="D904" s="88"/>
      <c r="E904" s="88"/>
    </row>
    <row r="905" spans="1:5" customFormat="1" x14ac:dyDescent="0.25">
      <c r="A905" s="88"/>
      <c r="B905" s="88"/>
      <c r="C905" s="88"/>
      <c r="D905" s="88"/>
      <c r="E905" s="88"/>
    </row>
    <row r="906" spans="1:5" customFormat="1" x14ac:dyDescent="0.25">
      <c r="A906" s="88"/>
      <c r="B906" s="88"/>
      <c r="C906" s="88"/>
      <c r="D906" s="88"/>
      <c r="E906" s="88"/>
    </row>
    <row r="907" spans="1:5" customFormat="1" x14ac:dyDescent="0.25">
      <c r="A907" s="88"/>
      <c r="B907" s="88"/>
      <c r="C907" s="88"/>
      <c r="D907" s="88"/>
      <c r="E907" s="88"/>
    </row>
    <row r="908" spans="1:5" customFormat="1" x14ac:dyDescent="0.25">
      <c r="A908" s="88"/>
      <c r="B908" s="88"/>
      <c r="C908" s="88"/>
      <c r="D908" s="88"/>
      <c r="E908" s="88"/>
    </row>
    <row r="909" spans="1:5" customFormat="1" x14ac:dyDescent="0.25">
      <c r="A909" s="88"/>
      <c r="B909" s="88"/>
      <c r="C909" s="88"/>
      <c r="D909" s="88"/>
      <c r="E909" s="88"/>
    </row>
    <row r="910" spans="1:5" customFormat="1" x14ac:dyDescent="0.25">
      <c r="A910" s="88"/>
      <c r="B910" s="88"/>
      <c r="C910" s="88"/>
      <c r="D910" s="88"/>
      <c r="E910" s="88"/>
    </row>
    <row r="911" spans="1:5" customFormat="1" x14ac:dyDescent="0.25">
      <c r="A911" s="88"/>
      <c r="B911" s="88"/>
      <c r="C911" s="88"/>
      <c r="D911" s="88"/>
      <c r="E911" s="88"/>
    </row>
    <row r="912" spans="1:5" customFormat="1" x14ac:dyDescent="0.25">
      <c r="A912" s="88"/>
      <c r="B912" s="88"/>
      <c r="C912" s="88"/>
      <c r="D912" s="88"/>
      <c r="E912" s="88"/>
    </row>
    <row r="913" spans="1:5" customFormat="1" x14ac:dyDescent="0.25">
      <c r="A913" s="88"/>
      <c r="B913" s="88"/>
      <c r="C913" s="88"/>
      <c r="D913" s="88"/>
      <c r="E913" s="88"/>
    </row>
    <row r="914" spans="1:5" customFormat="1" x14ac:dyDescent="0.25">
      <c r="A914" s="88"/>
      <c r="B914" s="88"/>
      <c r="C914" s="88"/>
      <c r="D914" s="88"/>
      <c r="E914" s="88"/>
    </row>
    <row r="915" spans="1:5" customFormat="1" x14ac:dyDescent="0.25">
      <c r="A915" s="88"/>
      <c r="B915" s="88"/>
      <c r="C915" s="88"/>
      <c r="D915" s="88"/>
      <c r="E915" s="88"/>
    </row>
    <row r="916" spans="1:5" customFormat="1" x14ac:dyDescent="0.25">
      <c r="A916" s="88"/>
      <c r="B916" s="88"/>
      <c r="C916" s="88"/>
      <c r="D916" s="88"/>
      <c r="E916" s="88"/>
    </row>
    <row r="917" spans="1:5" customFormat="1" x14ac:dyDescent="0.25">
      <c r="A917" s="88"/>
      <c r="B917" s="88"/>
      <c r="C917" s="88"/>
      <c r="D917" s="88"/>
      <c r="E917" s="88"/>
    </row>
    <row r="918" spans="1:5" customFormat="1" x14ac:dyDescent="0.25">
      <c r="A918" s="88"/>
      <c r="B918" s="88"/>
      <c r="C918" s="88"/>
      <c r="D918" s="88"/>
      <c r="E918" s="88"/>
    </row>
    <row r="919" spans="1:5" customFormat="1" x14ac:dyDescent="0.25">
      <c r="A919" s="88"/>
      <c r="B919" s="88"/>
      <c r="C919" s="88"/>
      <c r="D919" s="88"/>
      <c r="E919" s="88"/>
    </row>
    <row r="920" spans="1:5" customFormat="1" x14ac:dyDescent="0.25">
      <c r="A920" s="88"/>
      <c r="B920" s="88"/>
      <c r="C920" s="88"/>
      <c r="D920" s="88"/>
      <c r="E920" s="88"/>
    </row>
    <row r="921" spans="1:5" customFormat="1" x14ac:dyDescent="0.25">
      <c r="A921" s="88"/>
      <c r="B921" s="88"/>
      <c r="C921" s="88"/>
      <c r="D921" s="88"/>
      <c r="E921" s="88"/>
    </row>
    <row r="922" spans="1:5" customFormat="1" x14ac:dyDescent="0.25">
      <c r="A922" s="88"/>
      <c r="B922" s="88"/>
      <c r="C922" s="88"/>
      <c r="D922" s="88"/>
      <c r="E922" s="88"/>
    </row>
    <row r="923" spans="1:5" customFormat="1" x14ac:dyDescent="0.25">
      <c r="A923" s="88"/>
      <c r="B923" s="88"/>
      <c r="C923" s="88"/>
      <c r="D923" s="88"/>
      <c r="E923" s="88"/>
    </row>
    <row r="924" spans="1:5" customFormat="1" x14ac:dyDescent="0.25">
      <c r="A924" s="88"/>
      <c r="B924" s="88"/>
      <c r="C924" s="88"/>
      <c r="D924" s="88"/>
      <c r="E924" s="88"/>
    </row>
    <row r="925" spans="1:5" customFormat="1" x14ac:dyDescent="0.25">
      <c r="A925" s="88"/>
      <c r="B925" s="88"/>
      <c r="C925" s="88"/>
      <c r="D925" s="88"/>
      <c r="E925" s="88"/>
    </row>
    <row r="926" spans="1:5" customFormat="1" x14ac:dyDescent="0.25">
      <c r="A926" s="88"/>
      <c r="B926" s="88"/>
      <c r="C926" s="88"/>
      <c r="D926" s="88"/>
      <c r="E926" s="88"/>
    </row>
    <row r="927" spans="1:5" customFormat="1" x14ac:dyDescent="0.25">
      <c r="A927" s="88"/>
      <c r="B927" s="88"/>
      <c r="C927" s="88"/>
      <c r="D927" s="88"/>
      <c r="E927" s="88"/>
    </row>
    <row r="928" spans="1:5" customFormat="1" x14ac:dyDescent="0.25">
      <c r="A928" s="88"/>
      <c r="B928" s="88"/>
      <c r="C928" s="88"/>
      <c r="D928" s="88"/>
      <c r="E928" s="88"/>
    </row>
    <row r="929" spans="1:5" customFormat="1" x14ac:dyDescent="0.25">
      <c r="A929" s="88"/>
      <c r="B929" s="88"/>
      <c r="C929" s="88"/>
      <c r="D929" s="88"/>
      <c r="E929" s="88"/>
    </row>
    <row r="930" spans="1:5" customFormat="1" x14ac:dyDescent="0.25">
      <c r="A930" s="88"/>
      <c r="B930" s="88"/>
      <c r="C930" s="88"/>
      <c r="D930" s="88"/>
      <c r="E930" s="88"/>
    </row>
    <row r="931" spans="1:5" customFormat="1" x14ac:dyDescent="0.25">
      <c r="A931" s="88"/>
      <c r="B931" s="88"/>
      <c r="C931" s="88"/>
      <c r="D931" s="88"/>
      <c r="E931" s="88"/>
    </row>
    <row r="932" spans="1:5" customFormat="1" x14ac:dyDescent="0.25">
      <c r="A932" s="88"/>
      <c r="B932" s="88"/>
      <c r="C932" s="88"/>
      <c r="D932" s="88"/>
      <c r="E932" s="88"/>
    </row>
    <row r="933" spans="1:5" customFormat="1" x14ac:dyDescent="0.25">
      <c r="A933" s="88"/>
      <c r="B933" s="88"/>
      <c r="C933" s="88"/>
      <c r="D933" s="88"/>
      <c r="E933" s="88"/>
    </row>
    <row r="934" spans="1:5" customFormat="1" x14ac:dyDescent="0.25">
      <c r="A934" s="88"/>
      <c r="B934" s="88"/>
      <c r="C934" s="88"/>
      <c r="D934" s="88"/>
      <c r="E934" s="88"/>
    </row>
    <row r="935" spans="1:5" customFormat="1" x14ac:dyDescent="0.25">
      <c r="A935" s="88"/>
      <c r="B935" s="88"/>
      <c r="C935" s="88"/>
      <c r="D935" s="88"/>
      <c r="E935" s="88"/>
    </row>
    <row r="936" spans="1:5" customFormat="1" x14ac:dyDescent="0.25">
      <c r="A936" s="88"/>
      <c r="B936" s="88"/>
      <c r="C936" s="88"/>
      <c r="D936" s="88"/>
      <c r="E936" s="88"/>
    </row>
    <row r="937" spans="1:5" customFormat="1" x14ac:dyDescent="0.25">
      <c r="A937" s="88"/>
      <c r="B937" s="88"/>
      <c r="C937" s="88"/>
      <c r="D937" s="88"/>
      <c r="E937" s="88"/>
    </row>
    <row r="938" spans="1:5" customFormat="1" x14ac:dyDescent="0.25">
      <c r="A938" s="88"/>
      <c r="B938" s="88"/>
      <c r="C938" s="88"/>
      <c r="D938" s="88"/>
      <c r="E938" s="88"/>
    </row>
    <row r="939" spans="1:5" customFormat="1" x14ac:dyDescent="0.25">
      <c r="A939" s="88"/>
      <c r="B939" s="88"/>
      <c r="C939" s="88"/>
      <c r="D939" s="88"/>
      <c r="E939" s="88"/>
    </row>
    <row r="940" spans="1:5" customFormat="1" x14ac:dyDescent="0.25">
      <c r="A940" s="88"/>
      <c r="B940" s="88"/>
      <c r="C940" s="88"/>
      <c r="D940" s="88"/>
      <c r="E940" s="88"/>
    </row>
    <row r="941" spans="1:5" customFormat="1" x14ac:dyDescent="0.25">
      <c r="A941" s="88"/>
      <c r="B941" s="88"/>
      <c r="C941" s="88"/>
      <c r="D941" s="88"/>
      <c r="E941" s="88"/>
    </row>
    <row r="942" spans="1:5" customFormat="1" x14ac:dyDescent="0.25">
      <c r="A942" s="88"/>
      <c r="B942" s="88"/>
      <c r="C942" s="88"/>
      <c r="D942" s="88"/>
      <c r="E942" s="88"/>
    </row>
    <row r="943" spans="1:5" customFormat="1" x14ac:dyDescent="0.25">
      <c r="A943" s="88"/>
      <c r="B943" s="88"/>
      <c r="C943" s="88"/>
      <c r="D943" s="88"/>
      <c r="E943" s="88"/>
    </row>
    <row r="944" spans="1:5" customFormat="1" x14ac:dyDescent="0.25">
      <c r="A944" s="88"/>
      <c r="B944" s="88"/>
      <c r="C944" s="88"/>
      <c r="D944" s="88"/>
      <c r="E944" s="88"/>
    </row>
    <row r="945" spans="1:5" customFormat="1" x14ac:dyDescent="0.25">
      <c r="A945" s="88"/>
      <c r="B945" s="88"/>
      <c r="C945" s="88"/>
      <c r="D945" s="88"/>
      <c r="E945" s="88"/>
    </row>
    <row r="946" spans="1:5" customFormat="1" x14ac:dyDescent="0.25">
      <c r="A946" s="88"/>
      <c r="B946" s="88"/>
      <c r="C946" s="88"/>
      <c r="D946" s="88"/>
      <c r="E946" s="88"/>
    </row>
    <row r="947" spans="1:5" customFormat="1" x14ac:dyDescent="0.25">
      <c r="A947" s="88"/>
      <c r="B947" s="88"/>
      <c r="C947" s="88"/>
      <c r="D947" s="88"/>
      <c r="E947" s="88"/>
    </row>
    <row r="948" spans="1:5" customFormat="1" x14ac:dyDescent="0.25">
      <c r="A948" s="88"/>
      <c r="B948" s="88"/>
      <c r="C948" s="88"/>
      <c r="D948" s="88"/>
      <c r="E948" s="88"/>
    </row>
    <row r="949" spans="1:5" customFormat="1" x14ac:dyDescent="0.25">
      <c r="A949" s="88"/>
      <c r="B949" s="88"/>
      <c r="C949" s="88"/>
      <c r="D949" s="88"/>
      <c r="E949" s="88"/>
    </row>
    <row r="950" spans="1:5" customFormat="1" x14ac:dyDescent="0.25">
      <c r="A950" s="88"/>
      <c r="B950" s="88"/>
      <c r="C950" s="88"/>
      <c r="D950" s="88"/>
      <c r="E950" s="88"/>
    </row>
    <row r="951" spans="1:5" customFormat="1" x14ac:dyDescent="0.25">
      <c r="A951" s="88"/>
      <c r="B951" s="88"/>
      <c r="C951" s="88"/>
      <c r="D951" s="88"/>
      <c r="E951" s="88"/>
    </row>
    <row r="952" spans="1:5" customFormat="1" x14ac:dyDescent="0.25">
      <c r="A952" s="88"/>
      <c r="B952" s="88"/>
      <c r="C952" s="88"/>
      <c r="D952" s="88"/>
      <c r="E952" s="88"/>
    </row>
    <row r="953" spans="1:5" customFormat="1" x14ac:dyDescent="0.25">
      <c r="A953" s="88"/>
      <c r="B953" s="88"/>
      <c r="C953" s="88"/>
      <c r="D953" s="88"/>
      <c r="E953" s="88"/>
    </row>
    <row r="954" spans="1:5" customFormat="1" x14ac:dyDescent="0.25">
      <c r="A954" s="88"/>
      <c r="B954" s="88"/>
      <c r="C954" s="88"/>
      <c r="D954" s="88"/>
      <c r="E954" s="88"/>
    </row>
    <row r="955" spans="1:5" customFormat="1" x14ac:dyDescent="0.25">
      <c r="A955" s="88"/>
      <c r="B955" s="88"/>
      <c r="C955" s="88"/>
      <c r="D955" s="88"/>
      <c r="E955" s="88"/>
    </row>
    <row r="956" spans="1:5" customFormat="1" x14ac:dyDescent="0.25">
      <c r="A956" s="88"/>
      <c r="B956" s="88"/>
      <c r="C956" s="88"/>
      <c r="D956" s="88"/>
      <c r="E956" s="88"/>
    </row>
    <row r="957" spans="1:5" customFormat="1" x14ac:dyDescent="0.25">
      <c r="A957" s="88"/>
      <c r="B957" s="88"/>
      <c r="C957" s="88"/>
      <c r="D957" s="88"/>
      <c r="E957" s="88"/>
    </row>
    <row r="958" spans="1:5" customFormat="1" x14ac:dyDescent="0.25">
      <c r="A958" s="88"/>
      <c r="B958" s="88"/>
      <c r="C958" s="88"/>
      <c r="D958" s="88"/>
      <c r="E958" s="88"/>
    </row>
    <row r="959" spans="1:5" customFormat="1" x14ac:dyDescent="0.25">
      <c r="A959" s="88"/>
      <c r="B959" s="88"/>
      <c r="C959" s="88"/>
      <c r="D959" s="88"/>
      <c r="E959" s="88"/>
    </row>
    <row r="960" spans="1:5" customFormat="1" x14ac:dyDescent="0.25">
      <c r="A960" s="88"/>
      <c r="B960" s="88"/>
      <c r="C960" s="88"/>
      <c r="D960" s="88"/>
      <c r="E960" s="88"/>
    </row>
    <row r="961" spans="1:5" customFormat="1" x14ac:dyDescent="0.25">
      <c r="A961" s="88"/>
      <c r="B961" s="88"/>
      <c r="C961" s="88"/>
      <c r="D961" s="88"/>
      <c r="E961" s="88"/>
    </row>
    <row r="962" spans="1:5" customFormat="1" x14ac:dyDescent="0.25">
      <c r="A962" s="88"/>
      <c r="B962" s="88"/>
      <c r="C962" s="88"/>
      <c r="D962" s="88"/>
      <c r="E962" s="88"/>
    </row>
    <row r="963" spans="1:5" customFormat="1" x14ac:dyDescent="0.25">
      <c r="A963" s="88"/>
      <c r="B963" s="88"/>
      <c r="C963" s="88"/>
      <c r="D963" s="88"/>
      <c r="E963" s="88"/>
    </row>
    <row r="964" spans="1:5" customFormat="1" x14ac:dyDescent="0.25">
      <c r="A964" s="88"/>
      <c r="B964" s="88"/>
      <c r="C964" s="88"/>
      <c r="D964" s="88"/>
      <c r="E964" s="88"/>
    </row>
    <row r="965" spans="1:5" customFormat="1" x14ac:dyDescent="0.25">
      <c r="A965" s="88"/>
      <c r="B965" s="88"/>
      <c r="C965" s="88"/>
      <c r="D965" s="88"/>
      <c r="E965" s="88"/>
    </row>
    <row r="966" spans="1:5" customFormat="1" x14ac:dyDescent="0.25">
      <c r="A966" s="88"/>
      <c r="B966" s="88"/>
      <c r="C966" s="88"/>
      <c r="D966" s="88"/>
      <c r="E966" s="88"/>
    </row>
    <row r="967" spans="1:5" customFormat="1" x14ac:dyDescent="0.25">
      <c r="A967" s="88"/>
      <c r="B967" s="88"/>
      <c r="C967" s="88"/>
      <c r="D967" s="88"/>
      <c r="E967" s="88"/>
    </row>
    <row r="968" spans="1:5" customFormat="1" x14ac:dyDescent="0.25">
      <c r="A968" s="88"/>
      <c r="B968" s="88"/>
      <c r="C968" s="88"/>
      <c r="D968" s="88"/>
      <c r="E968" s="88"/>
    </row>
    <row r="969" spans="1:5" customFormat="1" x14ac:dyDescent="0.25">
      <c r="A969" s="88"/>
      <c r="B969" s="88"/>
      <c r="C969" s="88"/>
      <c r="D969" s="88"/>
      <c r="E969" s="88"/>
    </row>
    <row r="970" spans="1:5" customFormat="1" x14ac:dyDescent="0.25">
      <c r="A970" s="88"/>
      <c r="B970" s="88"/>
      <c r="C970" s="88"/>
      <c r="D970" s="88"/>
      <c r="E970" s="88"/>
    </row>
    <row r="971" spans="1:5" customFormat="1" x14ac:dyDescent="0.25">
      <c r="A971" s="88"/>
      <c r="B971" s="88"/>
      <c r="C971" s="88"/>
      <c r="D971" s="88"/>
      <c r="E971" s="88"/>
    </row>
    <row r="972" spans="1:5" customFormat="1" x14ac:dyDescent="0.25">
      <c r="A972" s="88"/>
      <c r="B972" s="88"/>
      <c r="C972" s="88"/>
      <c r="D972" s="88"/>
      <c r="E972" s="88"/>
    </row>
    <row r="973" spans="1:5" customFormat="1" x14ac:dyDescent="0.25">
      <c r="A973" s="88"/>
      <c r="B973" s="88"/>
      <c r="C973" s="88"/>
      <c r="D973" s="88"/>
      <c r="E973" s="88"/>
    </row>
    <row r="974" spans="1:5" customFormat="1" x14ac:dyDescent="0.25">
      <c r="A974" s="88"/>
      <c r="B974" s="88"/>
      <c r="C974" s="88"/>
      <c r="D974" s="88"/>
      <c r="E974" s="88"/>
    </row>
    <row r="975" spans="1:5" customFormat="1" x14ac:dyDescent="0.25">
      <c r="A975" s="88"/>
      <c r="B975" s="88"/>
      <c r="C975" s="88"/>
      <c r="D975" s="88"/>
      <c r="E975" s="88"/>
    </row>
    <row r="976" spans="1:5" customFormat="1" x14ac:dyDescent="0.25">
      <c r="A976" s="88"/>
      <c r="B976" s="88"/>
      <c r="C976" s="88"/>
      <c r="D976" s="88"/>
      <c r="E976" s="88"/>
    </row>
    <row r="977" spans="1:5" customFormat="1" x14ac:dyDescent="0.25">
      <c r="A977" s="88"/>
      <c r="B977" s="88"/>
      <c r="C977" s="88"/>
      <c r="D977" s="88"/>
      <c r="E977" s="88"/>
    </row>
    <row r="978" spans="1:5" customFormat="1" x14ac:dyDescent="0.25">
      <c r="A978" s="88"/>
      <c r="B978" s="88"/>
      <c r="C978" s="88"/>
      <c r="D978" s="88"/>
      <c r="E978" s="88"/>
    </row>
    <row r="979" spans="1:5" customFormat="1" x14ac:dyDescent="0.25">
      <c r="A979" s="88"/>
      <c r="B979" s="88"/>
      <c r="C979" s="88"/>
      <c r="D979" s="88"/>
      <c r="E979" s="88"/>
    </row>
    <row r="980" spans="1:5" customFormat="1" x14ac:dyDescent="0.25">
      <c r="A980" s="88"/>
      <c r="B980" s="88"/>
      <c r="C980" s="88"/>
      <c r="D980" s="88"/>
      <c r="E980" s="88"/>
    </row>
    <row r="981" spans="1:5" customFormat="1" x14ac:dyDescent="0.25">
      <c r="A981" s="88"/>
      <c r="B981" s="88"/>
      <c r="C981" s="88"/>
      <c r="D981" s="88"/>
      <c r="E981" s="88"/>
    </row>
    <row r="982" spans="1:5" customFormat="1" x14ac:dyDescent="0.25">
      <c r="A982" s="88"/>
      <c r="B982" s="88"/>
      <c r="C982" s="88"/>
      <c r="D982" s="88"/>
      <c r="E982" s="88"/>
    </row>
    <row r="983" spans="1:5" customFormat="1" x14ac:dyDescent="0.25">
      <c r="A983" s="88"/>
      <c r="B983" s="88"/>
      <c r="C983" s="88"/>
      <c r="D983" s="88"/>
      <c r="E983" s="88"/>
    </row>
    <row r="984" spans="1:5" customFormat="1" x14ac:dyDescent="0.25">
      <c r="A984" s="88"/>
      <c r="B984" s="88"/>
      <c r="C984" s="88"/>
      <c r="D984" s="88"/>
      <c r="E984" s="88"/>
    </row>
    <row r="985" spans="1:5" customFormat="1" x14ac:dyDescent="0.25">
      <c r="A985" s="88"/>
      <c r="B985" s="88"/>
      <c r="C985" s="88"/>
      <c r="D985" s="88"/>
      <c r="E985" s="88"/>
    </row>
    <row r="986" spans="1:5" customFormat="1" x14ac:dyDescent="0.25">
      <c r="A986" s="88"/>
      <c r="B986" s="88"/>
      <c r="C986" s="88"/>
      <c r="D986" s="88"/>
      <c r="E986" s="88"/>
    </row>
    <row r="987" spans="1:5" customFormat="1" x14ac:dyDescent="0.25">
      <c r="A987" s="88"/>
      <c r="B987" s="88"/>
      <c r="C987" s="88"/>
      <c r="D987" s="88"/>
      <c r="E987" s="88"/>
    </row>
    <row r="988" spans="1:5" customFormat="1" x14ac:dyDescent="0.25">
      <c r="A988" s="88"/>
      <c r="B988" s="88"/>
      <c r="C988" s="88"/>
      <c r="D988" s="88"/>
      <c r="E988" s="88"/>
    </row>
    <row r="989" spans="1:5" customFormat="1" x14ac:dyDescent="0.25">
      <c r="A989" s="88"/>
      <c r="B989" s="88"/>
      <c r="C989" s="88"/>
      <c r="D989" s="88"/>
      <c r="E989" s="88"/>
    </row>
    <row r="990" spans="1:5" customFormat="1" x14ac:dyDescent="0.25">
      <c r="A990" s="88"/>
      <c r="B990" s="88"/>
      <c r="C990" s="88"/>
      <c r="D990" s="88"/>
      <c r="E990" s="88"/>
    </row>
    <row r="991" spans="1:5" customFormat="1" x14ac:dyDescent="0.25">
      <c r="A991" s="88"/>
      <c r="B991" s="88"/>
      <c r="C991" s="88"/>
      <c r="D991" s="88"/>
      <c r="E991" s="88"/>
    </row>
    <row r="992" spans="1:5" customFormat="1" x14ac:dyDescent="0.25">
      <c r="A992" s="88"/>
      <c r="B992" s="88"/>
      <c r="C992" s="88"/>
      <c r="D992" s="88"/>
      <c r="E992" s="88"/>
    </row>
    <row r="993" spans="1:5" customFormat="1" x14ac:dyDescent="0.25">
      <c r="A993" s="88"/>
      <c r="B993" s="88"/>
      <c r="C993" s="88"/>
      <c r="D993" s="88"/>
      <c r="E993" s="88"/>
    </row>
    <row r="994" spans="1:5" customFormat="1" x14ac:dyDescent="0.25">
      <c r="A994" s="88"/>
      <c r="B994" s="88"/>
      <c r="C994" s="88"/>
      <c r="D994" s="88"/>
      <c r="E994" s="88"/>
    </row>
    <row r="995" spans="1:5" customFormat="1" x14ac:dyDescent="0.25">
      <c r="A995" s="88"/>
      <c r="B995" s="88"/>
      <c r="C995" s="88"/>
      <c r="D995" s="88"/>
      <c r="E995" s="88"/>
    </row>
    <row r="996" spans="1:5" customFormat="1" x14ac:dyDescent="0.25">
      <c r="A996" s="88"/>
      <c r="B996" s="88"/>
      <c r="C996" s="88"/>
      <c r="D996" s="88"/>
      <c r="E996" s="88"/>
    </row>
    <row r="997" spans="1:5" customFormat="1" x14ac:dyDescent="0.25">
      <c r="A997" s="88"/>
      <c r="B997" s="88"/>
      <c r="C997" s="88"/>
      <c r="D997" s="88"/>
      <c r="E997" s="88"/>
    </row>
    <row r="998" spans="1:5" customFormat="1" x14ac:dyDescent="0.25">
      <c r="A998" s="88"/>
      <c r="B998" s="88"/>
      <c r="C998" s="88"/>
      <c r="D998" s="88"/>
      <c r="E998" s="88"/>
    </row>
    <row r="999" spans="1:5" customFormat="1" x14ac:dyDescent="0.25">
      <c r="A999" s="88"/>
      <c r="B999" s="88"/>
      <c r="C999" s="88"/>
      <c r="D999" s="88"/>
      <c r="E999" s="88"/>
    </row>
    <row r="1000" spans="1:5" customFormat="1" x14ac:dyDescent="0.25">
      <c r="A1000" s="88"/>
      <c r="B1000" s="88"/>
      <c r="C1000" s="88"/>
      <c r="D1000" s="88"/>
      <c r="E1000" s="88"/>
    </row>
    <row r="1001" spans="1:5" customFormat="1" x14ac:dyDescent="0.25">
      <c r="A1001" s="88"/>
      <c r="B1001" s="88"/>
      <c r="C1001" s="88"/>
      <c r="D1001" s="88"/>
      <c r="E1001" s="88"/>
    </row>
    <row r="1002" spans="1:5" customFormat="1" x14ac:dyDescent="0.25">
      <c r="A1002" s="88"/>
      <c r="B1002" s="88"/>
      <c r="C1002" s="88"/>
      <c r="D1002" s="88"/>
      <c r="E1002" s="88"/>
    </row>
    <row r="1003" spans="1:5" customFormat="1" x14ac:dyDescent="0.25">
      <c r="A1003" s="88"/>
      <c r="B1003" s="88"/>
      <c r="C1003" s="88"/>
      <c r="D1003" s="88"/>
      <c r="E1003" s="88"/>
    </row>
    <row r="1004" spans="1:5" customFormat="1" x14ac:dyDescent="0.25">
      <c r="A1004" s="88"/>
      <c r="B1004" s="88"/>
      <c r="C1004" s="88"/>
      <c r="D1004" s="88"/>
      <c r="E1004" s="88"/>
    </row>
    <row r="1005" spans="1:5" customFormat="1" x14ac:dyDescent="0.25">
      <c r="A1005" s="88"/>
      <c r="B1005" s="88"/>
      <c r="C1005" s="88"/>
      <c r="D1005" s="88"/>
      <c r="E1005" s="88"/>
    </row>
    <row r="1006" spans="1:5" customFormat="1" x14ac:dyDescent="0.25">
      <c r="A1006" s="88"/>
      <c r="B1006" s="88"/>
      <c r="C1006" s="88"/>
      <c r="D1006" s="88"/>
      <c r="E1006" s="88"/>
    </row>
    <row r="1007" spans="1:5" customFormat="1" x14ac:dyDescent="0.25">
      <c r="A1007" s="88"/>
      <c r="B1007" s="88"/>
      <c r="C1007" s="88"/>
      <c r="D1007" s="88"/>
      <c r="E1007" s="88"/>
    </row>
    <row r="1008" spans="1:5" customFormat="1" x14ac:dyDescent="0.25">
      <c r="A1008" s="88"/>
      <c r="B1008" s="88"/>
      <c r="C1008" s="88"/>
      <c r="D1008" s="88"/>
      <c r="E1008" s="88"/>
    </row>
    <row r="1009" spans="1:5" customFormat="1" x14ac:dyDescent="0.25">
      <c r="A1009" s="88"/>
      <c r="B1009" s="88"/>
      <c r="C1009" s="88"/>
      <c r="D1009" s="88"/>
      <c r="E1009" s="88"/>
    </row>
    <row r="1010" spans="1:5" customFormat="1" x14ac:dyDescent="0.25">
      <c r="A1010" s="88"/>
      <c r="B1010" s="88"/>
      <c r="C1010" s="88"/>
      <c r="D1010" s="88"/>
      <c r="E1010" s="88"/>
    </row>
    <row r="1011" spans="1:5" customFormat="1" x14ac:dyDescent="0.25">
      <c r="A1011" s="88"/>
      <c r="B1011" s="88"/>
      <c r="C1011" s="88"/>
      <c r="D1011" s="88"/>
      <c r="E1011" s="88"/>
    </row>
    <row r="1012" spans="1:5" customFormat="1" x14ac:dyDescent="0.25">
      <c r="A1012" s="88"/>
      <c r="B1012" s="88"/>
      <c r="C1012" s="88"/>
      <c r="D1012" s="88"/>
      <c r="E1012" s="88"/>
    </row>
    <row r="1013" spans="1:5" customFormat="1" x14ac:dyDescent="0.25">
      <c r="A1013" s="88"/>
      <c r="B1013" s="88"/>
      <c r="C1013" s="88"/>
      <c r="D1013" s="88"/>
      <c r="E1013" s="88"/>
    </row>
    <row r="1014" spans="1:5" customFormat="1" x14ac:dyDescent="0.25">
      <c r="A1014" s="88"/>
      <c r="B1014" s="88"/>
      <c r="C1014" s="88"/>
      <c r="D1014" s="88"/>
      <c r="E1014" s="88"/>
    </row>
    <row r="1015" spans="1:5" customFormat="1" x14ac:dyDescent="0.25">
      <c r="A1015" s="88"/>
      <c r="B1015" s="88"/>
      <c r="C1015" s="88"/>
      <c r="D1015" s="88"/>
      <c r="E1015" s="88"/>
    </row>
    <row r="1016" spans="1:5" customFormat="1" x14ac:dyDescent="0.25">
      <c r="A1016" s="88"/>
      <c r="B1016" s="88"/>
      <c r="C1016" s="88"/>
      <c r="D1016" s="88"/>
      <c r="E1016" s="88"/>
    </row>
    <row r="1017" spans="1:5" customFormat="1" x14ac:dyDescent="0.25">
      <c r="A1017" s="88"/>
      <c r="B1017" s="88"/>
      <c r="C1017" s="88"/>
      <c r="D1017" s="88"/>
      <c r="E1017" s="88"/>
    </row>
    <row r="1018" spans="1:5" customFormat="1" x14ac:dyDescent="0.25">
      <c r="A1018" s="88"/>
      <c r="B1018" s="88"/>
      <c r="C1018" s="88"/>
      <c r="D1018" s="88"/>
      <c r="E1018" s="88"/>
    </row>
    <row r="1019" spans="1:5" customFormat="1" x14ac:dyDescent="0.25">
      <c r="A1019" s="88"/>
      <c r="B1019" s="88"/>
      <c r="C1019" s="88"/>
      <c r="D1019" s="88"/>
      <c r="E1019" s="88"/>
    </row>
    <row r="1020" spans="1:5" customFormat="1" x14ac:dyDescent="0.25">
      <c r="A1020" s="88"/>
      <c r="B1020" s="88"/>
      <c r="C1020" s="88"/>
      <c r="D1020" s="88"/>
      <c r="E1020" s="88"/>
    </row>
    <row r="1021" spans="1:5" customFormat="1" x14ac:dyDescent="0.25">
      <c r="A1021" s="88"/>
      <c r="B1021" s="88"/>
      <c r="C1021" s="88"/>
      <c r="D1021" s="88"/>
      <c r="E1021" s="88"/>
    </row>
    <row r="1022" spans="1:5" customFormat="1" x14ac:dyDescent="0.25">
      <c r="A1022" s="88"/>
      <c r="B1022" s="88"/>
      <c r="C1022" s="88"/>
      <c r="D1022" s="88"/>
      <c r="E1022" s="88"/>
    </row>
    <row r="1023" spans="1:5" customFormat="1" x14ac:dyDescent="0.25">
      <c r="A1023" s="88"/>
      <c r="B1023" s="88"/>
      <c r="C1023" s="88"/>
      <c r="D1023" s="88"/>
      <c r="E1023" s="88"/>
    </row>
    <row r="1024" spans="1:5" customFormat="1" x14ac:dyDescent="0.25">
      <c r="A1024" s="88"/>
      <c r="B1024" s="88"/>
      <c r="C1024" s="88"/>
      <c r="D1024" s="88"/>
      <c r="E1024" s="88"/>
    </row>
    <row r="1025" spans="1:5" customFormat="1" x14ac:dyDescent="0.25">
      <c r="A1025" s="88"/>
      <c r="B1025" s="88"/>
      <c r="C1025" s="88"/>
      <c r="D1025" s="88"/>
      <c r="E1025" s="88"/>
    </row>
    <row r="1026" spans="1:5" customFormat="1" x14ac:dyDescent="0.25">
      <c r="A1026" s="88"/>
      <c r="B1026" s="88"/>
      <c r="C1026" s="88"/>
      <c r="D1026" s="88"/>
      <c r="E1026" s="88"/>
    </row>
    <row r="1027" spans="1:5" customFormat="1" x14ac:dyDescent="0.25">
      <c r="A1027" s="88"/>
      <c r="B1027" s="88"/>
      <c r="C1027" s="88"/>
      <c r="D1027" s="88"/>
      <c r="E1027" s="88"/>
    </row>
    <row r="1028" spans="1:5" customFormat="1" x14ac:dyDescent="0.25">
      <c r="A1028" s="88"/>
      <c r="B1028" s="88"/>
      <c r="C1028" s="88"/>
      <c r="D1028" s="88"/>
      <c r="E1028" s="88"/>
    </row>
    <row r="1029" spans="1:5" customFormat="1" x14ac:dyDescent="0.25">
      <c r="A1029" s="88"/>
      <c r="B1029" s="88"/>
      <c r="C1029" s="88"/>
      <c r="D1029" s="88"/>
      <c r="E1029" s="88"/>
    </row>
    <row r="1030" spans="1:5" customFormat="1" x14ac:dyDescent="0.25">
      <c r="A1030" s="88"/>
      <c r="B1030" s="88"/>
      <c r="C1030" s="88"/>
      <c r="D1030" s="88"/>
      <c r="E1030" s="88"/>
    </row>
    <row r="1031" spans="1:5" customFormat="1" x14ac:dyDescent="0.25">
      <c r="A1031" s="88"/>
      <c r="B1031" s="88"/>
      <c r="C1031" s="88"/>
      <c r="D1031" s="88"/>
      <c r="E1031" s="88"/>
    </row>
    <row r="1032" spans="1:5" customFormat="1" x14ac:dyDescent="0.25">
      <c r="A1032" s="88"/>
      <c r="B1032" s="88"/>
      <c r="C1032" s="88"/>
      <c r="D1032" s="88"/>
      <c r="E1032" s="88"/>
    </row>
    <row r="1033" spans="1:5" customFormat="1" x14ac:dyDescent="0.25">
      <c r="A1033" s="88"/>
      <c r="B1033" s="88"/>
      <c r="C1033" s="88"/>
      <c r="D1033" s="88"/>
      <c r="E1033" s="88"/>
    </row>
    <row r="1034" spans="1:5" customFormat="1" x14ac:dyDescent="0.25">
      <c r="A1034" s="88"/>
      <c r="B1034" s="88"/>
      <c r="C1034" s="88"/>
      <c r="D1034" s="88"/>
      <c r="E1034" s="88"/>
    </row>
    <row r="1035" spans="1:5" customFormat="1" x14ac:dyDescent="0.25">
      <c r="A1035" s="88"/>
      <c r="B1035" s="88"/>
      <c r="C1035" s="88"/>
      <c r="D1035" s="88"/>
      <c r="E1035" s="88"/>
    </row>
    <row r="1036" spans="1:5" customFormat="1" x14ac:dyDescent="0.25">
      <c r="A1036" s="88"/>
      <c r="B1036" s="88"/>
      <c r="C1036" s="88"/>
      <c r="D1036" s="88"/>
      <c r="E1036" s="88"/>
    </row>
    <row r="1037" spans="1:5" customFormat="1" x14ac:dyDescent="0.25">
      <c r="A1037" s="88"/>
      <c r="B1037" s="88"/>
      <c r="C1037" s="88"/>
      <c r="D1037" s="88"/>
      <c r="E1037" s="88"/>
    </row>
    <row r="1038" spans="1:5" customFormat="1" x14ac:dyDescent="0.25">
      <c r="A1038" s="88"/>
      <c r="B1038" s="88"/>
      <c r="C1038" s="88"/>
      <c r="D1038" s="88"/>
      <c r="E1038" s="88"/>
    </row>
    <row r="1039" spans="1:5" customFormat="1" x14ac:dyDescent="0.25">
      <c r="A1039" s="88"/>
      <c r="B1039" s="88"/>
      <c r="C1039" s="88"/>
      <c r="D1039" s="88"/>
      <c r="E1039" s="88"/>
    </row>
    <row r="1040" spans="1:5" customFormat="1" x14ac:dyDescent="0.25">
      <c r="A1040" s="88"/>
      <c r="B1040" s="88"/>
      <c r="C1040" s="88"/>
      <c r="D1040" s="88"/>
      <c r="E1040" s="88"/>
    </row>
    <row r="1041" spans="1:5" customFormat="1" x14ac:dyDescent="0.25">
      <c r="A1041" s="88"/>
      <c r="B1041" s="88"/>
      <c r="C1041" s="88"/>
      <c r="D1041" s="88"/>
      <c r="E1041" s="88"/>
    </row>
    <row r="1042" spans="1:5" customFormat="1" x14ac:dyDescent="0.25">
      <c r="A1042" s="88"/>
      <c r="B1042" s="88"/>
      <c r="C1042" s="88"/>
      <c r="D1042" s="88"/>
      <c r="E1042" s="88"/>
    </row>
    <row r="1043" spans="1:5" customFormat="1" x14ac:dyDescent="0.25">
      <c r="A1043" s="88"/>
      <c r="B1043" s="88"/>
      <c r="C1043" s="88"/>
      <c r="D1043" s="88"/>
      <c r="E1043" s="88"/>
    </row>
    <row r="1044" spans="1:5" customFormat="1" x14ac:dyDescent="0.25">
      <c r="A1044" s="88"/>
      <c r="B1044" s="88"/>
      <c r="C1044" s="88"/>
      <c r="D1044" s="88"/>
      <c r="E1044" s="88"/>
    </row>
    <row r="1045" spans="1:5" customFormat="1" x14ac:dyDescent="0.25">
      <c r="A1045" s="88"/>
      <c r="B1045" s="88"/>
      <c r="C1045" s="88"/>
      <c r="D1045" s="88"/>
      <c r="E1045" s="88"/>
    </row>
    <row r="1046" spans="1:5" customFormat="1" x14ac:dyDescent="0.25">
      <c r="A1046" s="88"/>
      <c r="B1046" s="88"/>
      <c r="C1046" s="88"/>
      <c r="D1046" s="88"/>
      <c r="E1046" s="88"/>
    </row>
    <row r="1047" spans="1:5" customFormat="1" x14ac:dyDescent="0.25">
      <c r="A1047" s="88"/>
      <c r="B1047" s="88"/>
      <c r="C1047" s="88"/>
      <c r="D1047" s="88"/>
      <c r="E1047" s="88"/>
    </row>
    <row r="1048" spans="1:5" customFormat="1" x14ac:dyDescent="0.25">
      <c r="A1048" s="88"/>
      <c r="B1048" s="88"/>
      <c r="C1048" s="88"/>
      <c r="D1048" s="88"/>
      <c r="E1048" s="88"/>
    </row>
    <row r="1049" spans="1:5" customFormat="1" x14ac:dyDescent="0.25">
      <c r="A1049" s="88"/>
      <c r="B1049" s="88"/>
      <c r="C1049" s="88"/>
      <c r="D1049" s="88"/>
      <c r="E1049" s="88"/>
    </row>
    <row r="1050" spans="1:5" customFormat="1" x14ac:dyDescent="0.25">
      <c r="A1050" s="88"/>
      <c r="B1050" s="88"/>
      <c r="C1050" s="88"/>
      <c r="D1050" s="88"/>
      <c r="E1050" s="88"/>
    </row>
    <row r="1051" spans="1:5" customFormat="1" x14ac:dyDescent="0.25">
      <c r="A1051" s="88"/>
      <c r="B1051" s="88"/>
      <c r="C1051" s="88"/>
      <c r="D1051" s="88"/>
      <c r="E1051" s="88"/>
    </row>
    <row r="1052" spans="1:5" customFormat="1" x14ac:dyDescent="0.25">
      <c r="A1052" s="88"/>
      <c r="B1052" s="88"/>
      <c r="C1052" s="88"/>
      <c r="D1052" s="88"/>
      <c r="E1052" s="88"/>
    </row>
    <row r="1053" spans="1:5" customFormat="1" x14ac:dyDescent="0.25">
      <c r="A1053" s="88"/>
      <c r="B1053" s="88"/>
      <c r="C1053" s="88"/>
      <c r="D1053" s="88"/>
      <c r="E1053" s="88"/>
    </row>
    <row r="1054" spans="1:5" customFormat="1" x14ac:dyDescent="0.25">
      <c r="A1054" s="88"/>
      <c r="B1054" s="88"/>
      <c r="C1054" s="88"/>
      <c r="D1054" s="88"/>
      <c r="E1054" s="88"/>
    </row>
    <row r="1055" spans="1:5" customFormat="1" x14ac:dyDescent="0.25">
      <c r="A1055" s="88"/>
      <c r="B1055" s="88"/>
      <c r="C1055" s="88"/>
      <c r="D1055" s="88"/>
      <c r="E1055" s="88"/>
    </row>
    <row r="1056" spans="1:5" customFormat="1" x14ac:dyDescent="0.25">
      <c r="A1056" s="88"/>
      <c r="B1056" s="88"/>
      <c r="C1056" s="88"/>
      <c r="D1056" s="88"/>
      <c r="E1056" s="88"/>
    </row>
    <row r="1057" spans="1:5" customFormat="1" x14ac:dyDescent="0.25">
      <c r="A1057" s="88"/>
      <c r="B1057" s="88"/>
      <c r="C1057" s="88"/>
      <c r="D1057" s="88"/>
      <c r="E1057" s="88"/>
    </row>
    <row r="1058" spans="1:5" customFormat="1" x14ac:dyDescent="0.25">
      <c r="A1058" s="88"/>
      <c r="B1058" s="88"/>
      <c r="C1058" s="88"/>
      <c r="D1058" s="88"/>
      <c r="E1058" s="88"/>
    </row>
    <row r="1059" spans="1:5" customFormat="1" x14ac:dyDescent="0.25">
      <c r="A1059" s="88"/>
      <c r="B1059" s="88"/>
      <c r="C1059" s="88"/>
      <c r="D1059" s="88"/>
      <c r="E1059" s="88"/>
    </row>
    <row r="1060" spans="1:5" customFormat="1" x14ac:dyDescent="0.25">
      <c r="A1060" s="88"/>
      <c r="B1060" s="88"/>
      <c r="C1060" s="88"/>
      <c r="D1060" s="88"/>
      <c r="E1060" s="88"/>
    </row>
    <row r="1061" spans="1:5" customFormat="1" x14ac:dyDescent="0.25">
      <c r="A1061" s="88"/>
      <c r="B1061" s="88"/>
      <c r="C1061" s="88"/>
      <c r="D1061" s="88"/>
      <c r="E1061" s="88"/>
    </row>
    <row r="1062" spans="1:5" customFormat="1" x14ac:dyDescent="0.25">
      <c r="A1062" s="88"/>
      <c r="B1062" s="88"/>
      <c r="C1062" s="88"/>
      <c r="D1062" s="88"/>
      <c r="E1062" s="88"/>
    </row>
    <row r="1063" spans="1:5" customFormat="1" x14ac:dyDescent="0.25">
      <c r="A1063" s="88"/>
      <c r="B1063" s="88"/>
      <c r="C1063" s="88"/>
      <c r="D1063" s="88"/>
      <c r="E1063" s="88"/>
    </row>
    <row r="1064" spans="1:5" customFormat="1" x14ac:dyDescent="0.25">
      <c r="A1064" s="88"/>
      <c r="B1064" s="88"/>
      <c r="C1064" s="88"/>
      <c r="D1064" s="88"/>
      <c r="E1064" s="88"/>
    </row>
    <row r="1065" spans="1:5" customFormat="1" x14ac:dyDescent="0.25">
      <c r="A1065" s="88"/>
      <c r="B1065" s="88"/>
      <c r="C1065" s="88"/>
      <c r="D1065" s="88"/>
      <c r="E1065" s="88"/>
    </row>
    <row r="1066" spans="1:5" customFormat="1" x14ac:dyDescent="0.25">
      <c r="A1066" s="88"/>
      <c r="B1066" s="88"/>
      <c r="C1066" s="88"/>
      <c r="D1066" s="88"/>
      <c r="E1066" s="88"/>
    </row>
    <row r="1067" spans="1:5" customFormat="1" x14ac:dyDescent="0.25">
      <c r="A1067" s="88"/>
      <c r="B1067" s="88"/>
      <c r="C1067" s="88"/>
      <c r="D1067" s="88"/>
      <c r="E1067" s="88"/>
    </row>
    <row r="1068" spans="1:5" customFormat="1" x14ac:dyDescent="0.25">
      <c r="A1068" s="88"/>
      <c r="B1068" s="88"/>
      <c r="C1068" s="88"/>
      <c r="D1068" s="88"/>
      <c r="E1068" s="88"/>
    </row>
    <row r="1069" spans="1:5" customFormat="1" x14ac:dyDescent="0.25">
      <c r="A1069" s="88"/>
      <c r="B1069" s="88"/>
      <c r="C1069" s="88"/>
      <c r="D1069" s="88"/>
      <c r="E1069" s="88"/>
    </row>
    <row r="1070" spans="1:5" customFormat="1" x14ac:dyDescent="0.25">
      <c r="A1070" s="88"/>
      <c r="B1070" s="88"/>
      <c r="C1070" s="88"/>
      <c r="D1070" s="88"/>
      <c r="E1070" s="88"/>
    </row>
    <row r="1071" spans="1:5" customFormat="1" x14ac:dyDescent="0.25">
      <c r="A1071" s="88"/>
      <c r="B1071" s="88"/>
      <c r="C1071" s="88"/>
      <c r="D1071" s="88"/>
      <c r="E1071" s="88"/>
    </row>
    <row r="1072" spans="1:5" customFormat="1" x14ac:dyDescent="0.25">
      <c r="A1072" s="88"/>
      <c r="B1072" s="88"/>
      <c r="C1072" s="88"/>
      <c r="D1072" s="88"/>
      <c r="E1072" s="88"/>
    </row>
    <row r="1073" spans="1:5" customFormat="1" x14ac:dyDescent="0.25">
      <c r="A1073" s="88"/>
      <c r="B1073" s="88"/>
      <c r="C1073" s="88"/>
      <c r="D1073" s="88"/>
      <c r="E1073" s="88"/>
    </row>
    <row r="1074" spans="1:5" customFormat="1" x14ac:dyDescent="0.25">
      <c r="A1074" s="88"/>
      <c r="B1074" s="88"/>
      <c r="C1074" s="88"/>
      <c r="D1074" s="88"/>
      <c r="E1074" s="88"/>
    </row>
    <row r="1075" spans="1:5" customFormat="1" x14ac:dyDescent="0.25">
      <c r="A1075" s="88"/>
      <c r="B1075" s="88"/>
      <c r="C1075" s="88"/>
      <c r="D1075" s="88"/>
      <c r="E1075" s="88"/>
    </row>
    <row r="1076" spans="1:5" customFormat="1" x14ac:dyDescent="0.25">
      <c r="A1076" s="88"/>
      <c r="B1076" s="88"/>
      <c r="C1076" s="88"/>
      <c r="D1076" s="88"/>
      <c r="E1076" s="88"/>
    </row>
    <row r="1077" spans="1:5" customFormat="1" x14ac:dyDescent="0.25">
      <c r="A1077" s="88"/>
      <c r="B1077" s="88"/>
      <c r="C1077" s="88"/>
      <c r="D1077" s="88"/>
      <c r="E1077" s="88"/>
    </row>
    <row r="1078" spans="1:5" customFormat="1" x14ac:dyDescent="0.25">
      <c r="A1078" s="88"/>
      <c r="B1078" s="88"/>
      <c r="C1078" s="88"/>
      <c r="D1078" s="88"/>
      <c r="E1078" s="88"/>
    </row>
    <row r="1079" spans="1:5" customFormat="1" x14ac:dyDescent="0.25">
      <c r="A1079" s="88"/>
      <c r="B1079" s="88"/>
      <c r="C1079" s="88"/>
      <c r="D1079" s="88"/>
      <c r="E1079" s="88"/>
    </row>
    <row r="1080" spans="1:5" customFormat="1" x14ac:dyDescent="0.25">
      <c r="A1080" s="88"/>
      <c r="B1080" s="88"/>
      <c r="C1080" s="88"/>
      <c r="D1080" s="88"/>
      <c r="E1080" s="88"/>
    </row>
    <row r="1081" spans="1:5" customFormat="1" x14ac:dyDescent="0.25">
      <c r="A1081" s="88"/>
      <c r="B1081" s="88"/>
      <c r="C1081" s="88"/>
      <c r="D1081" s="88"/>
      <c r="E1081" s="88"/>
    </row>
    <row r="1082" spans="1:5" customFormat="1" x14ac:dyDescent="0.25">
      <c r="A1082" s="88"/>
      <c r="B1082" s="88"/>
      <c r="C1082" s="88"/>
      <c r="D1082" s="88"/>
      <c r="E1082" s="88"/>
    </row>
    <row r="1083" spans="1:5" customFormat="1" x14ac:dyDescent="0.25">
      <c r="A1083" s="88"/>
      <c r="B1083" s="88"/>
      <c r="C1083" s="88"/>
      <c r="D1083" s="88"/>
      <c r="E1083" s="88"/>
    </row>
    <row r="1084" spans="1:5" customFormat="1" x14ac:dyDescent="0.25">
      <c r="A1084" s="88"/>
      <c r="B1084" s="88"/>
      <c r="C1084" s="88"/>
      <c r="D1084" s="88"/>
      <c r="E1084" s="88"/>
    </row>
    <row r="1085" spans="1:5" customFormat="1" x14ac:dyDescent="0.25">
      <c r="A1085" s="88"/>
      <c r="B1085" s="88"/>
      <c r="C1085" s="88"/>
      <c r="D1085" s="88"/>
      <c r="E1085" s="88"/>
    </row>
    <row r="1086" spans="1:5" customFormat="1" x14ac:dyDescent="0.25">
      <c r="A1086" s="88"/>
      <c r="B1086" s="88"/>
      <c r="C1086" s="88"/>
      <c r="D1086" s="88"/>
      <c r="E1086" s="88"/>
    </row>
    <row r="1087" spans="1:5" customFormat="1" x14ac:dyDescent="0.25">
      <c r="A1087" s="88"/>
      <c r="B1087" s="88"/>
      <c r="C1087" s="88"/>
      <c r="D1087" s="88"/>
      <c r="E1087" s="88"/>
    </row>
    <row r="1088" spans="1:5" customFormat="1" x14ac:dyDescent="0.25">
      <c r="A1088" s="88"/>
      <c r="B1088" s="88"/>
      <c r="C1088" s="88"/>
      <c r="D1088" s="88"/>
      <c r="E1088" s="88"/>
    </row>
    <row r="1089" spans="1:5" customFormat="1" x14ac:dyDescent="0.25">
      <c r="A1089" s="88"/>
      <c r="B1089" s="88"/>
      <c r="C1089" s="88"/>
      <c r="D1089" s="88"/>
      <c r="E1089" s="88"/>
    </row>
    <row r="1090" spans="1:5" customFormat="1" x14ac:dyDescent="0.25">
      <c r="A1090" s="88"/>
      <c r="B1090" s="88"/>
      <c r="C1090" s="88"/>
      <c r="D1090" s="88"/>
      <c r="E1090" s="88"/>
    </row>
    <row r="1091" spans="1:5" customFormat="1" x14ac:dyDescent="0.25">
      <c r="A1091" s="88"/>
      <c r="B1091" s="88"/>
      <c r="C1091" s="88"/>
      <c r="D1091" s="88"/>
      <c r="E1091" s="88"/>
    </row>
    <row r="1092" spans="1:5" customFormat="1" x14ac:dyDescent="0.25">
      <c r="A1092" s="88"/>
      <c r="B1092" s="88"/>
      <c r="C1092" s="88"/>
      <c r="D1092" s="88"/>
      <c r="E1092" s="88"/>
    </row>
    <row r="1093" spans="1:5" customFormat="1" x14ac:dyDescent="0.25">
      <c r="A1093" s="88"/>
      <c r="B1093" s="88"/>
      <c r="C1093" s="88"/>
      <c r="D1093" s="88"/>
      <c r="E1093" s="88"/>
    </row>
    <row r="1094" spans="1:5" customFormat="1" x14ac:dyDescent="0.25">
      <c r="A1094" s="88"/>
      <c r="B1094" s="88"/>
      <c r="C1094" s="88"/>
      <c r="D1094" s="88"/>
      <c r="E1094" s="88"/>
    </row>
    <row r="1095" spans="1:5" customFormat="1" x14ac:dyDescent="0.25">
      <c r="A1095" s="88"/>
      <c r="B1095" s="88"/>
      <c r="C1095" s="88"/>
      <c r="D1095" s="88"/>
      <c r="E1095" s="88"/>
    </row>
    <row r="1096" spans="1:5" customFormat="1" x14ac:dyDescent="0.25">
      <c r="A1096" s="88"/>
      <c r="B1096" s="88"/>
      <c r="C1096" s="88"/>
      <c r="D1096" s="88"/>
      <c r="E1096" s="88"/>
    </row>
    <row r="1097" spans="1:5" customFormat="1" x14ac:dyDescent="0.25">
      <c r="A1097" s="88"/>
      <c r="B1097" s="88"/>
      <c r="C1097" s="88"/>
      <c r="D1097" s="88"/>
      <c r="E1097" s="88"/>
    </row>
    <row r="1098" spans="1:5" customFormat="1" x14ac:dyDescent="0.25">
      <c r="A1098" s="88"/>
      <c r="B1098" s="88"/>
      <c r="C1098" s="88"/>
      <c r="D1098" s="88"/>
      <c r="E1098" s="88"/>
    </row>
    <row r="1099" spans="1:5" customFormat="1" x14ac:dyDescent="0.25">
      <c r="A1099" s="88"/>
      <c r="B1099" s="88"/>
      <c r="C1099" s="88"/>
      <c r="D1099" s="88"/>
      <c r="E1099" s="88"/>
    </row>
    <row r="1100" spans="1:5" customFormat="1" x14ac:dyDescent="0.25">
      <c r="A1100" s="88"/>
      <c r="B1100" s="88"/>
      <c r="C1100" s="88"/>
      <c r="D1100" s="88"/>
      <c r="E1100" s="88"/>
    </row>
    <row r="1101" spans="1:5" customFormat="1" x14ac:dyDescent="0.25">
      <c r="A1101" s="88"/>
      <c r="B1101" s="88"/>
      <c r="C1101" s="88"/>
      <c r="D1101" s="88"/>
      <c r="E1101" s="88"/>
    </row>
    <row r="1102" spans="1:5" customFormat="1" x14ac:dyDescent="0.25">
      <c r="A1102" s="88"/>
      <c r="B1102" s="88"/>
      <c r="C1102" s="88"/>
      <c r="D1102" s="88"/>
      <c r="E1102" s="88"/>
    </row>
    <row r="1103" spans="1:5" customFormat="1" x14ac:dyDescent="0.25">
      <c r="A1103" s="88"/>
      <c r="B1103" s="88"/>
      <c r="C1103" s="88"/>
      <c r="D1103" s="88"/>
      <c r="E1103" s="88"/>
    </row>
    <row r="1104" spans="1:5" customFormat="1" x14ac:dyDescent="0.25">
      <c r="A1104" s="88"/>
      <c r="B1104" s="88"/>
      <c r="C1104" s="88"/>
      <c r="D1104" s="88"/>
      <c r="E1104" s="88"/>
    </row>
    <row r="1105" spans="1:5" customFormat="1" x14ac:dyDescent="0.25">
      <c r="A1105" s="88"/>
      <c r="B1105" s="88"/>
      <c r="C1105" s="88"/>
      <c r="D1105" s="88"/>
      <c r="E1105" s="88"/>
    </row>
    <row r="1106" spans="1:5" customFormat="1" x14ac:dyDescent="0.25">
      <c r="A1106" s="88"/>
      <c r="B1106" s="88"/>
      <c r="C1106" s="88"/>
      <c r="D1106" s="88"/>
      <c r="E1106" s="88"/>
    </row>
    <row r="1107" spans="1:5" customFormat="1" x14ac:dyDescent="0.25">
      <c r="A1107" s="88"/>
      <c r="B1107" s="88"/>
      <c r="C1107" s="88"/>
      <c r="D1107" s="88"/>
      <c r="E1107" s="88"/>
    </row>
    <row r="1108" spans="1:5" customFormat="1" x14ac:dyDescent="0.25">
      <c r="A1108" s="88"/>
      <c r="B1108" s="88"/>
      <c r="C1108" s="88"/>
      <c r="D1108" s="88"/>
      <c r="E1108" s="88"/>
    </row>
    <row r="1109" spans="1:5" customFormat="1" x14ac:dyDescent="0.25">
      <c r="A1109" s="88"/>
      <c r="B1109" s="88"/>
      <c r="C1109" s="88"/>
      <c r="D1109" s="88"/>
      <c r="E1109" s="88"/>
    </row>
    <row r="1110" spans="1:5" customFormat="1" x14ac:dyDescent="0.25">
      <c r="A1110" s="88"/>
      <c r="B1110" s="88"/>
      <c r="C1110" s="88"/>
      <c r="D1110" s="88"/>
      <c r="E1110" s="88"/>
    </row>
    <row r="1111" spans="1:5" customFormat="1" x14ac:dyDescent="0.25">
      <c r="A1111" s="88"/>
      <c r="B1111" s="88"/>
      <c r="C1111" s="88"/>
      <c r="D1111" s="88"/>
      <c r="E1111" s="88"/>
    </row>
    <row r="1112" spans="1:5" customFormat="1" x14ac:dyDescent="0.25">
      <c r="A1112" s="88"/>
      <c r="B1112" s="88"/>
      <c r="C1112" s="88"/>
      <c r="D1112" s="88"/>
      <c r="E1112" s="88"/>
    </row>
    <row r="1113" spans="1:5" customFormat="1" x14ac:dyDescent="0.25">
      <c r="A1113" s="88"/>
      <c r="B1113" s="88"/>
      <c r="C1113" s="88"/>
      <c r="D1113" s="88"/>
      <c r="E1113" s="88"/>
    </row>
    <row r="1114" spans="1:5" customFormat="1" x14ac:dyDescent="0.25">
      <c r="A1114" s="88"/>
      <c r="B1114" s="88"/>
      <c r="C1114" s="88"/>
      <c r="D1114" s="88"/>
      <c r="E1114" s="88"/>
    </row>
    <row r="1115" spans="1:5" customFormat="1" x14ac:dyDescent="0.25">
      <c r="A1115" s="88"/>
      <c r="B1115" s="88"/>
      <c r="C1115" s="88"/>
      <c r="D1115" s="88"/>
      <c r="E1115" s="88"/>
    </row>
    <row r="1116" spans="1:5" customFormat="1" x14ac:dyDescent="0.25">
      <c r="A1116" s="88"/>
      <c r="B1116" s="88"/>
      <c r="C1116" s="88"/>
      <c r="D1116" s="88"/>
      <c r="E1116" s="88"/>
    </row>
    <row r="1117" spans="1:5" customFormat="1" x14ac:dyDescent="0.25">
      <c r="A1117" s="88"/>
      <c r="B1117" s="88"/>
      <c r="C1117" s="88"/>
      <c r="D1117" s="88"/>
      <c r="E1117" s="88"/>
    </row>
    <row r="1118" spans="1:5" customFormat="1" x14ac:dyDescent="0.25">
      <c r="A1118" s="88"/>
      <c r="B1118" s="88"/>
      <c r="C1118" s="88"/>
      <c r="D1118" s="88"/>
      <c r="E1118" s="88"/>
    </row>
    <row r="1119" spans="1:5" customFormat="1" x14ac:dyDescent="0.25">
      <c r="A1119" s="88"/>
      <c r="B1119" s="88"/>
      <c r="C1119" s="88"/>
      <c r="D1119" s="88"/>
      <c r="E1119" s="88"/>
    </row>
    <row r="1120" spans="1:5" customFormat="1" x14ac:dyDescent="0.25">
      <c r="A1120" s="88"/>
      <c r="B1120" s="88"/>
      <c r="C1120" s="88"/>
      <c r="D1120" s="88"/>
      <c r="E1120" s="88"/>
    </row>
    <row r="1121" spans="1:5" customFormat="1" x14ac:dyDescent="0.25">
      <c r="A1121" s="88"/>
      <c r="B1121" s="88"/>
      <c r="C1121" s="88"/>
      <c r="D1121" s="88"/>
      <c r="E1121" s="88"/>
    </row>
    <row r="1122" spans="1:5" customFormat="1" x14ac:dyDescent="0.25">
      <c r="A1122" s="88"/>
      <c r="B1122" s="88"/>
      <c r="C1122" s="88"/>
      <c r="D1122" s="88"/>
      <c r="E1122" s="88"/>
    </row>
    <row r="1123" spans="1:5" customFormat="1" x14ac:dyDescent="0.25">
      <c r="A1123" s="88"/>
      <c r="B1123" s="88"/>
      <c r="C1123" s="88"/>
      <c r="D1123" s="88"/>
      <c r="E1123" s="88"/>
    </row>
    <row r="1124" spans="1:5" customFormat="1" x14ac:dyDescent="0.25">
      <c r="A1124" s="88"/>
      <c r="B1124" s="88"/>
      <c r="C1124" s="88"/>
      <c r="D1124" s="88"/>
      <c r="E1124" s="88"/>
    </row>
    <row r="1125" spans="1:5" customFormat="1" x14ac:dyDescent="0.25">
      <c r="A1125" s="88"/>
      <c r="B1125" s="88"/>
      <c r="C1125" s="88"/>
      <c r="D1125" s="88"/>
      <c r="E1125" s="88"/>
    </row>
    <row r="1126" spans="1:5" customFormat="1" x14ac:dyDescent="0.25">
      <c r="A1126" s="88"/>
      <c r="B1126" s="88"/>
      <c r="C1126" s="88"/>
      <c r="D1126" s="88"/>
      <c r="E1126" s="88"/>
    </row>
    <row r="1127" spans="1:5" customFormat="1" x14ac:dyDescent="0.25">
      <c r="A1127" s="88"/>
      <c r="B1127" s="88"/>
      <c r="C1127" s="88"/>
      <c r="D1127" s="88"/>
      <c r="E1127" s="88"/>
    </row>
    <row r="1128" spans="1:5" customFormat="1" x14ac:dyDescent="0.25">
      <c r="A1128" s="88"/>
      <c r="B1128" s="88"/>
      <c r="C1128" s="88"/>
      <c r="D1128" s="88"/>
      <c r="E1128" s="88"/>
    </row>
    <row r="1129" spans="1:5" customFormat="1" x14ac:dyDescent="0.25">
      <c r="A1129" s="88"/>
      <c r="B1129" s="88"/>
      <c r="C1129" s="88"/>
      <c r="D1129" s="88"/>
      <c r="E1129" s="88"/>
    </row>
    <row r="1130" spans="1:5" customFormat="1" x14ac:dyDescent="0.25">
      <c r="A1130" s="88"/>
      <c r="B1130" s="88"/>
      <c r="C1130" s="88"/>
      <c r="D1130" s="88"/>
      <c r="E1130" s="88"/>
    </row>
    <row r="1131" spans="1:5" customFormat="1" x14ac:dyDescent="0.25">
      <c r="A1131" s="88"/>
      <c r="B1131" s="88"/>
      <c r="C1131" s="88"/>
      <c r="D1131" s="88"/>
      <c r="E1131" s="88"/>
    </row>
    <row r="1132" spans="1:5" customFormat="1" x14ac:dyDescent="0.25">
      <c r="A1132" s="88"/>
      <c r="B1132" s="88"/>
      <c r="C1132" s="88"/>
      <c r="D1132" s="88"/>
      <c r="E1132" s="88"/>
    </row>
    <row r="1133" spans="1:5" customFormat="1" x14ac:dyDescent="0.25">
      <c r="A1133" s="88"/>
      <c r="B1133" s="88"/>
      <c r="C1133" s="88"/>
      <c r="D1133" s="88"/>
      <c r="E1133" s="88"/>
    </row>
    <row r="1134" spans="1:5" customFormat="1" x14ac:dyDescent="0.25">
      <c r="A1134" s="88"/>
      <c r="B1134" s="88"/>
      <c r="C1134" s="88"/>
      <c r="D1134" s="88"/>
      <c r="E1134" s="88"/>
    </row>
    <row r="1135" spans="1:5" customFormat="1" x14ac:dyDescent="0.25">
      <c r="A1135" s="88"/>
      <c r="B1135" s="88"/>
      <c r="C1135" s="88"/>
      <c r="D1135" s="88"/>
      <c r="E1135" s="88"/>
    </row>
    <row r="1136" spans="1:5" customFormat="1" x14ac:dyDescent="0.25">
      <c r="A1136" s="88"/>
      <c r="B1136" s="88"/>
      <c r="C1136" s="88"/>
      <c r="D1136" s="88"/>
      <c r="E1136" s="88"/>
    </row>
    <row r="1137" spans="1:5" customFormat="1" x14ac:dyDescent="0.25">
      <c r="A1137" s="88"/>
      <c r="B1137" s="88"/>
      <c r="C1137" s="88"/>
      <c r="D1137" s="88"/>
      <c r="E1137" s="88"/>
    </row>
    <row r="1138" spans="1:5" customFormat="1" x14ac:dyDescent="0.25">
      <c r="A1138" s="88"/>
      <c r="B1138" s="88"/>
      <c r="C1138" s="88"/>
      <c r="D1138" s="88"/>
      <c r="E1138" s="88"/>
    </row>
    <row r="1139" spans="1:5" customFormat="1" x14ac:dyDescent="0.25">
      <c r="A1139" s="88"/>
      <c r="B1139" s="88"/>
      <c r="C1139" s="88"/>
      <c r="D1139" s="88"/>
      <c r="E1139" s="88"/>
    </row>
    <row r="1140" spans="1:5" customFormat="1" x14ac:dyDescent="0.25">
      <c r="A1140" s="88"/>
      <c r="B1140" s="88"/>
      <c r="C1140" s="88"/>
      <c r="D1140" s="88"/>
      <c r="E1140" s="88"/>
    </row>
    <row r="1141" spans="1:5" customFormat="1" x14ac:dyDescent="0.25">
      <c r="A1141" s="88"/>
      <c r="B1141" s="88"/>
      <c r="C1141" s="88"/>
      <c r="D1141" s="88"/>
      <c r="E1141" s="88"/>
    </row>
    <row r="1142" spans="1:5" customFormat="1" x14ac:dyDescent="0.25">
      <c r="A1142" s="88"/>
      <c r="B1142" s="88"/>
      <c r="C1142" s="88"/>
      <c r="D1142" s="88"/>
      <c r="E1142" s="88"/>
    </row>
    <row r="1143" spans="1:5" customFormat="1" x14ac:dyDescent="0.25">
      <c r="A1143" s="88"/>
      <c r="B1143" s="88"/>
      <c r="C1143" s="88"/>
      <c r="D1143" s="88"/>
      <c r="E1143" s="88"/>
    </row>
    <row r="1144" spans="1:5" customFormat="1" x14ac:dyDescent="0.25">
      <c r="A1144" s="88"/>
      <c r="B1144" s="88"/>
      <c r="C1144" s="88"/>
      <c r="D1144" s="88"/>
      <c r="E1144" s="88"/>
    </row>
    <row r="1145" spans="1:5" customFormat="1" x14ac:dyDescent="0.25">
      <c r="A1145" s="88"/>
      <c r="B1145" s="88"/>
      <c r="C1145" s="88"/>
      <c r="D1145" s="88"/>
      <c r="E1145" s="88"/>
    </row>
    <row r="1146" spans="1:5" customFormat="1" x14ac:dyDescent="0.25">
      <c r="A1146" s="88"/>
      <c r="B1146" s="88"/>
      <c r="C1146" s="88"/>
      <c r="D1146" s="88"/>
      <c r="E1146" s="88"/>
    </row>
    <row r="1147" spans="1:5" customFormat="1" x14ac:dyDescent="0.25">
      <c r="A1147" s="88"/>
      <c r="B1147" s="88"/>
      <c r="C1147" s="88"/>
      <c r="D1147" s="88"/>
      <c r="E1147" s="88"/>
    </row>
    <row r="1148" spans="1:5" customFormat="1" x14ac:dyDescent="0.25">
      <c r="A1148" s="88"/>
      <c r="B1148" s="88"/>
      <c r="C1148" s="88"/>
      <c r="D1148" s="88"/>
      <c r="E1148" s="88"/>
    </row>
    <row r="1149" spans="1:5" customFormat="1" x14ac:dyDescent="0.25">
      <c r="A1149" s="88"/>
      <c r="B1149" s="88"/>
      <c r="C1149" s="88"/>
      <c r="D1149" s="88"/>
      <c r="E1149" s="88"/>
    </row>
    <row r="1150" spans="1:5" customFormat="1" x14ac:dyDescent="0.25">
      <c r="A1150" s="88"/>
      <c r="B1150" s="88"/>
      <c r="C1150" s="88"/>
      <c r="D1150" s="88"/>
      <c r="E1150" s="88"/>
    </row>
    <row r="1151" spans="1:5" customFormat="1" x14ac:dyDescent="0.25">
      <c r="A1151" s="88"/>
      <c r="B1151" s="88"/>
      <c r="C1151" s="88"/>
      <c r="D1151" s="88"/>
      <c r="E1151" s="88"/>
    </row>
    <row r="1152" spans="1:5" customFormat="1" x14ac:dyDescent="0.25">
      <c r="A1152" s="88"/>
      <c r="B1152" s="88"/>
      <c r="C1152" s="88"/>
      <c r="D1152" s="88"/>
      <c r="E1152" s="88"/>
    </row>
    <row r="1153" spans="1:5" customFormat="1" x14ac:dyDescent="0.25">
      <c r="A1153" s="88"/>
      <c r="B1153" s="88"/>
      <c r="C1153" s="88"/>
      <c r="D1153" s="88"/>
      <c r="E1153" s="88"/>
    </row>
    <row r="1154" spans="1:5" customFormat="1" x14ac:dyDescent="0.25">
      <c r="A1154" s="88"/>
      <c r="B1154" s="88"/>
      <c r="C1154" s="88"/>
      <c r="D1154" s="88"/>
      <c r="E1154" s="88"/>
    </row>
    <row r="1155" spans="1:5" customFormat="1" x14ac:dyDescent="0.25">
      <c r="A1155" s="88"/>
      <c r="B1155" s="88"/>
      <c r="C1155" s="88"/>
      <c r="D1155" s="88"/>
      <c r="E1155" s="88"/>
    </row>
    <row r="1156" spans="1:5" customFormat="1" x14ac:dyDescent="0.25">
      <c r="A1156" s="88"/>
      <c r="B1156" s="88"/>
      <c r="C1156" s="88"/>
      <c r="D1156" s="88"/>
      <c r="E1156" s="88"/>
    </row>
    <row r="1157" spans="1:5" customFormat="1" x14ac:dyDescent="0.25">
      <c r="A1157" s="88"/>
      <c r="B1157" s="88"/>
      <c r="C1157" s="88"/>
      <c r="D1157" s="88"/>
      <c r="E1157" s="88"/>
    </row>
    <row r="1158" spans="1:5" customFormat="1" x14ac:dyDescent="0.25">
      <c r="A1158" s="88"/>
      <c r="B1158" s="88"/>
      <c r="C1158" s="88"/>
      <c r="D1158" s="88"/>
      <c r="E1158" s="88"/>
    </row>
    <row r="1159" spans="1:5" customFormat="1" x14ac:dyDescent="0.25">
      <c r="A1159" s="88"/>
      <c r="B1159" s="88"/>
      <c r="C1159" s="88"/>
      <c r="D1159" s="88"/>
      <c r="E1159" s="88"/>
    </row>
    <row r="1160" spans="1:5" customFormat="1" x14ac:dyDescent="0.25">
      <c r="A1160" s="88"/>
      <c r="B1160" s="88"/>
      <c r="C1160" s="88"/>
      <c r="D1160" s="88"/>
      <c r="E1160" s="88"/>
    </row>
    <row r="1161" spans="1:5" customFormat="1" x14ac:dyDescent="0.25">
      <c r="A1161" s="88"/>
      <c r="B1161" s="88"/>
      <c r="C1161" s="88"/>
      <c r="D1161" s="88"/>
      <c r="E1161" s="88"/>
    </row>
    <row r="1162" spans="1:5" customFormat="1" x14ac:dyDescent="0.25">
      <c r="A1162" s="88"/>
      <c r="B1162" s="88"/>
      <c r="C1162" s="88"/>
      <c r="D1162" s="88"/>
      <c r="E1162" s="88"/>
    </row>
    <row r="1163" spans="1:5" customFormat="1" x14ac:dyDescent="0.25">
      <c r="A1163" s="88"/>
      <c r="B1163" s="88"/>
      <c r="C1163" s="88"/>
      <c r="D1163" s="88"/>
      <c r="E1163" s="88"/>
    </row>
    <row r="1164" spans="1:5" customFormat="1" x14ac:dyDescent="0.25">
      <c r="A1164" s="88"/>
      <c r="B1164" s="88"/>
      <c r="C1164" s="88"/>
      <c r="D1164" s="88"/>
      <c r="E1164" s="88"/>
    </row>
    <row r="1165" spans="1:5" customFormat="1" x14ac:dyDescent="0.25">
      <c r="A1165" s="88"/>
      <c r="B1165" s="88"/>
      <c r="C1165" s="88"/>
      <c r="D1165" s="88"/>
      <c r="E1165" s="88"/>
    </row>
    <row r="1166" spans="1:5" customFormat="1" x14ac:dyDescent="0.25">
      <c r="A1166" s="88"/>
      <c r="B1166" s="88"/>
      <c r="C1166" s="88"/>
      <c r="D1166" s="88"/>
      <c r="E1166" s="88"/>
    </row>
    <row r="1167" spans="1:5" customFormat="1" x14ac:dyDescent="0.25">
      <c r="A1167" s="88"/>
      <c r="B1167" s="88"/>
      <c r="C1167" s="88"/>
      <c r="D1167" s="88"/>
      <c r="E1167" s="88"/>
    </row>
    <row r="1168" spans="1:5" customFormat="1" x14ac:dyDescent="0.25">
      <c r="A1168" s="88"/>
      <c r="B1168" s="88"/>
      <c r="C1168" s="88"/>
      <c r="D1168" s="88"/>
      <c r="E1168" s="88"/>
    </row>
    <row r="1169" spans="1:5" customFormat="1" x14ac:dyDescent="0.25">
      <c r="A1169" s="88"/>
      <c r="B1169" s="88"/>
      <c r="C1169" s="88"/>
      <c r="D1169" s="88"/>
      <c r="E1169" s="88"/>
    </row>
    <row r="1170" spans="1:5" customFormat="1" x14ac:dyDescent="0.25">
      <c r="A1170" s="88"/>
      <c r="B1170" s="88"/>
      <c r="C1170" s="88"/>
      <c r="D1170" s="88"/>
      <c r="E1170" s="88"/>
    </row>
    <row r="1171" spans="1:5" customFormat="1" x14ac:dyDescent="0.25">
      <c r="A1171" s="88"/>
      <c r="B1171" s="88"/>
      <c r="C1171" s="88"/>
      <c r="D1171" s="88"/>
      <c r="E1171" s="88"/>
    </row>
    <row r="1172" spans="1:5" customFormat="1" x14ac:dyDescent="0.25">
      <c r="A1172" s="88"/>
      <c r="B1172" s="88"/>
      <c r="C1172" s="88"/>
      <c r="D1172" s="88"/>
      <c r="E1172" s="88"/>
    </row>
    <row r="1173" spans="1:5" customFormat="1" x14ac:dyDescent="0.25">
      <c r="A1173" s="88"/>
      <c r="B1173" s="88"/>
      <c r="C1173" s="88"/>
      <c r="D1173" s="88"/>
      <c r="E1173" s="88"/>
    </row>
    <row r="1174" spans="1:5" customFormat="1" x14ac:dyDescent="0.25">
      <c r="A1174" s="88"/>
      <c r="B1174" s="88"/>
      <c r="C1174" s="88"/>
      <c r="D1174" s="88"/>
      <c r="E1174" s="88"/>
    </row>
    <row r="1175" spans="1:5" customFormat="1" x14ac:dyDescent="0.25">
      <c r="A1175" s="88"/>
      <c r="B1175" s="88"/>
      <c r="C1175" s="88"/>
      <c r="D1175" s="88"/>
      <c r="E1175" s="88"/>
    </row>
    <row r="1176" spans="1:5" customFormat="1" x14ac:dyDescent="0.25">
      <c r="A1176" s="88"/>
      <c r="B1176" s="88"/>
      <c r="C1176" s="88"/>
      <c r="D1176" s="88"/>
      <c r="E1176" s="88"/>
    </row>
    <row r="1177" spans="1:5" customFormat="1" x14ac:dyDescent="0.25">
      <c r="A1177" s="88"/>
      <c r="B1177" s="88"/>
      <c r="C1177" s="88"/>
      <c r="D1177" s="88"/>
      <c r="E1177" s="88"/>
    </row>
    <row r="1178" spans="1:5" customFormat="1" x14ac:dyDescent="0.25">
      <c r="A1178" s="88"/>
      <c r="B1178" s="88"/>
      <c r="C1178" s="88"/>
      <c r="D1178" s="88"/>
      <c r="E1178" s="88"/>
    </row>
    <row r="1179" spans="1:5" customFormat="1" x14ac:dyDescent="0.25">
      <c r="A1179" s="88"/>
      <c r="B1179" s="88"/>
      <c r="C1179" s="88"/>
      <c r="D1179" s="88"/>
      <c r="E1179" s="88"/>
    </row>
    <row r="1180" spans="1:5" customFormat="1" x14ac:dyDescent="0.25">
      <c r="A1180" s="88"/>
      <c r="B1180" s="88"/>
      <c r="C1180" s="88"/>
      <c r="D1180" s="88"/>
      <c r="E1180" s="88"/>
    </row>
    <row r="1181" spans="1:5" customFormat="1" x14ac:dyDescent="0.25">
      <c r="A1181" s="88"/>
      <c r="B1181" s="88"/>
      <c r="C1181" s="88"/>
      <c r="D1181" s="88"/>
      <c r="E1181" s="88"/>
    </row>
    <row r="1182" spans="1:5" customFormat="1" x14ac:dyDescent="0.25">
      <c r="A1182" s="88"/>
      <c r="B1182" s="88"/>
      <c r="C1182" s="88"/>
      <c r="D1182" s="88"/>
      <c r="E1182" s="88"/>
    </row>
    <row r="1183" spans="1:5" customFormat="1" x14ac:dyDescent="0.25">
      <c r="A1183" s="88"/>
      <c r="B1183" s="88"/>
      <c r="C1183" s="88"/>
      <c r="D1183" s="88"/>
      <c r="E1183" s="88"/>
    </row>
    <row r="1184" spans="1:5" customFormat="1" x14ac:dyDescent="0.25">
      <c r="A1184" s="88"/>
      <c r="B1184" s="88"/>
      <c r="C1184" s="90"/>
      <c r="D1184" s="88"/>
      <c r="E1184" s="88"/>
    </row>
    <row r="1185" spans="1:5" customFormat="1" x14ac:dyDescent="0.25">
      <c r="A1185" s="88"/>
      <c r="B1185" s="88"/>
      <c r="C1185" s="90"/>
      <c r="D1185" s="88"/>
      <c r="E1185" s="88"/>
    </row>
    <row r="1186" spans="1:5" customFormat="1" x14ac:dyDescent="0.25">
      <c r="A1186" s="88"/>
      <c r="B1186" s="88"/>
      <c r="C1186" s="90"/>
      <c r="D1186" s="88"/>
      <c r="E1186" s="88"/>
    </row>
    <row r="1187" spans="1:5" customFormat="1" x14ac:dyDescent="0.25">
      <c r="A1187" s="88"/>
      <c r="B1187" s="88"/>
      <c r="C1187" s="90"/>
      <c r="D1187" s="88"/>
      <c r="E1187" s="88"/>
    </row>
    <row r="1188" spans="1:5" customFormat="1" x14ac:dyDescent="0.25">
      <c r="A1188" s="88"/>
      <c r="B1188" s="88"/>
      <c r="C1188" s="90"/>
      <c r="D1188" s="88"/>
      <c r="E1188" s="88"/>
    </row>
    <row r="1189" spans="1:5" customFormat="1" x14ac:dyDescent="0.25">
      <c r="A1189" s="88"/>
      <c r="B1189" s="88"/>
      <c r="C1189" s="90"/>
      <c r="D1189" s="88"/>
      <c r="E1189" s="88"/>
    </row>
    <row r="1190" spans="1:5" customFormat="1" x14ac:dyDescent="0.25">
      <c r="A1190" s="88"/>
      <c r="B1190" s="88"/>
      <c r="C1190" s="90"/>
      <c r="D1190" s="88"/>
      <c r="E1190" s="88"/>
    </row>
    <row r="1191" spans="1:5" customFormat="1" x14ac:dyDescent="0.25">
      <c r="A1191" s="88"/>
      <c r="B1191" s="88"/>
      <c r="C1191" s="90"/>
      <c r="D1191" s="88"/>
      <c r="E1191" s="88"/>
    </row>
    <row r="1192" spans="1:5" customFormat="1" x14ac:dyDescent="0.25">
      <c r="A1192" s="88"/>
      <c r="B1192" s="88"/>
      <c r="C1192" s="90"/>
      <c r="D1192" s="88"/>
      <c r="E1192" s="88"/>
    </row>
    <row r="1193" spans="1:5" customFormat="1" x14ac:dyDescent="0.25">
      <c r="A1193" s="88"/>
      <c r="B1193" s="88"/>
      <c r="C1193" s="90"/>
      <c r="D1193" s="88"/>
      <c r="E1193" s="88"/>
    </row>
    <row r="1194" spans="1:5" customFormat="1" x14ac:dyDescent="0.25">
      <c r="A1194" s="88"/>
      <c r="B1194" s="88"/>
      <c r="C1194" s="90"/>
      <c r="D1194" s="88"/>
      <c r="E1194" s="88"/>
    </row>
    <row r="1195" spans="1:5" customFormat="1" x14ac:dyDescent="0.25">
      <c r="A1195" s="88"/>
      <c r="B1195" s="88"/>
      <c r="C1195" s="90"/>
      <c r="D1195" s="88"/>
      <c r="E1195" s="88"/>
    </row>
    <row r="1196" spans="1:5" customFormat="1" x14ac:dyDescent="0.25">
      <c r="A1196" s="88"/>
      <c r="B1196" s="88"/>
      <c r="C1196" s="90"/>
      <c r="D1196" s="88"/>
      <c r="E1196" s="88"/>
    </row>
    <row r="1197" spans="1:5" customFormat="1" x14ac:dyDescent="0.25">
      <c r="A1197" s="88"/>
      <c r="B1197" s="88"/>
      <c r="C1197" s="90"/>
      <c r="D1197" s="88"/>
      <c r="E1197" s="88"/>
    </row>
    <row r="1198" spans="1:5" customFormat="1" x14ac:dyDescent="0.25">
      <c r="A1198" s="88"/>
      <c r="B1198" s="88"/>
      <c r="C1198" s="90"/>
      <c r="D1198" s="88"/>
      <c r="E1198" s="88"/>
    </row>
    <row r="1199" spans="1:5" customFormat="1" x14ac:dyDescent="0.25">
      <c r="A1199" s="88"/>
      <c r="B1199" s="88"/>
      <c r="C1199" s="90"/>
      <c r="D1199" s="88"/>
      <c r="E1199" s="88"/>
    </row>
    <row r="1200" spans="1:5" customFormat="1" x14ac:dyDescent="0.25">
      <c r="A1200" s="88"/>
      <c r="B1200" s="88"/>
      <c r="C1200" s="90"/>
      <c r="D1200" s="88"/>
      <c r="E1200" s="88"/>
    </row>
    <row r="1201" spans="1:5" customFormat="1" x14ac:dyDescent="0.25">
      <c r="A1201" s="88"/>
      <c r="B1201" s="88"/>
      <c r="C1201" s="90"/>
      <c r="D1201" s="88"/>
      <c r="E1201" s="88"/>
    </row>
    <row r="1202" spans="1:5" customFormat="1" x14ac:dyDescent="0.25">
      <c r="A1202" s="88"/>
      <c r="B1202" s="88"/>
      <c r="C1202" s="90"/>
      <c r="D1202" s="88"/>
      <c r="E1202" s="88"/>
    </row>
    <row r="1203" spans="1:5" customFormat="1" x14ac:dyDescent="0.25">
      <c r="A1203" s="88"/>
      <c r="B1203" s="88"/>
      <c r="C1203" s="90"/>
      <c r="D1203" s="88"/>
      <c r="E1203" s="88"/>
    </row>
    <row r="1204" spans="1:5" customFormat="1" x14ac:dyDescent="0.25">
      <c r="A1204" s="88"/>
      <c r="B1204" s="88"/>
      <c r="C1204" s="90"/>
      <c r="D1204" s="88"/>
      <c r="E1204" s="88"/>
    </row>
    <row r="1205" spans="1:5" customFormat="1" x14ac:dyDescent="0.25">
      <c r="A1205" s="88"/>
      <c r="B1205" s="88"/>
      <c r="C1205" s="90"/>
      <c r="D1205" s="88"/>
      <c r="E1205" s="88"/>
    </row>
    <row r="1206" spans="1:5" customFormat="1" x14ac:dyDescent="0.25">
      <c r="A1206" s="88"/>
      <c r="B1206" s="88"/>
      <c r="C1206" s="90"/>
      <c r="D1206" s="88"/>
      <c r="E1206" s="88"/>
    </row>
    <row r="1207" spans="1:5" customFormat="1" x14ac:dyDescent="0.25">
      <c r="A1207" s="88"/>
      <c r="B1207" s="88"/>
      <c r="C1207" s="90"/>
      <c r="D1207" s="88"/>
      <c r="E1207" s="88"/>
    </row>
    <row r="1208" spans="1:5" customFormat="1" x14ac:dyDescent="0.25">
      <c r="A1208" s="88"/>
      <c r="B1208" s="88"/>
      <c r="C1208" s="90"/>
      <c r="D1208" s="88"/>
      <c r="E1208" s="88"/>
    </row>
    <row r="1209" spans="1:5" customFormat="1" x14ac:dyDescent="0.25">
      <c r="A1209" s="88"/>
      <c r="B1209" s="88"/>
      <c r="C1209" s="90"/>
      <c r="D1209" s="88"/>
      <c r="E1209" s="88"/>
    </row>
    <row r="1210" spans="1:5" customFormat="1" x14ac:dyDescent="0.25">
      <c r="A1210" s="88"/>
      <c r="B1210" s="88"/>
      <c r="C1210" s="90"/>
      <c r="D1210" s="88"/>
      <c r="E1210" s="88"/>
    </row>
    <row r="1211" spans="1:5" customFormat="1" x14ac:dyDescent="0.25">
      <c r="A1211" s="88"/>
      <c r="B1211" s="88"/>
      <c r="C1211" s="90"/>
      <c r="D1211" s="88"/>
      <c r="E1211" s="88"/>
    </row>
    <row r="1212" spans="1:5" customFormat="1" x14ac:dyDescent="0.25">
      <c r="A1212" s="88"/>
      <c r="B1212" s="88"/>
      <c r="C1212" s="90"/>
      <c r="D1212" s="88"/>
      <c r="E1212" s="88"/>
    </row>
    <row r="1213" spans="1:5" customFormat="1" x14ac:dyDescent="0.25">
      <c r="A1213" s="88"/>
      <c r="B1213" s="88"/>
      <c r="C1213" s="90"/>
      <c r="D1213" s="88"/>
      <c r="E1213" s="88"/>
    </row>
    <row r="1214" spans="1:5" customFormat="1" x14ac:dyDescent="0.25">
      <c r="A1214" s="88"/>
      <c r="B1214" s="88"/>
      <c r="C1214" s="90"/>
      <c r="D1214" s="88"/>
      <c r="E1214" s="88"/>
    </row>
    <row r="1215" spans="1:5" customFormat="1" x14ac:dyDescent="0.25">
      <c r="A1215" s="88"/>
      <c r="B1215" s="88"/>
      <c r="C1215" s="90"/>
      <c r="D1215" s="88"/>
      <c r="E1215" s="88"/>
    </row>
    <row r="1216" spans="1:5" customFormat="1" x14ac:dyDescent="0.25">
      <c r="A1216" s="88"/>
      <c r="B1216" s="88"/>
      <c r="C1216" s="90"/>
      <c r="D1216" s="88"/>
      <c r="E1216" s="88"/>
    </row>
    <row r="1217" spans="1:5" customFormat="1" x14ac:dyDescent="0.25">
      <c r="A1217" s="88"/>
      <c r="B1217" s="88"/>
      <c r="C1217" s="90"/>
      <c r="D1217" s="88"/>
      <c r="E1217" s="88"/>
    </row>
    <row r="1218" spans="1:5" customFormat="1" x14ac:dyDescent="0.25">
      <c r="A1218" s="88"/>
      <c r="B1218" s="88"/>
      <c r="C1218" s="90"/>
      <c r="D1218" s="88"/>
      <c r="E1218" s="88"/>
    </row>
    <row r="1219" spans="1:5" customFormat="1" x14ac:dyDescent="0.25">
      <c r="A1219" s="88"/>
      <c r="B1219" s="88"/>
      <c r="C1219" s="90"/>
      <c r="D1219" s="88"/>
      <c r="E1219" s="88"/>
    </row>
    <row r="1220" spans="1:5" customFormat="1" x14ac:dyDescent="0.25">
      <c r="A1220" s="88"/>
      <c r="B1220" s="88"/>
      <c r="C1220" s="90"/>
      <c r="D1220" s="88"/>
      <c r="E1220" s="88"/>
    </row>
    <row r="1221" spans="1:5" customFormat="1" x14ac:dyDescent="0.25">
      <c r="A1221" s="88"/>
      <c r="B1221" s="88"/>
      <c r="C1221" s="90"/>
      <c r="D1221" s="88"/>
      <c r="E1221" s="88"/>
    </row>
    <row r="1222" spans="1:5" customFormat="1" x14ac:dyDescent="0.25">
      <c r="A1222" s="88"/>
      <c r="B1222" s="88"/>
      <c r="C1222" s="90"/>
      <c r="D1222" s="88"/>
      <c r="E1222" s="88"/>
    </row>
    <row r="1223" spans="1:5" customFormat="1" x14ac:dyDescent="0.25">
      <c r="A1223" s="88"/>
      <c r="B1223" s="88"/>
      <c r="C1223" s="90"/>
      <c r="D1223" s="88"/>
      <c r="E1223" s="88"/>
    </row>
    <row r="1224" spans="1:5" customFormat="1" x14ac:dyDescent="0.25">
      <c r="A1224" s="88"/>
      <c r="B1224" s="88"/>
      <c r="C1224" s="90"/>
      <c r="D1224" s="88"/>
      <c r="E1224" s="88"/>
    </row>
    <row r="1225" spans="1:5" customFormat="1" x14ac:dyDescent="0.25">
      <c r="A1225" s="88"/>
      <c r="B1225" s="88"/>
      <c r="C1225" s="90"/>
      <c r="D1225" s="88"/>
      <c r="E1225" s="88"/>
    </row>
    <row r="1226" spans="1:5" customFormat="1" x14ac:dyDescent="0.25">
      <c r="A1226" s="88"/>
      <c r="B1226" s="88"/>
      <c r="C1226" s="90"/>
      <c r="D1226" s="88"/>
      <c r="E1226" s="88"/>
    </row>
    <row r="1227" spans="1:5" customFormat="1" x14ac:dyDescent="0.25">
      <c r="A1227" s="88"/>
      <c r="B1227" s="88"/>
      <c r="C1227" s="90"/>
      <c r="D1227" s="88"/>
      <c r="E1227" s="88"/>
    </row>
    <row r="1228" spans="1:5" customFormat="1" x14ac:dyDescent="0.25">
      <c r="A1228" s="88"/>
      <c r="B1228" s="88"/>
      <c r="C1228" s="90"/>
      <c r="D1228" s="88"/>
      <c r="E1228" s="88"/>
    </row>
    <row r="1229" spans="1:5" customFormat="1" x14ac:dyDescent="0.25">
      <c r="A1229" s="88"/>
      <c r="B1229" s="88"/>
      <c r="C1229" s="90"/>
      <c r="D1229" s="88"/>
      <c r="E1229" s="88"/>
    </row>
    <row r="1230" spans="1:5" customFormat="1" x14ac:dyDescent="0.25">
      <c r="A1230" s="88"/>
      <c r="B1230" s="88"/>
      <c r="C1230" s="90"/>
      <c r="D1230" s="88"/>
      <c r="E1230" s="88"/>
    </row>
    <row r="1231" spans="1:5" customFormat="1" x14ac:dyDescent="0.25">
      <c r="A1231" s="88"/>
      <c r="B1231" s="88"/>
      <c r="C1231" s="90"/>
      <c r="D1231" s="88"/>
      <c r="E1231" s="88"/>
    </row>
    <row r="1232" spans="1:5" customFormat="1" x14ac:dyDescent="0.25">
      <c r="A1232" s="88"/>
      <c r="B1232" s="88"/>
      <c r="C1232" s="90"/>
      <c r="D1232" s="88"/>
      <c r="E1232" s="88"/>
    </row>
    <row r="1233" spans="1:5" customFormat="1" x14ac:dyDescent="0.25">
      <c r="A1233" s="88"/>
      <c r="B1233" s="88"/>
      <c r="C1233" s="90"/>
      <c r="D1233" s="88"/>
      <c r="E1233" s="88"/>
    </row>
    <row r="1234" spans="1:5" customFormat="1" x14ac:dyDescent="0.25">
      <c r="A1234" s="88"/>
      <c r="B1234" s="88"/>
      <c r="C1234" s="90"/>
      <c r="D1234" s="88"/>
      <c r="E1234" s="88"/>
    </row>
    <row r="1235" spans="1:5" customFormat="1" x14ac:dyDescent="0.25">
      <c r="A1235" s="88"/>
      <c r="B1235" s="88"/>
      <c r="C1235" s="90"/>
      <c r="D1235" s="88"/>
      <c r="E1235" s="88"/>
    </row>
    <row r="1236" spans="1:5" customFormat="1" x14ac:dyDescent="0.25">
      <c r="A1236" s="88"/>
      <c r="B1236" s="88"/>
      <c r="C1236" s="90"/>
      <c r="D1236" s="88"/>
      <c r="E1236" s="88"/>
    </row>
    <row r="1237" spans="1:5" customFormat="1" x14ac:dyDescent="0.25">
      <c r="A1237" s="88"/>
      <c r="B1237" s="88"/>
      <c r="C1237" s="90"/>
      <c r="D1237" s="88"/>
      <c r="E1237" s="88"/>
    </row>
    <row r="1238" spans="1:5" customFormat="1" x14ac:dyDescent="0.25">
      <c r="A1238" s="88"/>
      <c r="B1238" s="88"/>
      <c r="C1238" s="90"/>
      <c r="D1238" s="88"/>
      <c r="E1238" s="88"/>
    </row>
    <row r="1239" spans="1:5" customFormat="1" x14ac:dyDescent="0.25">
      <c r="A1239" s="88"/>
      <c r="B1239" s="88"/>
      <c r="C1239" s="90"/>
      <c r="D1239" s="88"/>
      <c r="E1239" s="88"/>
    </row>
    <row r="1240" spans="1:5" customFormat="1" x14ac:dyDescent="0.25">
      <c r="A1240" s="88"/>
      <c r="B1240" s="88"/>
      <c r="C1240" s="90"/>
      <c r="D1240" s="88"/>
      <c r="E1240" s="88"/>
    </row>
    <row r="1241" spans="1:5" customFormat="1" x14ac:dyDescent="0.25">
      <c r="A1241" s="88"/>
      <c r="B1241" s="88"/>
      <c r="C1241" s="90"/>
      <c r="D1241" s="88"/>
      <c r="E1241" s="88"/>
    </row>
    <row r="1242" spans="1:5" customFormat="1" x14ac:dyDescent="0.25">
      <c r="A1242" s="88"/>
      <c r="B1242" s="88"/>
      <c r="C1242" s="90"/>
      <c r="D1242" s="88"/>
      <c r="E1242" s="88"/>
    </row>
    <row r="1243" spans="1:5" customFormat="1" x14ac:dyDescent="0.25">
      <c r="A1243" s="88"/>
      <c r="B1243" s="88"/>
      <c r="C1243" s="90"/>
      <c r="D1243" s="88"/>
      <c r="E1243" s="88"/>
    </row>
    <row r="1244" spans="1:5" customFormat="1" x14ac:dyDescent="0.25">
      <c r="A1244" s="88"/>
      <c r="B1244" s="88"/>
      <c r="C1244" s="90"/>
      <c r="D1244" s="88"/>
      <c r="E1244" s="88"/>
    </row>
    <row r="1245" spans="1:5" customFormat="1" x14ac:dyDescent="0.25">
      <c r="A1245" s="88"/>
      <c r="B1245" s="88"/>
      <c r="C1245" s="90"/>
      <c r="D1245" s="88"/>
      <c r="E1245" s="88"/>
    </row>
    <row r="1246" spans="1:5" customFormat="1" x14ac:dyDescent="0.25">
      <c r="A1246" s="88"/>
      <c r="B1246" s="88"/>
      <c r="C1246" s="90"/>
      <c r="D1246" s="88"/>
      <c r="E1246" s="88"/>
    </row>
    <row r="1247" spans="1:5" customFormat="1" x14ac:dyDescent="0.25">
      <c r="A1247" s="88"/>
      <c r="B1247" s="88"/>
      <c r="C1247" s="90"/>
      <c r="D1247" s="88"/>
      <c r="E1247" s="88"/>
    </row>
    <row r="1248" spans="1:5" customFormat="1" x14ac:dyDescent="0.25">
      <c r="A1248" s="88"/>
      <c r="B1248" s="88"/>
      <c r="C1248" s="90"/>
      <c r="D1248" s="88"/>
      <c r="E1248" s="88"/>
    </row>
    <row r="1249" spans="1:5" customFormat="1" x14ac:dyDescent="0.25">
      <c r="A1249" s="88"/>
      <c r="B1249" s="88"/>
      <c r="C1249" s="90"/>
      <c r="D1249" s="88"/>
      <c r="E1249" s="88"/>
    </row>
    <row r="1250" spans="1:5" customFormat="1" x14ac:dyDescent="0.25">
      <c r="A1250" s="88"/>
      <c r="B1250" s="88"/>
      <c r="C1250" s="90"/>
      <c r="D1250" s="88"/>
      <c r="E1250" s="88"/>
    </row>
    <row r="1251" spans="1:5" customFormat="1" x14ac:dyDescent="0.25">
      <c r="A1251" s="88"/>
      <c r="B1251" s="88"/>
      <c r="C1251" s="90"/>
      <c r="D1251" s="88"/>
      <c r="E1251" s="88"/>
    </row>
    <row r="1252" spans="1:5" customFormat="1" x14ac:dyDescent="0.25">
      <c r="A1252" s="88"/>
      <c r="B1252" s="88"/>
      <c r="C1252" s="90"/>
      <c r="D1252" s="88"/>
      <c r="E1252" s="88"/>
    </row>
    <row r="1253" spans="1:5" customFormat="1" x14ac:dyDescent="0.25">
      <c r="A1253" s="88"/>
      <c r="B1253" s="88"/>
      <c r="C1253" s="90"/>
      <c r="D1253" s="88"/>
      <c r="E1253" s="88"/>
    </row>
    <row r="1254" spans="1:5" customFormat="1" x14ac:dyDescent="0.25">
      <c r="A1254" s="88"/>
      <c r="B1254" s="88"/>
      <c r="C1254" s="90"/>
      <c r="D1254" s="88"/>
      <c r="E1254" s="88"/>
    </row>
    <row r="1255" spans="1:5" customFormat="1" x14ac:dyDescent="0.25">
      <c r="A1255" s="88"/>
      <c r="B1255" s="88"/>
      <c r="C1255" s="90"/>
      <c r="D1255" s="88"/>
      <c r="E1255" s="88"/>
    </row>
    <row r="1256" spans="1:5" customFormat="1" x14ac:dyDescent="0.25">
      <c r="A1256" s="88"/>
      <c r="B1256" s="88"/>
      <c r="C1256" s="90"/>
      <c r="D1256" s="88"/>
      <c r="E1256" s="88"/>
    </row>
    <row r="1257" spans="1:5" customFormat="1" x14ac:dyDescent="0.25">
      <c r="A1257" s="88"/>
      <c r="B1257" s="88"/>
      <c r="C1257" s="90"/>
      <c r="D1257" s="88"/>
      <c r="E1257" s="88"/>
    </row>
    <row r="1258" spans="1:5" customFormat="1" x14ac:dyDescent="0.25">
      <c r="A1258" s="88"/>
      <c r="B1258" s="88"/>
      <c r="C1258" s="90"/>
      <c r="D1258" s="88"/>
      <c r="E1258" s="88"/>
    </row>
    <row r="1259" spans="1:5" customFormat="1" x14ac:dyDescent="0.25">
      <c r="A1259" s="88"/>
      <c r="B1259" s="88"/>
      <c r="C1259" s="90"/>
      <c r="D1259" s="88"/>
      <c r="E1259" s="88"/>
    </row>
    <row r="1260" spans="1:5" customFormat="1" x14ac:dyDescent="0.25">
      <c r="A1260" s="88"/>
      <c r="B1260" s="88"/>
      <c r="C1260" s="90"/>
      <c r="D1260" s="88"/>
      <c r="E1260" s="88"/>
    </row>
    <row r="1261" spans="1:5" customFormat="1" x14ac:dyDescent="0.25">
      <c r="A1261" s="88"/>
      <c r="B1261" s="88"/>
      <c r="C1261" s="90"/>
      <c r="D1261" s="88"/>
      <c r="E1261" s="88"/>
    </row>
    <row r="1262" spans="1:5" customFormat="1" x14ac:dyDescent="0.25">
      <c r="A1262" s="88"/>
      <c r="B1262" s="88"/>
      <c r="C1262" s="90"/>
      <c r="D1262" s="88"/>
      <c r="E1262" s="88"/>
    </row>
    <row r="1263" spans="1:5" customFormat="1" x14ac:dyDescent="0.25">
      <c r="A1263" s="88"/>
      <c r="B1263" s="88"/>
      <c r="C1263" s="90"/>
      <c r="D1263" s="88"/>
      <c r="E1263" s="88"/>
    </row>
    <row r="1264" spans="1:5" customFormat="1" x14ac:dyDescent="0.25">
      <c r="A1264" s="88"/>
      <c r="B1264" s="88"/>
      <c r="C1264" s="90"/>
      <c r="D1264" s="88"/>
      <c r="E1264" s="88"/>
    </row>
    <row r="1265" spans="1:5" customFormat="1" x14ac:dyDescent="0.25">
      <c r="A1265" s="88"/>
      <c r="B1265" s="88"/>
      <c r="C1265" s="90"/>
      <c r="D1265" s="88"/>
      <c r="E1265" s="88"/>
    </row>
    <row r="1266" spans="1:5" customFormat="1" x14ac:dyDescent="0.25">
      <c r="A1266" s="88"/>
      <c r="B1266" s="88"/>
      <c r="C1266" s="90"/>
      <c r="D1266" s="88"/>
      <c r="E1266" s="88"/>
    </row>
    <row r="1267" spans="1:5" customFormat="1" x14ac:dyDescent="0.25">
      <c r="A1267" s="88"/>
      <c r="B1267" s="88"/>
      <c r="C1267" s="90"/>
      <c r="D1267" s="88"/>
      <c r="E1267" s="88"/>
    </row>
    <row r="1268" spans="1:5" customFormat="1" x14ac:dyDescent="0.25">
      <c r="A1268" s="88"/>
      <c r="B1268" s="88"/>
      <c r="C1268" s="90"/>
      <c r="D1268" s="88"/>
      <c r="E1268" s="88"/>
    </row>
    <row r="1269" spans="1:5" customFormat="1" x14ac:dyDescent="0.25">
      <c r="A1269" s="88"/>
      <c r="B1269" s="88"/>
      <c r="C1269" s="90"/>
      <c r="D1269" s="88"/>
      <c r="E1269" s="88"/>
    </row>
    <row r="1270" spans="1:5" customFormat="1" x14ac:dyDescent="0.25">
      <c r="A1270" s="88"/>
      <c r="B1270" s="88"/>
      <c r="C1270" s="90"/>
      <c r="D1270" s="88"/>
      <c r="E1270" s="88"/>
    </row>
    <row r="1271" spans="1:5" customFormat="1" x14ac:dyDescent="0.25">
      <c r="A1271" s="88"/>
      <c r="B1271" s="88"/>
      <c r="C1271" s="90"/>
      <c r="D1271" s="88"/>
      <c r="E1271" s="88"/>
    </row>
    <row r="1272" spans="1:5" customFormat="1" x14ac:dyDescent="0.25">
      <c r="A1272" s="88"/>
      <c r="B1272" s="88"/>
      <c r="C1272" s="90"/>
      <c r="D1272" s="88"/>
      <c r="E1272" s="88"/>
    </row>
    <row r="1273" spans="1:5" customFormat="1" x14ac:dyDescent="0.25">
      <c r="A1273" s="88"/>
      <c r="B1273" s="88"/>
      <c r="C1273" s="90"/>
      <c r="D1273" s="88"/>
      <c r="E1273" s="88"/>
    </row>
    <row r="1274" spans="1:5" customFormat="1" x14ac:dyDescent="0.25">
      <c r="A1274" s="88"/>
      <c r="B1274" s="88"/>
      <c r="C1274" s="90"/>
      <c r="D1274" s="88"/>
      <c r="E1274" s="88"/>
    </row>
    <row r="1275" spans="1:5" customFormat="1" x14ac:dyDescent="0.25">
      <c r="A1275" s="88"/>
      <c r="B1275" s="88"/>
      <c r="C1275" s="90"/>
      <c r="D1275" s="88"/>
      <c r="E1275" s="88"/>
    </row>
    <row r="1276" spans="1:5" customFormat="1" x14ac:dyDescent="0.25">
      <c r="A1276" s="88"/>
      <c r="B1276" s="88"/>
      <c r="C1276" s="90"/>
      <c r="D1276" s="88"/>
      <c r="E1276" s="88"/>
    </row>
    <row r="1277" spans="1:5" customFormat="1" x14ac:dyDescent="0.25">
      <c r="A1277" s="88"/>
      <c r="B1277" s="88"/>
      <c r="C1277" s="90"/>
      <c r="D1277" s="88"/>
      <c r="E1277" s="88"/>
    </row>
    <row r="1278" spans="1:5" customFormat="1" x14ac:dyDescent="0.25">
      <c r="A1278" s="88"/>
      <c r="B1278" s="88"/>
      <c r="C1278" s="90"/>
      <c r="D1278" s="88"/>
      <c r="E1278" s="88"/>
    </row>
    <row r="1279" spans="1:5" customFormat="1" x14ac:dyDescent="0.25">
      <c r="A1279" s="88"/>
      <c r="B1279" s="88"/>
      <c r="C1279" s="90"/>
      <c r="D1279" s="88"/>
      <c r="E1279" s="88"/>
    </row>
    <row r="1280" spans="1:5" customFormat="1" x14ac:dyDescent="0.25">
      <c r="A1280" s="88"/>
      <c r="B1280" s="88"/>
      <c r="C1280" s="90"/>
      <c r="D1280" s="88"/>
      <c r="E1280" s="88"/>
    </row>
    <row r="1281" spans="1:5" customFormat="1" x14ac:dyDescent="0.25">
      <c r="A1281" s="88"/>
      <c r="B1281" s="88"/>
      <c r="C1281" s="90"/>
      <c r="D1281" s="88"/>
      <c r="E1281" s="88"/>
    </row>
    <row r="1282" spans="1:5" customFormat="1" x14ac:dyDescent="0.25">
      <c r="A1282" s="88"/>
      <c r="B1282" s="88"/>
      <c r="C1282" s="90"/>
      <c r="D1282" s="88"/>
      <c r="E1282" s="88"/>
    </row>
    <row r="1283" spans="1:5" customFormat="1" x14ac:dyDescent="0.25">
      <c r="A1283" s="88"/>
      <c r="B1283" s="88"/>
      <c r="C1283" s="90"/>
      <c r="D1283" s="88"/>
      <c r="E1283" s="88"/>
    </row>
    <row r="1284" spans="1:5" customFormat="1" x14ac:dyDescent="0.25">
      <c r="A1284" s="88"/>
      <c r="B1284" s="88"/>
      <c r="C1284" s="90"/>
      <c r="D1284" s="88"/>
      <c r="E1284" s="88"/>
    </row>
    <row r="1285" spans="1:5" customFormat="1" x14ac:dyDescent="0.25">
      <c r="A1285" s="88"/>
      <c r="B1285" s="88"/>
      <c r="C1285" s="90"/>
      <c r="D1285" s="88"/>
      <c r="E1285" s="88"/>
    </row>
    <row r="1286" spans="1:5" customFormat="1" x14ac:dyDescent="0.25">
      <c r="A1286" s="88"/>
      <c r="B1286" s="88"/>
      <c r="C1286" s="90"/>
      <c r="D1286" s="88"/>
      <c r="E1286" s="88"/>
    </row>
    <row r="1287" spans="1:5" customFormat="1" x14ac:dyDescent="0.25">
      <c r="A1287" s="88"/>
      <c r="B1287" s="88"/>
      <c r="C1287" s="90"/>
      <c r="D1287" s="88"/>
      <c r="E1287" s="88"/>
    </row>
    <row r="1288" spans="1:5" customFormat="1" x14ac:dyDescent="0.25">
      <c r="A1288" s="88"/>
      <c r="B1288" s="88"/>
      <c r="C1288" s="90"/>
      <c r="D1288" s="88"/>
      <c r="E1288" s="88"/>
    </row>
    <row r="1289" spans="1:5" customFormat="1" x14ac:dyDescent="0.25">
      <c r="A1289" s="88"/>
      <c r="B1289" s="88"/>
      <c r="C1289" s="90"/>
      <c r="D1289" s="88"/>
      <c r="E1289" s="88"/>
    </row>
    <row r="1290" spans="1:5" customFormat="1" x14ac:dyDescent="0.25">
      <c r="A1290" s="88"/>
      <c r="B1290" s="88"/>
      <c r="C1290" s="90"/>
      <c r="D1290" s="88"/>
      <c r="E1290" s="88"/>
    </row>
    <row r="1291" spans="1:5" customFormat="1" x14ac:dyDescent="0.25">
      <c r="A1291" s="88"/>
      <c r="B1291" s="88"/>
      <c r="C1291" s="90"/>
      <c r="D1291" s="88"/>
      <c r="E1291" s="88"/>
    </row>
    <row r="1292" spans="1:5" customFormat="1" x14ac:dyDescent="0.25">
      <c r="A1292" s="88"/>
      <c r="B1292" s="88"/>
      <c r="C1292" s="90"/>
      <c r="D1292" s="88"/>
      <c r="E1292" s="88"/>
    </row>
    <row r="1293" spans="1:5" customFormat="1" x14ac:dyDescent="0.25">
      <c r="A1293" s="88"/>
      <c r="B1293" s="88"/>
      <c r="C1293" s="90"/>
      <c r="D1293" s="88"/>
      <c r="E1293" s="88"/>
    </row>
    <row r="1294" spans="1:5" customFormat="1" x14ac:dyDescent="0.25">
      <c r="A1294" s="88"/>
      <c r="B1294" s="88"/>
      <c r="C1294" s="90"/>
      <c r="D1294" s="88"/>
      <c r="E1294" s="88"/>
    </row>
    <row r="1295" spans="1:5" customFormat="1" x14ac:dyDescent="0.25">
      <c r="A1295" s="88"/>
      <c r="B1295" s="88"/>
      <c r="C1295" s="90"/>
      <c r="D1295" s="88"/>
      <c r="E1295" s="88"/>
    </row>
    <row r="1296" spans="1:5" customFormat="1" x14ac:dyDescent="0.25">
      <c r="A1296" s="88"/>
      <c r="B1296" s="88"/>
      <c r="C1296" s="90"/>
      <c r="D1296" s="88"/>
      <c r="E1296" s="88"/>
    </row>
    <row r="1297" spans="1:5" customFormat="1" x14ac:dyDescent="0.25">
      <c r="A1297" s="88"/>
      <c r="B1297" s="88"/>
      <c r="C1297" s="90"/>
      <c r="D1297" s="88"/>
      <c r="E1297" s="88"/>
    </row>
    <row r="1298" spans="1:5" customFormat="1" x14ac:dyDescent="0.25">
      <c r="A1298" s="88"/>
      <c r="B1298" s="88"/>
      <c r="C1298" s="90"/>
      <c r="D1298" s="88"/>
      <c r="E1298" s="88"/>
    </row>
    <row r="1299" spans="1:5" customFormat="1" x14ac:dyDescent="0.25">
      <c r="A1299" s="88"/>
      <c r="B1299" s="88"/>
      <c r="C1299" s="90"/>
      <c r="D1299" s="88"/>
      <c r="E1299" s="88"/>
    </row>
    <row r="1300" spans="1:5" customFormat="1" x14ac:dyDescent="0.25">
      <c r="A1300" s="88"/>
      <c r="B1300" s="88"/>
      <c r="C1300" s="90"/>
      <c r="D1300" s="88"/>
      <c r="E1300" s="88"/>
    </row>
    <row r="1301" spans="1:5" customFormat="1" x14ac:dyDescent="0.25">
      <c r="A1301" s="88"/>
      <c r="B1301" s="88"/>
      <c r="C1301" s="90"/>
      <c r="D1301" s="88"/>
      <c r="E1301" s="88"/>
    </row>
    <row r="1302" spans="1:5" customFormat="1" x14ac:dyDescent="0.25">
      <c r="A1302" s="88"/>
      <c r="B1302" s="88"/>
      <c r="C1302" s="90"/>
      <c r="D1302" s="88"/>
      <c r="E1302" s="88"/>
    </row>
    <row r="1303" spans="1:5" customFormat="1" x14ac:dyDescent="0.25">
      <c r="A1303" s="88"/>
      <c r="B1303" s="88"/>
      <c r="C1303" s="90"/>
      <c r="D1303" s="88"/>
      <c r="E1303" s="88"/>
    </row>
    <row r="1304" spans="1:5" customFormat="1" x14ac:dyDescent="0.25">
      <c r="A1304" s="88"/>
      <c r="B1304" s="88"/>
      <c r="C1304" s="90"/>
      <c r="D1304" s="88"/>
      <c r="E1304" s="88"/>
    </row>
    <row r="1305" spans="1:5" customFormat="1" x14ac:dyDescent="0.25">
      <c r="A1305" s="88"/>
      <c r="B1305" s="88"/>
      <c r="C1305" s="90"/>
      <c r="D1305" s="88"/>
      <c r="E1305" s="88"/>
    </row>
    <row r="1306" spans="1:5" customFormat="1" x14ac:dyDescent="0.25">
      <c r="A1306" s="88"/>
      <c r="B1306" s="88"/>
      <c r="C1306" s="90"/>
      <c r="D1306" s="88"/>
      <c r="E1306" s="88"/>
    </row>
    <row r="1307" spans="1:5" customFormat="1" x14ac:dyDescent="0.25">
      <c r="A1307" s="88"/>
      <c r="B1307" s="88"/>
      <c r="C1307" s="90"/>
      <c r="D1307" s="88"/>
      <c r="E1307" s="88"/>
    </row>
    <row r="1308" spans="1:5" customFormat="1" x14ac:dyDescent="0.25">
      <c r="A1308" s="88"/>
      <c r="B1308" s="88"/>
      <c r="C1308" s="90"/>
      <c r="D1308" s="88"/>
      <c r="E1308" s="88"/>
    </row>
    <row r="1309" spans="1:5" customFormat="1" x14ac:dyDescent="0.25">
      <c r="A1309" s="88"/>
      <c r="B1309" s="88"/>
      <c r="C1309" s="90"/>
      <c r="D1309" s="88"/>
      <c r="E1309" s="88"/>
    </row>
    <row r="1310" spans="1:5" customFormat="1" x14ac:dyDescent="0.25">
      <c r="A1310" s="88"/>
      <c r="B1310" s="88"/>
      <c r="C1310" s="90"/>
      <c r="D1310" s="88"/>
      <c r="E1310" s="88"/>
    </row>
    <row r="1311" spans="1:5" customFormat="1" x14ac:dyDescent="0.25">
      <c r="A1311" s="88"/>
      <c r="B1311" s="88"/>
      <c r="C1311" s="90"/>
      <c r="D1311" s="88"/>
      <c r="E1311" s="88"/>
    </row>
    <row r="1312" spans="1:5" customFormat="1" x14ac:dyDescent="0.25">
      <c r="A1312" s="88"/>
      <c r="B1312" s="88"/>
      <c r="C1312" s="90"/>
      <c r="D1312" s="88"/>
      <c r="E1312" s="88"/>
    </row>
    <row r="1313" spans="1:5" customFormat="1" x14ac:dyDescent="0.25">
      <c r="A1313" s="88"/>
      <c r="B1313" s="88"/>
      <c r="C1313" s="90"/>
      <c r="D1313" s="88"/>
      <c r="E1313" s="88"/>
    </row>
    <row r="1314" spans="1:5" customFormat="1" x14ac:dyDescent="0.25">
      <c r="A1314" s="88"/>
      <c r="B1314" s="88"/>
      <c r="C1314" s="90"/>
      <c r="D1314" s="88"/>
      <c r="E1314" s="88"/>
    </row>
    <row r="1315" spans="1:5" customFormat="1" x14ac:dyDescent="0.25">
      <c r="A1315" s="88"/>
      <c r="B1315" s="88"/>
      <c r="C1315" s="90"/>
      <c r="D1315" s="88"/>
      <c r="E1315" s="88"/>
    </row>
    <row r="1316" spans="1:5" customFormat="1" x14ac:dyDescent="0.25">
      <c r="A1316" s="88"/>
      <c r="B1316" s="88"/>
      <c r="C1316" s="90"/>
      <c r="D1316" s="88"/>
      <c r="E1316" s="88"/>
    </row>
    <row r="1317" spans="1:5" customFormat="1" x14ac:dyDescent="0.25">
      <c r="A1317" s="88"/>
      <c r="B1317" s="88"/>
      <c r="C1317" s="90"/>
      <c r="D1317" s="88"/>
      <c r="E1317" s="88"/>
    </row>
    <row r="1318" spans="1:5" customFormat="1" x14ac:dyDescent="0.25">
      <c r="A1318" s="88"/>
      <c r="B1318" s="88"/>
      <c r="C1318" s="90"/>
      <c r="D1318" s="88"/>
      <c r="E1318" s="88"/>
    </row>
    <row r="1319" spans="1:5" customFormat="1" x14ac:dyDescent="0.25">
      <c r="A1319" s="88"/>
      <c r="B1319" s="88"/>
      <c r="C1319" s="90"/>
      <c r="D1319" s="88"/>
      <c r="E1319" s="88"/>
    </row>
    <row r="1320" spans="1:5" customFormat="1" x14ac:dyDescent="0.25">
      <c r="A1320" s="88"/>
      <c r="B1320" s="88"/>
      <c r="C1320" s="90"/>
      <c r="D1320" s="88"/>
      <c r="E1320" s="88"/>
    </row>
    <row r="1321" spans="1:5" customFormat="1" x14ac:dyDescent="0.25">
      <c r="A1321" s="88"/>
      <c r="B1321" s="88"/>
      <c r="C1321" s="90"/>
      <c r="D1321" s="88"/>
      <c r="E1321" s="88"/>
    </row>
    <row r="1322" spans="1:5" customFormat="1" x14ac:dyDescent="0.25">
      <c r="A1322" s="88"/>
      <c r="B1322" s="88"/>
      <c r="C1322" s="90"/>
      <c r="D1322" s="88"/>
      <c r="E1322" s="88"/>
    </row>
    <row r="1323" spans="1:5" customFormat="1" x14ac:dyDescent="0.25">
      <c r="A1323" s="88"/>
      <c r="B1323" s="88"/>
      <c r="C1323" s="90"/>
      <c r="D1323" s="88"/>
      <c r="E1323" s="88"/>
    </row>
    <row r="1324" spans="1:5" customFormat="1" x14ac:dyDescent="0.25">
      <c r="A1324" s="88"/>
      <c r="B1324" s="88"/>
      <c r="C1324" s="90"/>
      <c r="D1324" s="88"/>
      <c r="E1324" s="88"/>
    </row>
    <row r="1325" spans="1:5" customFormat="1" x14ac:dyDescent="0.25">
      <c r="A1325" s="88"/>
      <c r="B1325" s="88"/>
      <c r="C1325" s="90"/>
      <c r="D1325" s="88"/>
      <c r="E1325" s="88"/>
    </row>
    <row r="1326" spans="1:5" customFormat="1" x14ac:dyDescent="0.25">
      <c r="A1326" s="88"/>
      <c r="B1326" s="88"/>
      <c r="C1326" s="90"/>
      <c r="D1326" s="88"/>
      <c r="E1326" s="88"/>
    </row>
    <row r="1327" spans="1:5" customFormat="1" x14ac:dyDescent="0.25">
      <c r="A1327" s="88"/>
      <c r="B1327" s="88"/>
      <c r="C1327" s="90"/>
      <c r="D1327" s="88"/>
      <c r="E1327" s="88"/>
    </row>
    <row r="1328" spans="1:5" customFormat="1" x14ac:dyDescent="0.25">
      <c r="A1328" s="88"/>
      <c r="B1328" s="88"/>
      <c r="C1328" s="90"/>
      <c r="D1328" s="88"/>
      <c r="E1328" s="88"/>
    </row>
    <row r="1329" spans="1:5" customFormat="1" x14ac:dyDescent="0.25">
      <c r="A1329" s="88"/>
      <c r="B1329" s="88"/>
      <c r="C1329" s="90"/>
      <c r="D1329" s="88"/>
      <c r="E1329" s="88"/>
    </row>
    <row r="1330" spans="1:5" customFormat="1" x14ac:dyDescent="0.25">
      <c r="A1330" s="88"/>
      <c r="B1330" s="88"/>
      <c r="C1330" s="90"/>
      <c r="D1330" s="88"/>
      <c r="E1330" s="88"/>
    </row>
    <row r="1331" spans="1:5" customFormat="1" x14ac:dyDescent="0.25">
      <c r="A1331" s="88"/>
      <c r="B1331" s="88"/>
      <c r="C1331" s="90"/>
      <c r="D1331" s="88"/>
      <c r="E1331" s="88"/>
    </row>
    <row r="1332" spans="1:5" customFormat="1" x14ac:dyDescent="0.25">
      <c r="A1332" s="88"/>
      <c r="B1332" s="88"/>
      <c r="C1332" s="90"/>
      <c r="D1332" s="88"/>
      <c r="E1332" s="88"/>
    </row>
    <row r="1333" spans="1:5" customFormat="1" x14ac:dyDescent="0.25">
      <c r="A1333" s="88"/>
      <c r="B1333" s="88"/>
      <c r="C1333" s="90"/>
      <c r="D1333" s="88"/>
      <c r="E1333" s="88"/>
    </row>
    <row r="1334" spans="1:5" customFormat="1" x14ac:dyDescent="0.25">
      <c r="A1334" s="88"/>
      <c r="B1334" s="88"/>
      <c r="C1334" s="90"/>
      <c r="D1334" s="88"/>
      <c r="E1334" s="88"/>
    </row>
    <row r="1335" spans="1:5" customFormat="1" x14ac:dyDescent="0.25">
      <c r="A1335" s="88"/>
      <c r="B1335" s="88"/>
      <c r="C1335" s="90"/>
      <c r="D1335" s="88"/>
      <c r="E1335" s="88"/>
    </row>
    <row r="1336" spans="1:5" customFormat="1" x14ac:dyDescent="0.25">
      <c r="A1336" s="88"/>
      <c r="B1336" s="88"/>
      <c r="C1336" s="90"/>
      <c r="D1336" s="88"/>
      <c r="E1336" s="88"/>
    </row>
    <row r="1337" spans="1:5" customFormat="1" x14ac:dyDescent="0.25">
      <c r="A1337" s="88"/>
      <c r="B1337" s="88"/>
      <c r="C1337" s="90"/>
      <c r="D1337" s="88"/>
      <c r="E1337" s="88"/>
    </row>
    <row r="1338" spans="1:5" customFormat="1" x14ac:dyDescent="0.25">
      <c r="A1338" s="88"/>
      <c r="B1338" s="88"/>
      <c r="C1338" s="90"/>
      <c r="D1338" s="88"/>
      <c r="E1338" s="88"/>
    </row>
    <row r="1339" spans="1:5" customFormat="1" x14ac:dyDescent="0.25">
      <c r="A1339" s="88"/>
      <c r="B1339" s="88"/>
      <c r="C1339" s="90"/>
      <c r="D1339" s="88"/>
      <c r="E1339" s="88"/>
    </row>
    <row r="1340" spans="1:5" customFormat="1" x14ac:dyDescent="0.25">
      <c r="A1340" s="88"/>
      <c r="B1340" s="88"/>
      <c r="C1340" s="90"/>
      <c r="D1340" s="88"/>
      <c r="E1340" s="88"/>
    </row>
    <row r="1341" spans="1:5" customFormat="1" x14ac:dyDescent="0.25">
      <c r="A1341" s="88"/>
      <c r="B1341" s="88"/>
      <c r="C1341" s="90"/>
      <c r="D1341" s="88"/>
      <c r="E1341" s="88"/>
    </row>
    <row r="1342" spans="1:5" customFormat="1" x14ac:dyDescent="0.25">
      <c r="A1342" s="88"/>
      <c r="B1342" s="88"/>
      <c r="C1342" s="90"/>
      <c r="D1342" s="88"/>
      <c r="E1342" s="88"/>
    </row>
    <row r="1343" spans="1:5" customFormat="1" x14ac:dyDescent="0.25">
      <c r="A1343" s="88"/>
      <c r="B1343" s="88"/>
      <c r="C1343" s="90"/>
      <c r="D1343" s="88"/>
      <c r="E1343" s="88"/>
    </row>
    <row r="1344" spans="1:5" customFormat="1" x14ac:dyDescent="0.25">
      <c r="A1344" s="88"/>
      <c r="B1344" s="88"/>
      <c r="C1344" s="90"/>
      <c r="D1344" s="88"/>
      <c r="E1344" s="88"/>
    </row>
    <row r="1345" spans="1:5" customFormat="1" x14ac:dyDescent="0.25">
      <c r="A1345" s="88"/>
      <c r="B1345" s="88"/>
      <c r="C1345" s="90"/>
      <c r="D1345" s="88"/>
      <c r="E1345" s="88"/>
    </row>
    <row r="1346" spans="1:5" customFormat="1" x14ac:dyDescent="0.25">
      <c r="A1346" s="88"/>
      <c r="B1346" s="88"/>
      <c r="C1346" s="90"/>
      <c r="D1346" s="88"/>
      <c r="E1346" s="88"/>
    </row>
    <row r="1347" spans="1:5" customFormat="1" x14ac:dyDescent="0.25">
      <c r="A1347" s="88"/>
      <c r="B1347" s="88"/>
      <c r="C1347" s="90"/>
      <c r="D1347" s="88"/>
      <c r="E1347" s="88"/>
    </row>
    <row r="1348" spans="1:5" customFormat="1" x14ac:dyDescent="0.25">
      <c r="A1348" s="88"/>
      <c r="B1348" s="88"/>
      <c r="C1348" s="90"/>
      <c r="D1348" s="88"/>
      <c r="E1348" s="88"/>
    </row>
    <row r="1349" spans="1:5" customFormat="1" x14ac:dyDescent="0.25">
      <c r="A1349" s="88"/>
      <c r="B1349" s="88"/>
      <c r="C1349" s="90"/>
      <c r="D1349" s="88"/>
      <c r="E1349" s="88"/>
    </row>
    <row r="1350" spans="1:5" customFormat="1" x14ac:dyDescent="0.25">
      <c r="A1350" s="88"/>
      <c r="B1350" s="88"/>
      <c r="C1350" s="90"/>
      <c r="D1350" s="88"/>
      <c r="E1350" s="88"/>
    </row>
    <row r="1351" spans="1:5" customFormat="1" x14ac:dyDescent="0.25">
      <c r="A1351" s="88"/>
      <c r="B1351" s="88"/>
      <c r="C1351" s="90"/>
      <c r="D1351" s="88"/>
      <c r="E1351" s="88"/>
    </row>
    <row r="1352" spans="1:5" customFormat="1" x14ac:dyDescent="0.25">
      <c r="A1352" s="88"/>
      <c r="B1352" s="88"/>
      <c r="C1352" s="90"/>
      <c r="D1352" s="88"/>
      <c r="E1352" s="88"/>
    </row>
    <row r="1353" spans="1:5" customFormat="1" x14ac:dyDescent="0.25">
      <c r="A1353" s="88"/>
      <c r="B1353" s="88"/>
      <c r="C1353" s="90"/>
      <c r="D1353" s="88"/>
      <c r="E1353" s="88"/>
    </row>
    <row r="1354" spans="1:5" customFormat="1" x14ac:dyDescent="0.25">
      <c r="A1354" s="88"/>
      <c r="B1354" s="88"/>
      <c r="C1354" s="90"/>
      <c r="D1354" s="88"/>
      <c r="E1354" s="88"/>
    </row>
    <row r="1355" spans="1:5" customFormat="1" x14ac:dyDescent="0.25">
      <c r="A1355" s="88"/>
      <c r="B1355" s="88"/>
      <c r="C1355" s="90"/>
      <c r="D1355" s="88"/>
      <c r="E1355" s="88"/>
    </row>
    <row r="1356" spans="1:5" customFormat="1" x14ac:dyDescent="0.25">
      <c r="A1356" s="88"/>
      <c r="B1356" s="88"/>
      <c r="C1356" s="90"/>
      <c r="D1356" s="88"/>
      <c r="E1356" s="88"/>
    </row>
    <row r="1357" spans="1:5" customFormat="1" x14ac:dyDescent="0.25">
      <c r="A1357" s="88"/>
      <c r="B1357" s="88"/>
      <c r="C1357" s="90"/>
      <c r="D1357" s="88"/>
      <c r="E1357" s="88"/>
    </row>
    <row r="1358" spans="1:5" customFormat="1" x14ac:dyDescent="0.25">
      <c r="A1358" s="88"/>
      <c r="B1358" s="88"/>
      <c r="C1358" s="90"/>
      <c r="D1358" s="88"/>
      <c r="E1358" s="88"/>
    </row>
    <row r="1359" spans="1:5" customFormat="1" x14ac:dyDescent="0.25">
      <c r="A1359" s="88"/>
      <c r="B1359" s="88"/>
      <c r="C1359" s="90"/>
      <c r="D1359" s="88"/>
      <c r="E1359" s="88"/>
    </row>
    <row r="1360" spans="1:5" customFormat="1" x14ac:dyDescent="0.25">
      <c r="A1360" s="88"/>
      <c r="B1360" s="88"/>
      <c r="C1360" s="90"/>
      <c r="D1360" s="88"/>
      <c r="E1360" s="88"/>
    </row>
    <row r="1361" spans="1:5" customFormat="1" x14ac:dyDescent="0.25">
      <c r="A1361" s="88"/>
      <c r="B1361" s="88"/>
      <c r="C1361" s="90"/>
      <c r="D1361" s="88"/>
      <c r="E1361" s="88"/>
    </row>
    <row r="1362" spans="1:5" customFormat="1" x14ac:dyDescent="0.25">
      <c r="A1362" s="88"/>
      <c r="B1362" s="88"/>
      <c r="C1362" s="90"/>
      <c r="D1362" s="88"/>
      <c r="E1362" s="88"/>
    </row>
    <row r="1363" spans="1:5" customFormat="1" x14ac:dyDescent="0.25">
      <c r="A1363" s="88"/>
      <c r="B1363" s="88"/>
      <c r="C1363" s="90"/>
      <c r="D1363" s="88"/>
      <c r="E1363" s="88"/>
    </row>
    <row r="1364" spans="1:5" customFormat="1" x14ac:dyDescent="0.25">
      <c r="A1364" s="88"/>
      <c r="B1364" s="88"/>
      <c r="C1364" s="90"/>
      <c r="D1364" s="88"/>
      <c r="E1364" s="88"/>
    </row>
    <row r="1365" spans="1:5" customFormat="1" x14ac:dyDescent="0.25">
      <c r="A1365" s="88"/>
      <c r="B1365" s="88"/>
      <c r="C1365" s="90"/>
      <c r="D1365" s="88"/>
      <c r="E1365" s="88"/>
    </row>
    <row r="1366" spans="1:5" customFormat="1" x14ac:dyDescent="0.25">
      <c r="A1366" s="88"/>
      <c r="B1366" s="88"/>
      <c r="C1366" s="90"/>
      <c r="D1366" s="88"/>
      <c r="E1366" s="88"/>
    </row>
    <row r="1367" spans="1:5" customFormat="1" x14ac:dyDescent="0.25">
      <c r="A1367" s="88"/>
      <c r="B1367" s="88"/>
      <c r="C1367" s="90"/>
      <c r="D1367" s="88"/>
      <c r="E1367" s="88"/>
    </row>
    <row r="1368" spans="1:5" customFormat="1" x14ac:dyDescent="0.25">
      <c r="A1368" s="88"/>
      <c r="B1368" s="88"/>
      <c r="C1368" s="90"/>
      <c r="D1368" s="88"/>
      <c r="E1368" s="88"/>
    </row>
    <row r="1369" spans="1:5" customFormat="1" x14ac:dyDescent="0.25">
      <c r="A1369" s="88"/>
      <c r="B1369" s="88"/>
      <c r="C1369" s="90"/>
      <c r="D1369" s="88"/>
      <c r="E1369" s="88"/>
    </row>
    <row r="1370" spans="1:5" customFormat="1" x14ac:dyDescent="0.25">
      <c r="A1370" s="88"/>
      <c r="B1370" s="88"/>
      <c r="C1370" s="90"/>
      <c r="D1370" s="88"/>
      <c r="E1370" s="88"/>
    </row>
    <row r="1371" spans="1:5" customFormat="1" x14ac:dyDescent="0.25">
      <c r="A1371" s="88"/>
      <c r="B1371" s="88"/>
      <c r="C1371" s="90"/>
      <c r="D1371" s="88"/>
      <c r="E1371" s="88"/>
    </row>
    <row r="1372" spans="1:5" customFormat="1" x14ac:dyDescent="0.25">
      <c r="A1372" s="88"/>
      <c r="B1372" s="88"/>
      <c r="C1372" s="90"/>
      <c r="D1372" s="88"/>
      <c r="E1372" s="88"/>
    </row>
    <row r="1373" spans="1:5" customFormat="1" x14ac:dyDescent="0.25">
      <c r="A1373" s="88"/>
      <c r="B1373" s="88"/>
      <c r="C1373" s="90"/>
      <c r="D1373" s="88"/>
      <c r="E1373" s="88"/>
    </row>
    <row r="1374" spans="1:5" customFormat="1" x14ac:dyDescent="0.25">
      <c r="A1374" s="88"/>
      <c r="B1374" s="88"/>
      <c r="C1374" s="90"/>
      <c r="D1374" s="88"/>
      <c r="E1374" s="88"/>
    </row>
    <row r="1375" spans="1:5" customFormat="1" x14ac:dyDescent="0.25">
      <c r="A1375" s="88"/>
      <c r="B1375" s="88"/>
      <c r="C1375" s="90"/>
      <c r="D1375" s="88"/>
      <c r="E1375" s="88"/>
    </row>
    <row r="1376" spans="1:5" customFormat="1" x14ac:dyDescent="0.25">
      <c r="A1376" s="88"/>
      <c r="B1376" s="88"/>
      <c r="C1376" s="90"/>
      <c r="D1376" s="88"/>
      <c r="E1376" s="88"/>
    </row>
    <row r="1377" spans="1:5" customFormat="1" x14ac:dyDescent="0.25">
      <c r="A1377" s="88"/>
      <c r="B1377" s="88"/>
      <c r="C1377" s="90"/>
      <c r="D1377" s="88"/>
      <c r="E1377" s="88"/>
    </row>
    <row r="1378" spans="1:5" customFormat="1" x14ac:dyDescent="0.25">
      <c r="A1378" s="88"/>
      <c r="B1378" s="88"/>
      <c r="C1378" s="90"/>
      <c r="D1378" s="88"/>
      <c r="E1378" s="88"/>
    </row>
    <row r="1379" spans="1:5" customFormat="1" x14ac:dyDescent="0.25">
      <c r="A1379" s="88"/>
      <c r="B1379" s="88"/>
      <c r="C1379" s="90"/>
      <c r="D1379" s="88"/>
      <c r="E1379" s="88"/>
    </row>
    <row r="1380" spans="1:5" customFormat="1" x14ac:dyDescent="0.25">
      <c r="A1380" s="88"/>
      <c r="B1380" s="88"/>
      <c r="C1380" s="90"/>
      <c r="D1380" s="88"/>
      <c r="E1380" s="88"/>
    </row>
    <row r="1381" spans="1:5" customFormat="1" x14ac:dyDescent="0.25">
      <c r="A1381" s="88"/>
      <c r="B1381" s="88"/>
      <c r="C1381" s="90"/>
      <c r="D1381" s="88"/>
      <c r="E1381" s="88"/>
    </row>
    <row r="1382" spans="1:5" customFormat="1" x14ac:dyDescent="0.25">
      <c r="A1382" s="88"/>
      <c r="B1382" s="88"/>
      <c r="C1382" s="90"/>
      <c r="D1382" s="88"/>
      <c r="E1382" s="88"/>
    </row>
    <row r="1383" spans="1:5" customFormat="1" x14ac:dyDescent="0.25">
      <c r="A1383" s="88"/>
      <c r="B1383" s="88"/>
      <c r="C1383" s="90"/>
      <c r="D1383" s="88"/>
      <c r="E1383" s="88"/>
    </row>
    <row r="1384" spans="1:5" customFormat="1" x14ac:dyDescent="0.25">
      <c r="A1384" s="88"/>
      <c r="B1384" s="88"/>
      <c r="C1384" s="90"/>
      <c r="D1384" s="88"/>
      <c r="E1384" s="88"/>
    </row>
    <row r="1385" spans="1:5" customFormat="1" x14ac:dyDescent="0.25">
      <c r="A1385" s="88"/>
      <c r="B1385" s="88"/>
      <c r="C1385" s="90"/>
      <c r="D1385" s="88"/>
      <c r="E1385" s="88"/>
    </row>
    <row r="1386" spans="1:5" customFormat="1" x14ac:dyDescent="0.25">
      <c r="A1386" s="88"/>
      <c r="B1386" s="88"/>
      <c r="C1386" s="90"/>
      <c r="D1386" s="88"/>
      <c r="E1386" s="88"/>
    </row>
    <row r="1387" spans="1:5" customFormat="1" x14ac:dyDescent="0.25">
      <c r="A1387" s="88"/>
      <c r="B1387" s="88"/>
      <c r="C1387" s="90"/>
      <c r="D1387" s="88"/>
      <c r="E1387" s="88"/>
    </row>
    <row r="1388" spans="1:5" customFormat="1" x14ac:dyDescent="0.25">
      <c r="A1388" s="88"/>
      <c r="B1388" s="88"/>
      <c r="C1388" s="90"/>
      <c r="D1388" s="88"/>
      <c r="E1388" s="88"/>
    </row>
    <row r="1389" spans="1:5" customFormat="1" x14ac:dyDescent="0.25">
      <c r="A1389" s="88"/>
      <c r="B1389" s="88"/>
      <c r="C1389" s="90"/>
      <c r="D1389" s="88"/>
      <c r="E1389" s="88"/>
    </row>
    <row r="1390" spans="1:5" customFormat="1" x14ac:dyDescent="0.25">
      <c r="A1390" s="88"/>
      <c r="B1390" s="88"/>
      <c r="C1390" s="90"/>
      <c r="D1390" s="88"/>
      <c r="E1390" s="88"/>
    </row>
    <row r="1391" spans="1:5" customFormat="1" x14ac:dyDescent="0.25">
      <c r="A1391" s="88"/>
      <c r="B1391" s="88"/>
      <c r="C1391" s="90"/>
      <c r="D1391" s="88"/>
      <c r="E1391" s="88"/>
    </row>
    <row r="1392" spans="1:5" customFormat="1" x14ac:dyDescent="0.25">
      <c r="A1392" s="88"/>
      <c r="B1392" s="88"/>
      <c r="C1392" s="90"/>
      <c r="D1392" s="88"/>
      <c r="E1392" s="88"/>
    </row>
    <row r="1393" spans="1:5" customFormat="1" x14ac:dyDescent="0.25">
      <c r="A1393" s="88"/>
      <c r="B1393" s="88"/>
      <c r="C1393" s="90"/>
      <c r="D1393" s="88"/>
      <c r="E1393" s="88"/>
    </row>
    <row r="1394" spans="1:5" customFormat="1" x14ac:dyDescent="0.25">
      <c r="A1394" s="88"/>
      <c r="B1394" s="88"/>
      <c r="C1394" s="90"/>
      <c r="D1394" s="88"/>
      <c r="E1394" s="88"/>
    </row>
    <row r="1395" spans="1:5" customFormat="1" x14ac:dyDescent="0.25">
      <c r="A1395" s="88"/>
      <c r="B1395" s="88"/>
      <c r="C1395" s="90"/>
      <c r="D1395" s="88"/>
      <c r="E1395" s="88"/>
    </row>
    <row r="1396" spans="1:5" customFormat="1" x14ac:dyDescent="0.25">
      <c r="A1396" s="88"/>
      <c r="B1396" s="88"/>
      <c r="C1396" s="90"/>
      <c r="D1396" s="88"/>
      <c r="E1396" s="88"/>
    </row>
    <row r="1397" spans="1:5" customFormat="1" x14ac:dyDescent="0.25">
      <c r="A1397" s="88"/>
      <c r="B1397" s="88"/>
      <c r="C1397" s="90"/>
      <c r="D1397" s="88"/>
      <c r="E1397" s="88"/>
    </row>
    <row r="1398" spans="1:5" customFormat="1" x14ac:dyDescent="0.25">
      <c r="A1398" s="88"/>
      <c r="B1398" s="88"/>
      <c r="C1398" s="90"/>
      <c r="D1398" s="88"/>
      <c r="E1398" s="88"/>
    </row>
    <row r="1399" spans="1:5" customFormat="1" x14ac:dyDescent="0.25">
      <c r="A1399" s="88"/>
      <c r="B1399" s="88"/>
      <c r="C1399" s="90"/>
      <c r="D1399" s="88"/>
      <c r="E1399" s="88"/>
    </row>
    <row r="1400" spans="1:5" customFormat="1" x14ac:dyDescent="0.25">
      <c r="A1400" s="88"/>
      <c r="B1400" s="88"/>
      <c r="C1400" s="90"/>
      <c r="D1400" s="88"/>
      <c r="E1400" s="88"/>
    </row>
    <row r="1401" spans="1:5" customFormat="1" x14ac:dyDescent="0.25">
      <c r="A1401" s="88"/>
      <c r="B1401" s="88"/>
      <c r="C1401" s="90"/>
      <c r="D1401" s="88"/>
      <c r="E1401" s="88"/>
    </row>
    <row r="1402" spans="1:5" customFormat="1" x14ac:dyDescent="0.25">
      <c r="A1402" s="88"/>
      <c r="B1402" s="88"/>
      <c r="C1402" s="90"/>
      <c r="D1402" s="88"/>
      <c r="E1402" s="88"/>
    </row>
    <row r="1403" spans="1:5" customFormat="1" x14ac:dyDescent="0.25">
      <c r="A1403" s="88"/>
      <c r="B1403" s="88"/>
      <c r="C1403" s="90"/>
      <c r="D1403" s="88"/>
      <c r="E1403" s="88"/>
    </row>
    <row r="1404" spans="1:5" customFormat="1" x14ac:dyDescent="0.25">
      <c r="A1404" s="88"/>
      <c r="B1404" s="88"/>
      <c r="C1404" s="90"/>
      <c r="D1404" s="88"/>
      <c r="E1404" s="88"/>
    </row>
    <row r="1405" spans="1:5" customFormat="1" x14ac:dyDescent="0.25">
      <c r="A1405" s="88"/>
      <c r="B1405" s="88"/>
      <c r="C1405" s="90"/>
      <c r="D1405" s="88"/>
      <c r="E1405" s="88"/>
    </row>
    <row r="1406" spans="1:5" customFormat="1" x14ac:dyDescent="0.25">
      <c r="A1406" s="88"/>
      <c r="B1406" s="88"/>
      <c r="C1406" s="90"/>
      <c r="D1406" s="88"/>
      <c r="E1406" s="88"/>
    </row>
    <row r="1407" spans="1:5" customFormat="1" x14ac:dyDescent="0.25">
      <c r="A1407" s="88"/>
      <c r="B1407" s="88"/>
      <c r="C1407" s="90"/>
      <c r="D1407" s="88"/>
      <c r="E1407" s="88"/>
    </row>
    <row r="1408" spans="1:5" customFormat="1" x14ac:dyDescent="0.25">
      <c r="A1408" s="88"/>
      <c r="B1408" s="88"/>
      <c r="C1408" s="90"/>
      <c r="D1408" s="88"/>
      <c r="E1408" s="88"/>
    </row>
    <row r="1409" spans="1:5" customFormat="1" x14ac:dyDescent="0.25">
      <c r="A1409" s="88"/>
      <c r="B1409" s="88"/>
      <c r="C1409" s="90"/>
      <c r="D1409" s="88"/>
      <c r="E1409" s="88"/>
    </row>
    <row r="1410" spans="1:5" customFormat="1" x14ac:dyDescent="0.25">
      <c r="A1410" s="88"/>
      <c r="B1410" s="88"/>
      <c r="C1410" s="90"/>
      <c r="D1410" s="88"/>
      <c r="E1410" s="88"/>
    </row>
    <row r="1411" spans="1:5" customFormat="1" x14ac:dyDescent="0.25">
      <c r="A1411" s="88"/>
      <c r="B1411" s="88"/>
      <c r="C1411" s="90"/>
      <c r="D1411" s="88"/>
      <c r="E1411" s="88"/>
    </row>
    <row r="1412" spans="1:5" customFormat="1" x14ac:dyDescent="0.25">
      <c r="A1412" s="88"/>
      <c r="B1412" s="88"/>
      <c r="C1412" s="90"/>
      <c r="D1412" s="88"/>
      <c r="E1412" s="88"/>
    </row>
    <row r="1413" spans="1:5" customFormat="1" x14ac:dyDescent="0.25">
      <c r="A1413" s="88"/>
      <c r="B1413" s="88"/>
      <c r="C1413" s="90"/>
      <c r="D1413" s="88"/>
      <c r="E1413" s="88"/>
    </row>
    <row r="1414" spans="1:5" customFormat="1" x14ac:dyDescent="0.25">
      <c r="A1414" s="88"/>
      <c r="B1414" s="88"/>
      <c r="C1414" s="90"/>
      <c r="D1414" s="88"/>
      <c r="E1414" s="88"/>
    </row>
    <row r="1415" spans="1:5" customFormat="1" x14ac:dyDescent="0.25">
      <c r="A1415" s="88"/>
      <c r="B1415" s="88"/>
      <c r="C1415" s="90"/>
      <c r="D1415" s="88"/>
      <c r="E1415" s="88"/>
    </row>
    <row r="1416" spans="1:5" customFormat="1" x14ac:dyDescent="0.25">
      <c r="A1416" s="88"/>
      <c r="B1416" s="88"/>
      <c r="C1416" s="90"/>
      <c r="D1416" s="88"/>
      <c r="E1416" s="88"/>
    </row>
    <row r="1417" spans="1:5" customFormat="1" x14ac:dyDescent="0.25">
      <c r="A1417" s="88"/>
      <c r="B1417" s="88"/>
      <c r="C1417" s="90"/>
      <c r="D1417" s="88"/>
      <c r="E1417" s="88"/>
    </row>
    <row r="1418" spans="1:5" customFormat="1" x14ac:dyDescent="0.25">
      <c r="A1418" s="88"/>
      <c r="B1418" s="88"/>
      <c r="C1418" s="90"/>
      <c r="D1418" s="88"/>
      <c r="E1418" s="88"/>
    </row>
    <row r="1419" spans="1:5" customFormat="1" x14ac:dyDescent="0.25">
      <c r="A1419" s="88"/>
      <c r="B1419" s="88"/>
      <c r="C1419" s="90"/>
      <c r="D1419" s="88"/>
      <c r="E1419" s="88"/>
    </row>
    <row r="1420" spans="1:5" customFormat="1" x14ac:dyDescent="0.25">
      <c r="A1420" s="88"/>
      <c r="B1420" s="88"/>
      <c r="C1420" s="90"/>
      <c r="D1420" s="88"/>
      <c r="E1420" s="88"/>
    </row>
    <row r="1421" spans="1:5" customFormat="1" x14ac:dyDescent="0.25">
      <c r="A1421" s="88"/>
      <c r="B1421" s="88"/>
      <c r="C1421" s="90"/>
      <c r="D1421" s="88"/>
      <c r="E1421" s="88"/>
    </row>
    <row r="1422" spans="1:5" customFormat="1" x14ac:dyDescent="0.25">
      <c r="A1422" s="88"/>
      <c r="B1422" s="88"/>
      <c r="C1422" s="90"/>
      <c r="D1422" s="88"/>
      <c r="E1422" s="88"/>
    </row>
    <row r="1423" spans="1:5" customFormat="1" x14ac:dyDescent="0.25">
      <c r="A1423" s="88"/>
      <c r="B1423" s="88"/>
      <c r="C1423" s="90"/>
      <c r="D1423" s="88"/>
      <c r="E1423" s="88"/>
    </row>
    <row r="1424" spans="1:5" customFormat="1" x14ac:dyDescent="0.25">
      <c r="A1424" s="88"/>
      <c r="B1424" s="88"/>
      <c r="C1424" s="90"/>
      <c r="D1424" s="88"/>
      <c r="E1424" s="88"/>
    </row>
    <row r="1425" spans="1:5" customFormat="1" x14ac:dyDescent="0.25">
      <c r="A1425" s="88"/>
      <c r="B1425" s="88"/>
      <c r="C1425" s="90"/>
      <c r="D1425" s="88"/>
      <c r="E1425" s="88"/>
    </row>
    <row r="1426" spans="1:5" customFormat="1" x14ac:dyDescent="0.25">
      <c r="A1426" s="88"/>
      <c r="B1426" s="88"/>
      <c r="C1426" s="90"/>
      <c r="D1426" s="88"/>
      <c r="E1426" s="88"/>
    </row>
    <row r="1427" spans="1:5" customFormat="1" x14ac:dyDescent="0.25">
      <c r="A1427" s="88"/>
      <c r="B1427" s="88"/>
      <c r="C1427" s="90"/>
      <c r="D1427" s="88"/>
      <c r="E1427" s="88"/>
    </row>
    <row r="1428" spans="1:5" customFormat="1" x14ac:dyDescent="0.25">
      <c r="A1428" s="88"/>
      <c r="B1428" s="88"/>
      <c r="C1428" s="90"/>
      <c r="D1428" s="88"/>
      <c r="E1428" s="88"/>
    </row>
    <row r="1429" spans="1:5" customFormat="1" x14ac:dyDescent="0.25">
      <c r="A1429" s="88"/>
      <c r="B1429" s="88"/>
      <c r="C1429" s="90"/>
      <c r="D1429" s="88"/>
      <c r="E1429" s="88"/>
    </row>
    <row r="1430" spans="1:5" customFormat="1" x14ac:dyDescent="0.25">
      <c r="A1430" s="88"/>
      <c r="B1430" s="88"/>
      <c r="C1430" s="90"/>
      <c r="D1430" s="88"/>
      <c r="E1430" s="88"/>
    </row>
    <row r="1431" spans="1:5" customFormat="1" x14ac:dyDescent="0.25">
      <c r="A1431" s="88"/>
      <c r="B1431" s="88"/>
      <c r="C1431" s="90"/>
      <c r="D1431" s="88"/>
      <c r="E1431" s="88"/>
    </row>
    <row r="1432" spans="1:5" customFormat="1" x14ac:dyDescent="0.25">
      <c r="A1432" s="88"/>
      <c r="B1432" s="88"/>
      <c r="C1432" s="90"/>
      <c r="D1432" s="88"/>
      <c r="E1432" s="88"/>
    </row>
    <row r="1433" spans="1:5" customFormat="1" x14ac:dyDescent="0.25">
      <c r="A1433" s="88"/>
      <c r="B1433" s="88"/>
      <c r="C1433" s="90"/>
      <c r="D1433" s="88"/>
      <c r="E1433" s="88"/>
    </row>
    <row r="1434" spans="1:5" customFormat="1" x14ac:dyDescent="0.25">
      <c r="A1434" s="88"/>
      <c r="B1434" s="88"/>
      <c r="C1434" s="90"/>
      <c r="D1434" s="88"/>
      <c r="E1434" s="88"/>
    </row>
    <row r="1435" spans="1:5" customFormat="1" x14ac:dyDescent="0.25">
      <c r="A1435" s="88"/>
      <c r="B1435" s="88"/>
      <c r="C1435" s="90"/>
      <c r="D1435" s="88"/>
      <c r="E1435" s="88"/>
    </row>
    <row r="1436" spans="1:5" customFormat="1" x14ac:dyDescent="0.25">
      <c r="A1436" s="88"/>
      <c r="B1436" s="88"/>
      <c r="C1436" s="90"/>
      <c r="D1436" s="88"/>
      <c r="E1436" s="88"/>
    </row>
    <row r="1437" spans="1:5" customFormat="1" x14ac:dyDescent="0.25">
      <c r="A1437" s="88"/>
      <c r="B1437" s="88"/>
      <c r="C1437" s="90"/>
      <c r="D1437" s="88"/>
      <c r="E1437" s="88"/>
    </row>
    <row r="1438" spans="1:5" customFormat="1" x14ac:dyDescent="0.25">
      <c r="A1438" s="88"/>
      <c r="B1438" s="88"/>
      <c r="C1438" s="90"/>
      <c r="D1438" s="88"/>
      <c r="E1438" s="88"/>
    </row>
    <row r="1439" spans="1:5" customFormat="1" x14ac:dyDescent="0.25">
      <c r="A1439" s="88"/>
      <c r="B1439" s="88"/>
      <c r="C1439" s="90"/>
      <c r="D1439" s="88"/>
      <c r="E1439" s="88"/>
    </row>
    <row r="1440" spans="1:5" customFormat="1" x14ac:dyDescent="0.25">
      <c r="A1440" s="88"/>
      <c r="B1440" s="88"/>
      <c r="C1440" s="90"/>
      <c r="D1440" s="88"/>
      <c r="E1440" s="88"/>
    </row>
    <row r="1441" spans="1:5" customFormat="1" x14ac:dyDescent="0.25">
      <c r="A1441" s="88"/>
      <c r="B1441" s="88"/>
      <c r="C1441" s="90"/>
      <c r="D1441" s="88"/>
      <c r="E1441" s="88"/>
    </row>
    <row r="1442" spans="1:5" customFormat="1" x14ac:dyDescent="0.25">
      <c r="A1442" s="88"/>
      <c r="B1442" s="88"/>
      <c r="C1442" s="90"/>
      <c r="D1442" s="88"/>
      <c r="E1442" s="88"/>
    </row>
    <row r="1443" spans="1:5" customFormat="1" x14ac:dyDescent="0.25">
      <c r="A1443" s="88"/>
      <c r="B1443" s="88"/>
      <c r="C1443" s="90"/>
      <c r="D1443" s="88"/>
      <c r="E1443" s="88"/>
    </row>
    <row r="1444" spans="1:5" customFormat="1" x14ac:dyDescent="0.25">
      <c r="A1444" s="88"/>
      <c r="B1444" s="88"/>
      <c r="C1444" s="90"/>
      <c r="D1444" s="88"/>
      <c r="E1444" s="88"/>
    </row>
    <row r="1445" spans="1:5" customFormat="1" x14ac:dyDescent="0.25">
      <c r="A1445" s="88"/>
      <c r="B1445" s="88"/>
      <c r="C1445" s="90"/>
      <c r="D1445" s="88"/>
      <c r="E1445" s="88"/>
    </row>
    <row r="1446" spans="1:5" customFormat="1" x14ac:dyDescent="0.25">
      <c r="A1446" s="88"/>
      <c r="B1446" s="88"/>
      <c r="C1446" s="90"/>
      <c r="D1446" s="88"/>
      <c r="E1446" s="88"/>
    </row>
    <row r="1447" spans="1:5" customFormat="1" x14ac:dyDescent="0.25">
      <c r="A1447" s="88"/>
      <c r="B1447" s="88"/>
      <c r="C1447" s="90"/>
      <c r="D1447" s="88"/>
      <c r="E1447" s="88"/>
    </row>
    <row r="1448" spans="1:5" customFormat="1" x14ac:dyDescent="0.25">
      <c r="A1448" s="88"/>
      <c r="B1448" s="88"/>
      <c r="C1448" s="90"/>
      <c r="D1448" s="88"/>
      <c r="E1448" s="88"/>
    </row>
    <row r="1449" spans="1:5" customFormat="1" x14ac:dyDescent="0.25">
      <c r="A1449" s="88"/>
      <c r="B1449" s="88"/>
      <c r="C1449" s="90"/>
      <c r="D1449" s="88"/>
      <c r="E1449" s="88"/>
    </row>
    <row r="1450" spans="1:5" customFormat="1" x14ac:dyDescent="0.25">
      <c r="A1450" s="88"/>
      <c r="B1450" s="88"/>
      <c r="C1450" s="90"/>
      <c r="D1450" s="88"/>
      <c r="E1450" s="88"/>
    </row>
    <row r="1451" spans="1:5" customFormat="1" x14ac:dyDescent="0.25">
      <c r="A1451" s="88"/>
      <c r="B1451" s="88"/>
      <c r="C1451" s="90"/>
      <c r="D1451" s="88"/>
      <c r="E1451" s="88"/>
    </row>
    <row r="1452" spans="1:5" customFormat="1" x14ac:dyDescent="0.25">
      <c r="A1452" s="88"/>
      <c r="B1452" s="88"/>
      <c r="C1452" s="90"/>
      <c r="D1452" s="88"/>
      <c r="E1452" s="88"/>
    </row>
    <row r="1453" spans="1:5" customFormat="1" x14ac:dyDescent="0.25">
      <c r="A1453" s="88"/>
      <c r="B1453" s="88"/>
      <c r="C1453" s="90"/>
      <c r="D1453" s="88"/>
      <c r="E1453" s="88"/>
    </row>
    <row r="1454" spans="1:5" customFormat="1" x14ac:dyDescent="0.25">
      <c r="A1454" s="88"/>
      <c r="B1454" s="88"/>
      <c r="C1454" s="90"/>
      <c r="D1454" s="88"/>
      <c r="E1454" s="88"/>
    </row>
    <row r="1455" spans="1:5" customFormat="1" x14ac:dyDescent="0.25">
      <c r="A1455" s="88"/>
      <c r="B1455" s="88"/>
      <c r="C1455" s="90"/>
      <c r="D1455" s="88"/>
      <c r="E1455" s="88"/>
    </row>
    <row r="1456" spans="1:5" customFormat="1" x14ac:dyDescent="0.25">
      <c r="A1456" s="88"/>
      <c r="B1456" s="88"/>
      <c r="C1456" s="90"/>
      <c r="D1456" s="88"/>
      <c r="E1456" s="88"/>
    </row>
    <row r="1457" spans="1:5" customFormat="1" x14ac:dyDescent="0.25">
      <c r="A1457" s="88"/>
      <c r="B1457" s="88"/>
      <c r="C1457" s="90"/>
      <c r="D1457" s="88"/>
      <c r="E1457" s="88"/>
    </row>
    <row r="1458" spans="1:5" customFormat="1" x14ac:dyDescent="0.25">
      <c r="A1458" s="88"/>
      <c r="B1458" s="88"/>
      <c r="C1458" s="90"/>
      <c r="D1458" s="88"/>
      <c r="E1458" s="88"/>
    </row>
    <row r="1459" spans="1:5" customFormat="1" x14ac:dyDescent="0.25">
      <c r="A1459" s="88"/>
      <c r="B1459" s="88"/>
      <c r="C1459" s="90"/>
      <c r="D1459" s="88"/>
      <c r="E1459" s="88"/>
    </row>
    <row r="1460" spans="1:5" customFormat="1" x14ac:dyDescent="0.25">
      <c r="A1460" s="88"/>
      <c r="B1460" s="88"/>
      <c r="C1460" s="90"/>
      <c r="D1460" s="88"/>
      <c r="E1460" s="88"/>
    </row>
    <row r="1461" spans="1:5" customFormat="1" x14ac:dyDescent="0.25">
      <c r="A1461" s="88"/>
      <c r="B1461" s="88"/>
      <c r="C1461" s="90"/>
      <c r="D1461" s="88"/>
      <c r="E1461" s="88"/>
    </row>
    <row r="1462" spans="1:5" customFormat="1" x14ac:dyDescent="0.25">
      <c r="A1462" s="88"/>
      <c r="B1462" s="88"/>
      <c r="C1462" s="90"/>
      <c r="D1462" s="88"/>
      <c r="E1462" s="88"/>
    </row>
    <row r="1463" spans="1:5" customFormat="1" x14ac:dyDescent="0.25">
      <c r="A1463" s="88"/>
      <c r="B1463" s="88"/>
      <c r="C1463" s="90"/>
      <c r="D1463" s="88"/>
      <c r="E1463" s="88"/>
    </row>
    <row r="1464" spans="1:5" customFormat="1" x14ac:dyDescent="0.25">
      <c r="A1464" s="88"/>
      <c r="B1464" s="88"/>
      <c r="C1464" s="90"/>
      <c r="D1464" s="88"/>
      <c r="E1464" s="88"/>
    </row>
    <row r="1465" spans="1:5" customFormat="1" x14ac:dyDescent="0.25">
      <c r="A1465" s="88"/>
      <c r="B1465" s="88"/>
      <c r="C1465" s="90"/>
      <c r="D1465" s="88"/>
      <c r="E1465" s="88"/>
    </row>
    <row r="1466" spans="1:5" customFormat="1" x14ac:dyDescent="0.25">
      <c r="A1466" s="88"/>
      <c r="B1466" s="88"/>
      <c r="C1466" s="90"/>
      <c r="D1466" s="88"/>
      <c r="E1466" s="88"/>
    </row>
    <row r="1467" spans="1:5" customFormat="1" x14ac:dyDescent="0.25">
      <c r="A1467" s="88"/>
      <c r="B1467" s="88"/>
      <c r="C1467" s="90"/>
      <c r="D1467" s="88"/>
      <c r="E1467" s="88"/>
    </row>
    <row r="1468" spans="1:5" customFormat="1" x14ac:dyDescent="0.25">
      <c r="A1468" s="88"/>
      <c r="B1468" s="88"/>
      <c r="C1468" s="90"/>
      <c r="D1468" s="88"/>
      <c r="E1468" s="88"/>
    </row>
    <row r="1469" spans="1:5" customFormat="1" x14ac:dyDescent="0.25">
      <c r="A1469" s="88"/>
      <c r="B1469" s="88"/>
      <c r="C1469" s="90"/>
      <c r="D1469" s="88"/>
      <c r="E1469" s="88"/>
    </row>
    <row r="1470" spans="1:5" customFormat="1" x14ac:dyDescent="0.25">
      <c r="A1470" s="88"/>
      <c r="B1470" s="88"/>
      <c r="C1470" s="90"/>
      <c r="D1470" s="88"/>
      <c r="E1470" s="88"/>
    </row>
    <row r="1471" spans="1:5" customFormat="1" x14ac:dyDescent="0.25">
      <c r="A1471" s="88"/>
      <c r="B1471" s="88"/>
      <c r="C1471" s="90"/>
      <c r="D1471" s="88"/>
      <c r="E1471" s="88"/>
    </row>
    <row r="1472" spans="1:5" customFormat="1" x14ac:dyDescent="0.25">
      <c r="A1472" s="88"/>
      <c r="B1472" s="88"/>
      <c r="C1472" s="90"/>
      <c r="D1472" s="88"/>
      <c r="E1472" s="88"/>
    </row>
    <row r="1473" spans="1:5" customFormat="1" x14ac:dyDescent="0.25">
      <c r="A1473" s="88"/>
      <c r="B1473" s="88"/>
      <c r="C1473" s="90"/>
      <c r="D1473" s="88"/>
      <c r="E1473" s="88"/>
    </row>
    <row r="1474" spans="1:5" customFormat="1" x14ac:dyDescent="0.25">
      <c r="A1474" s="88"/>
      <c r="B1474" s="88"/>
      <c r="C1474" s="90"/>
      <c r="D1474" s="88"/>
      <c r="E1474" s="88"/>
    </row>
    <row r="1475" spans="1:5" customFormat="1" x14ac:dyDescent="0.25">
      <c r="A1475" s="88"/>
      <c r="B1475" s="88"/>
      <c r="C1475" s="90"/>
      <c r="D1475" s="88"/>
      <c r="E1475" s="88"/>
    </row>
    <row r="1476" spans="1:5" customFormat="1" x14ac:dyDescent="0.25">
      <c r="A1476" s="88"/>
      <c r="B1476" s="88"/>
      <c r="C1476" s="90"/>
      <c r="D1476" s="88"/>
      <c r="E1476" s="88"/>
    </row>
    <row r="1477" spans="1:5" customFormat="1" x14ac:dyDescent="0.25">
      <c r="A1477" s="88"/>
      <c r="B1477" s="88"/>
      <c r="C1477" s="90"/>
      <c r="D1477" s="88"/>
      <c r="E1477" s="88"/>
    </row>
    <row r="1478" spans="1:5" customFormat="1" x14ac:dyDescent="0.25">
      <c r="A1478" s="88"/>
      <c r="B1478" s="88"/>
      <c r="C1478" s="90"/>
      <c r="D1478" s="88"/>
      <c r="E1478" s="88"/>
    </row>
    <row r="1479" spans="1:5" customFormat="1" x14ac:dyDescent="0.25">
      <c r="A1479" s="88"/>
      <c r="B1479" s="88"/>
      <c r="C1479" s="90"/>
      <c r="D1479" s="88"/>
      <c r="E1479" s="88"/>
    </row>
    <row r="1480" spans="1:5" customFormat="1" x14ac:dyDescent="0.25">
      <c r="A1480" s="88"/>
      <c r="B1480" s="88"/>
      <c r="C1480" s="90"/>
      <c r="D1480" s="88"/>
      <c r="E1480" s="88"/>
    </row>
    <row r="1481" spans="1:5" customFormat="1" x14ac:dyDescent="0.25">
      <c r="A1481" s="88"/>
      <c r="B1481" s="88"/>
      <c r="C1481" s="90"/>
      <c r="D1481" s="88"/>
      <c r="E1481" s="88"/>
    </row>
    <row r="1482" spans="1:5" customFormat="1" x14ac:dyDescent="0.25">
      <c r="A1482" s="88"/>
      <c r="B1482" s="88"/>
      <c r="C1482" s="90"/>
      <c r="D1482" s="88"/>
      <c r="E1482" s="88"/>
    </row>
    <row r="1483" spans="1:5" customFormat="1" x14ac:dyDescent="0.25">
      <c r="A1483" s="88"/>
      <c r="B1483" s="88"/>
      <c r="C1483" s="90"/>
      <c r="D1483" s="88"/>
      <c r="E1483" s="88"/>
    </row>
    <row r="1484" spans="1:5" customFormat="1" x14ac:dyDescent="0.25">
      <c r="A1484" s="88"/>
      <c r="B1484" s="88"/>
      <c r="C1484" s="90"/>
      <c r="D1484" s="88"/>
      <c r="E1484" s="88"/>
    </row>
    <row r="1485" spans="1:5" customFormat="1" x14ac:dyDescent="0.25">
      <c r="A1485" s="88"/>
      <c r="B1485" s="88"/>
      <c r="C1485" s="90"/>
      <c r="D1485" s="88"/>
      <c r="E1485" s="88"/>
    </row>
    <row r="1486" spans="1:5" customFormat="1" x14ac:dyDescent="0.25">
      <c r="A1486" s="88"/>
      <c r="B1486" s="88"/>
      <c r="C1486" s="90"/>
      <c r="D1486" s="88"/>
      <c r="E1486" s="88"/>
    </row>
    <row r="1487" spans="1:5" customFormat="1" x14ac:dyDescent="0.25">
      <c r="A1487" s="88"/>
      <c r="B1487" s="88"/>
      <c r="C1487" s="90"/>
      <c r="D1487" s="88"/>
      <c r="E1487" s="88"/>
    </row>
    <row r="1488" spans="1:5" customFormat="1" x14ac:dyDescent="0.25">
      <c r="A1488" s="88"/>
      <c r="B1488" s="88"/>
      <c r="C1488" s="90"/>
      <c r="D1488" s="88"/>
      <c r="E1488" s="88"/>
    </row>
    <row r="1489" spans="1:5" customFormat="1" x14ac:dyDescent="0.25">
      <c r="A1489" s="88"/>
      <c r="B1489" s="88"/>
      <c r="C1489" s="90"/>
      <c r="D1489" s="88"/>
      <c r="E1489" s="88"/>
    </row>
    <row r="1490" spans="1:5" customFormat="1" x14ac:dyDescent="0.25">
      <c r="A1490" s="88"/>
      <c r="B1490" s="88"/>
      <c r="C1490" s="90"/>
      <c r="D1490" s="88"/>
      <c r="E1490" s="88"/>
    </row>
    <row r="1491" spans="1:5" customFormat="1" x14ac:dyDescent="0.25">
      <c r="A1491" s="88"/>
      <c r="B1491" s="88"/>
      <c r="C1491" s="90"/>
      <c r="D1491" s="88"/>
      <c r="E1491" s="88"/>
    </row>
    <row r="1492" spans="1:5" customFormat="1" x14ac:dyDescent="0.25">
      <c r="A1492" s="88"/>
      <c r="B1492" s="88"/>
      <c r="C1492" s="90"/>
      <c r="D1492" s="88"/>
      <c r="E1492" s="88"/>
    </row>
    <row r="1493" spans="1:5" customFormat="1" x14ac:dyDescent="0.25">
      <c r="A1493" s="88"/>
      <c r="B1493" s="88"/>
      <c r="C1493" s="90"/>
      <c r="D1493" s="88"/>
      <c r="E1493" s="88"/>
    </row>
    <row r="1494" spans="1:5" customFormat="1" x14ac:dyDescent="0.25">
      <c r="A1494" s="88"/>
      <c r="B1494" s="88"/>
      <c r="C1494" s="90"/>
      <c r="D1494" s="88"/>
      <c r="E1494" s="88"/>
    </row>
    <row r="1495" spans="1:5" customFormat="1" x14ac:dyDescent="0.25">
      <c r="A1495" s="88"/>
      <c r="B1495" s="88"/>
      <c r="C1495" s="90"/>
      <c r="D1495" s="88"/>
      <c r="E1495" s="88"/>
    </row>
    <row r="1496" spans="1:5" customFormat="1" x14ac:dyDescent="0.25">
      <c r="A1496" s="88"/>
      <c r="B1496" s="88"/>
      <c r="C1496" s="90"/>
      <c r="D1496" s="88"/>
      <c r="E1496" s="88"/>
    </row>
    <row r="1497" spans="1:5" customFormat="1" x14ac:dyDescent="0.25">
      <c r="A1497" s="88"/>
      <c r="B1497" s="88"/>
      <c r="C1497" s="90"/>
      <c r="D1497" s="88"/>
      <c r="E1497" s="88"/>
    </row>
    <row r="1498" spans="1:5" customFormat="1" x14ac:dyDescent="0.25">
      <c r="A1498" s="88"/>
      <c r="B1498" s="88"/>
      <c r="C1498" s="90"/>
      <c r="D1498" s="88"/>
      <c r="E1498" s="88"/>
    </row>
    <row r="1499" spans="1:5" customFormat="1" x14ac:dyDescent="0.25">
      <c r="A1499" s="88"/>
      <c r="B1499" s="88"/>
      <c r="C1499" s="90"/>
      <c r="D1499" s="88"/>
      <c r="E1499" s="88"/>
    </row>
    <row r="1500" spans="1:5" customFormat="1" x14ac:dyDescent="0.25">
      <c r="A1500" s="88"/>
      <c r="B1500" s="88"/>
      <c r="C1500" s="90"/>
      <c r="D1500" s="88"/>
      <c r="E1500" s="88"/>
    </row>
    <row r="1501" spans="1:5" customFormat="1" x14ac:dyDescent="0.25">
      <c r="A1501" s="88"/>
      <c r="B1501" s="88"/>
      <c r="C1501" s="90"/>
      <c r="D1501" s="88"/>
      <c r="E1501" s="88"/>
    </row>
    <row r="1502" spans="1:5" customFormat="1" x14ac:dyDescent="0.25">
      <c r="A1502" s="88"/>
      <c r="B1502" s="88"/>
      <c r="C1502" s="90"/>
      <c r="D1502" s="88"/>
      <c r="E1502" s="88"/>
    </row>
    <row r="1503" spans="1:5" customFormat="1" x14ac:dyDescent="0.25">
      <c r="A1503" s="88"/>
      <c r="B1503" s="88"/>
      <c r="C1503" s="90"/>
      <c r="D1503" s="88"/>
      <c r="E1503" s="88"/>
    </row>
    <row r="1504" spans="1:5" customFormat="1" x14ac:dyDescent="0.25">
      <c r="A1504" s="88"/>
      <c r="B1504" s="88"/>
      <c r="C1504" s="90"/>
      <c r="D1504" s="88"/>
      <c r="E1504" s="88"/>
    </row>
    <row r="1505" spans="1:5" customFormat="1" x14ac:dyDescent="0.25">
      <c r="A1505" s="88"/>
      <c r="B1505" s="88"/>
      <c r="C1505" s="90"/>
      <c r="D1505" s="88"/>
      <c r="E1505" s="88"/>
    </row>
    <row r="1506" spans="1:5" customFormat="1" x14ac:dyDescent="0.25">
      <c r="A1506" s="88"/>
      <c r="B1506" s="88"/>
      <c r="C1506" s="90"/>
      <c r="D1506" s="88"/>
      <c r="E1506" s="88"/>
    </row>
    <row r="1507" spans="1:5" customFormat="1" x14ac:dyDescent="0.25">
      <c r="A1507" s="88"/>
      <c r="B1507" s="88"/>
      <c r="C1507" s="90"/>
      <c r="D1507" s="88"/>
      <c r="E1507" s="88"/>
    </row>
    <row r="1508" spans="1:5" customFormat="1" x14ac:dyDescent="0.25">
      <c r="A1508" s="88"/>
      <c r="B1508" s="88"/>
      <c r="C1508" s="90"/>
      <c r="D1508" s="88"/>
      <c r="E1508" s="88"/>
    </row>
    <row r="1509" spans="1:5" customFormat="1" x14ac:dyDescent="0.25">
      <c r="A1509" s="88"/>
      <c r="B1509" s="88"/>
      <c r="C1509" s="90"/>
      <c r="D1509" s="88"/>
      <c r="E1509" s="88"/>
    </row>
    <row r="1510" spans="1:5" customFormat="1" x14ac:dyDescent="0.25">
      <c r="A1510" s="88"/>
      <c r="B1510" s="88"/>
      <c r="C1510" s="90"/>
      <c r="D1510" s="88"/>
      <c r="E1510" s="88"/>
    </row>
    <row r="1511" spans="1:5" customFormat="1" x14ac:dyDescent="0.25">
      <c r="A1511" s="88"/>
      <c r="B1511" s="88"/>
      <c r="C1511" s="90"/>
      <c r="D1511" s="88"/>
      <c r="E1511" s="88"/>
    </row>
    <row r="1512" spans="1:5" customFormat="1" x14ac:dyDescent="0.25">
      <c r="A1512" s="88"/>
      <c r="B1512" s="88"/>
      <c r="C1512" s="90"/>
      <c r="D1512" s="88"/>
      <c r="E1512" s="88"/>
    </row>
    <row r="1513" spans="1:5" customFormat="1" x14ac:dyDescent="0.25">
      <c r="A1513" s="88"/>
      <c r="B1513" s="88"/>
      <c r="C1513" s="90"/>
      <c r="D1513" s="88"/>
      <c r="E1513" s="88"/>
    </row>
    <row r="1514" spans="1:5" customFormat="1" x14ac:dyDescent="0.25">
      <c r="A1514" s="88"/>
      <c r="B1514" s="88"/>
      <c r="C1514" s="90"/>
      <c r="D1514" s="88"/>
      <c r="E1514" s="88"/>
    </row>
    <row r="1515" spans="1:5" customFormat="1" x14ac:dyDescent="0.25">
      <c r="A1515" s="88"/>
      <c r="B1515" s="88"/>
      <c r="C1515" s="90"/>
      <c r="D1515" s="88"/>
      <c r="E1515" s="88"/>
    </row>
    <row r="1516" spans="1:5" customFormat="1" x14ac:dyDescent="0.25">
      <c r="A1516" s="88"/>
      <c r="B1516" s="88"/>
      <c r="C1516" s="90"/>
      <c r="D1516" s="88"/>
      <c r="E1516" s="88"/>
    </row>
    <row r="1517" spans="1:5" customFormat="1" x14ac:dyDescent="0.25">
      <c r="A1517" s="88"/>
      <c r="B1517" s="88"/>
      <c r="C1517" s="90"/>
      <c r="D1517" s="88"/>
      <c r="E1517" s="88"/>
    </row>
    <row r="1518" spans="1:5" customFormat="1" x14ac:dyDescent="0.25">
      <c r="A1518" s="88"/>
      <c r="B1518" s="88"/>
      <c r="C1518" s="90"/>
      <c r="D1518" s="88"/>
      <c r="E1518" s="88"/>
    </row>
    <row r="1519" spans="1:5" customFormat="1" x14ac:dyDescent="0.25">
      <c r="A1519" s="88"/>
      <c r="B1519" s="88"/>
      <c r="C1519" s="90"/>
      <c r="D1519" s="88"/>
      <c r="E1519" s="88"/>
    </row>
    <row r="1520" spans="1:5" customFormat="1" x14ac:dyDescent="0.25">
      <c r="A1520" s="88"/>
      <c r="B1520" s="88"/>
      <c r="C1520" s="90"/>
      <c r="D1520" s="88"/>
      <c r="E1520" s="88"/>
    </row>
    <row r="1521" spans="1:5" customFormat="1" x14ac:dyDescent="0.25">
      <c r="A1521" s="88"/>
      <c r="B1521" s="88"/>
      <c r="C1521" s="90"/>
      <c r="D1521" s="88"/>
      <c r="E1521" s="88"/>
    </row>
    <row r="1522" spans="1:5" customFormat="1" x14ac:dyDescent="0.25">
      <c r="A1522" s="88"/>
      <c r="B1522" s="88"/>
      <c r="C1522" s="90"/>
      <c r="D1522" s="88"/>
      <c r="E1522" s="88"/>
    </row>
    <row r="1523" spans="1:5" customFormat="1" x14ac:dyDescent="0.25">
      <c r="A1523" s="88"/>
      <c r="B1523" s="88"/>
      <c r="C1523" s="90"/>
      <c r="D1523" s="88"/>
      <c r="E1523" s="88"/>
    </row>
    <row r="1524" spans="1:5" customFormat="1" x14ac:dyDescent="0.25">
      <c r="A1524" s="88"/>
      <c r="B1524" s="88"/>
      <c r="C1524" s="90"/>
      <c r="D1524" s="88"/>
      <c r="E1524" s="88"/>
    </row>
    <row r="1525" spans="1:5" customFormat="1" x14ac:dyDescent="0.25">
      <c r="A1525" s="88"/>
      <c r="B1525" s="88"/>
      <c r="C1525" s="90"/>
      <c r="D1525" s="88"/>
      <c r="E1525" s="88"/>
    </row>
    <row r="1526" spans="1:5" customFormat="1" x14ac:dyDescent="0.25">
      <c r="A1526" s="88"/>
      <c r="B1526" s="88"/>
      <c r="C1526" s="90"/>
      <c r="D1526" s="88"/>
      <c r="E1526" s="88"/>
    </row>
    <row r="1527" spans="1:5" customFormat="1" x14ac:dyDescent="0.25">
      <c r="A1527" s="88"/>
      <c r="B1527" s="88"/>
      <c r="C1527" s="90"/>
      <c r="D1527" s="88"/>
      <c r="E1527" s="88"/>
    </row>
    <row r="1528" spans="1:5" customFormat="1" x14ac:dyDescent="0.25">
      <c r="A1528" s="88"/>
      <c r="B1528" s="88"/>
      <c r="C1528" s="90"/>
      <c r="D1528" s="88"/>
      <c r="E1528" s="88"/>
    </row>
    <row r="1529" spans="1:5" customFormat="1" x14ac:dyDescent="0.25">
      <c r="A1529" s="88"/>
      <c r="B1529" s="88"/>
      <c r="C1529" s="90"/>
      <c r="D1529" s="88"/>
      <c r="E1529" s="88"/>
    </row>
    <row r="1530" spans="1:5" customFormat="1" x14ac:dyDescent="0.25">
      <c r="A1530" s="88"/>
      <c r="B1530" s="88"/>
      <c r="C1530" s="90"/>
      <c r="D1530" s="88"/>
      <c r="E1530" s="88"/>
    </row>
    <row r="1531" spans="1:5" customFormat="1" x14ac:dyDescent="0.25">
      <c r="A1531" s="88"/>
      <c r="B1531" s="88"/>
      <c r="C1531" s="90"/>
      <c r="D1531" s="88"/>
      <c r="E1531" s="88"/>
    </row>
    <row r="1532" spans="1:5" customFormat="1" x14ac:dyDescent="0.25">
      <c r="A1532" s="88"/>
      <c r="B1532" s="88"/>
      <c r="C1532" s="90"/>
      <c r="D1532" s="88"/>
      <c r="E1532" s="88"/>
    </row>
    <row r="1533" spans="1:5" customFormat="1" x14ac:dyDescent="0.25">
      <c r="A1533" s="88"/>
      <c r="B1533" s="88"/>
      <c r="C1533" s="90"/>
      <c r="D1533" s="88"/>
      <c r="E1533" s="88"/>
    </row>
    <row r="1534" spans="1:5" customFormat="1" x14ac:dyDescent="0.25">
      <c r="A1534" s="88"/>
      <c r="B1534" s="88"/>
      <c r="C1534" s="90"/>
      <c r="D1534" s="88"/>
      <c r="E1534" s="88"/>
    </row>
    <row r="1535" spans="1:5" customFormat="1" x14ac:dyDescent="0.25">
      <c r="A1535" s="88"/>
      <c r="B1535" s="88"/>
      <c r="C1535" s="90"/>
      <c r="D1535" s="88"/>
      <c r="E1535" s="88"/>
    </row>
    <row r="1536" spans="1:5" customFormat="1" x14ac:dyDescent="0.25">
      <c r="A1536" s="88"/>
      <c r="B1536" s="88"/>
      <c r="C1536" s="90"/>
      <c r="D1536" s="88"/>
      <c r="E1536" s="88"/>
    </row>
    <row r="1537" spans="1:5" customFormat="1" x14ac:dyDescent="0.25">
      <c r="A1537" s="88"/>
      <c r="B1537" s="88"/>
      <c r="C1537" s="90"/>
      <c r="D1537" s="88"/>
      <c r="E1537" s="88"/>
    </row>
    <row r="1538" spans="1:5" customFormat="1" x14ac:dyDescent="0.25">
      <c r="A1538" s="88"/>
      <c r="B1538" s="88"/>
      <c r="C1538" s="90"/>
      <c r="D1538" s="88"/>
      <c r="E1538" s="88"/>
    </row>
    <row r="1539" spans="1:5" customFormat="1" x14ac:dyDescent="0.25">
      <c r="A1539" s="88"/>
      <c r="B1539" s="88"/>
      <c r="C1539" s="90"/>
      <c r="D1539" s="88"/>
      <c r="E1539" s="88"/>
    </row>
    <row r="1540" spans="1:5" customFormat="1" x14ac:dyDescent="0.25">
      <c r="A1540" s="88"/>
      <c r="B1540" s="88"/>
      <c r="C1540" s="90"/>
      <c r="D1540" s="88"/>
      <c r="E1540" s="88"/>
    </row>
    <row r="1541" spans="1:5" customFormat="1" x14ac:dyDescent="0.25">
      <c r="A1541" s="88"/>
      <c r="B1541" s="88"/>
      <c r="C1541" s="90"/>
      <c r="D1541" s="88"/>
      <c r="E1541" s="88"/>
    </row>
    <row r="1542" spans="1:5" customFormat="1" x14ac:dyDescent="0.25">
      <c r="A1542" s="88"/>
      <c r="B1542" s="88"/>
      <c r="C1542" s="90"/>
      <c r="D1542" s="88"/>
      <c r="E1542" s="88"/>
    </row>
    <row r="1543" spans="1:5" customFormat="1" x14ac:dyDescent="0.25">
      <c r="A1543" s="88"/>
      <c r="B1543" s="88"/>
      <c r="C1543" s="90"/>
      <c r="D1543" s="88"/>
      <c r="E1543" s="88"/>
    </row>
    <row r="1544" spans="1:5" customFormat="1" x14ac:dyDescent="0.25">
      <c r="A1544" s="88"/>
      <c r="B1544" s="88"/>
      <c r="C1544" s="90"/>
      <c r="D1544" s="88"/>
      <c r="E1544" s="88"/>
    </row>
    <row r="1545" spans="1:5" customFormat="1" x14ac:dyDescent="0.25">
      <c r="A1545" s="88"/>
      <c r="B1545" s="88"/>
      <c r="C1545" s="90"/>
      <c r="D1545" s="88"/>
      <c r="E1545" s="88"/>
    </row>
    <row r="1546" spans="1:5" customFormat="1" x14ac:dyDescent="0.25">
      <c r="A1546" s="88"/>
      <c r="B1546" s="88"/>
      <c r="C1546" s="90"/>
      <c r="D1546" s="88"/>
      <c r="E1546" s="88"/>
    </row>
    <row r="1547" spans="1:5" customFormat="1" x14ac:dyDescent="0.25">
      <c r="A1547" s="88"/>
      <c r="B1547" s="88"/>
      <c r="C1547" s="90"/>
      <c r="D1547" s="88"/>
      <c r="E1547" s="88"/>
    </row>
    <row r="1548" spans="1:5" customFormat="1" x14ac:dyDescent="0.25">
      <c r="A1548" s="88"/>
      <c r="B1548" s="88"/>
      <c r="C1548" s="90"/>
      <c r="D1548" s="88"/>
      <c r="E1548" s="88"/>
    </row>
    <row r="1549" spans="1:5" customFormat="1" x14ac:dyDescent="0.25">
      <c r="A1549" s="88"/>
      <c r="B1549" s="88"/>
      <c r="C1549" s="90"/>
      <c r="D1549" s="88"/>
      <c r="E1549" s="88"/>
    </row>
    <row r="1550" spans="1:5" customFormat="1" x14ac:dyDescent="0.25">
      <c r="A1550" s="88"/>
      <c r="B1550" s="88"/>
      <c r="C1550" s="90"/>
      <c r="D1550" s="88"/>
      <c r="E1550" s="88"/>
    </row>
    <row r="1551" spans="1:5" customFormat="1" x14ac:dyDescent="0.25">
      <c r="A1551" s="88"/>
      <c r="B1551" s="88"/>
      <c r="C1551" s="90"/>
      <c r="D1551" s="88"/>
      <c r="E1551" s="88"/>
    </row>
    <row r="1552" spans="1:5" customFormat="1" x14ac:dyDescent="0.25">
      <c r="A1552" s="88"/>
      <c r="B1552" s="88"/>
      <c r="C1552" s="90"/>
      <c r="D1552" s="88"/>
      <c r="E1552" s="88"/>
    </row>
    <row r="1553" spans="1:5" customFormat="1" x14ac:dyDescent="0.25">
      <c r="A1553" s="88"/>
      <c r="B1553" s="88"/>
      <c r="C1553" s="90"/>
      <c r="D1553" s="88"/>
      <c r="E1553" s="88"/>
    </row>
    <row r="1554" spans="1:5" customFormat="1" x14ac:dyDescent="0.25">
      <c r="A1554" s="88"/>
      <c r="B1554" s="88"/>
      <c r="C1554" s="90"/>
      <c r="D1554" s="88"/>
      <c r="E1554" s="88"/>
    </row>
    <row r="1555" spans="1:5" customFormat="1" x14ac:dyDescent="0.25">
      <c r="A1555" s="88"/>
      <c r="B1555" s="88"/>
      <c r="C1555" s="90"/>
      <c r="D1555" s="88"/>
      <c r="E1555" s="88"/>
    </row>
    <row r="1556" spans="1:5" customFormat="1" x14ac:dyDescent="0.25">
      <c r="A1556" s="88"/>
      <c r="B1556" s="88"/>
      <c r="C1556" s="90"/>
      <c r="D1556" s="88"/>
      <c r="E1556" s="88"/>
    </row>
    <row r="1557" spans="1:5" customFormat="1" x14ac:dyDescent="0.25">
      <c r="A1557" s="88"/>
      <c r="B1557" s="88"/>
      <c r="C1557" s="90"/>
      <c r="D1557" s="88"/>
      <c r="E1557" s="88"/>
    </row>
    <row r="1558" spans="1:5" customFormat="1" x14ac:dyDescent="0.25">
      <c r="A1558" s="88"/>
      <c r="B1558" s="88"/>
      <c r="C1558" s="90"/>
      <c r="D1558" s="88"/>
      <c r="E1558" s="88"/>
    </row>
    <row r="1559" spans="1:5" customFormat="1" x14ac:dyDescent="0.25">
      <c r="A1559" s="88"/>
      <c r="B1559" s="88"/>
      <c r="C1559" s="90"/>
      <c r="D1559" s="88"/>
      <c r="E1559" s="88"/>
    </row>
    <row r="1560" spans="1:5" customFormat="1" x14ac:dyDescent="0.25">
      <c r="A1560" s="88"/>
      <c r="B1560" s="88"/>
      <c r="C1560" s="90"/>
      <c r="D1560" s="88"/>
      <c r="E1560" s="88"/>
    </row>
    <row r="1561" spans="1:5" customFormat="1" x14ac:dyDescent="0.25">
      <c r="A1561" s="88"/>
      <c r="B1561" s="88"/>
      <c r="C1561" s="90"/>
      <c r="D1561" s="88"/>
      <c r="E1561" s="88"/>
    </row>
    <row r="1562" spans="1:5" customFormat="1" x14ac:dyDescent="0.25">
      <c r="A1562" s="88"/>
      <c r="B1562" s="88"/>
      <c r="C1562" s="90"/>
      <c r="D1562" s="88"/>
      <c r="E1562" s="88"/>
    </row>
    <row r="1563" spans="1:5" customFormat="1" x14ac:dyDescent="0.25">
      <c r="A1563" s="88"/>
      <c r="B1563" s="88"/>
      <c r="C1563" s="90"/>
      <c r="D1563" s="88"/>
      <c r="E1563" s="88"/>
    </row>
    <row r="1564" spans="1:5" customFormat="1" x14ac:dyDescent="0.25">
      <c r="A1564" s="88"/>
      <c r="B1564" s="88"/>
      <c r="C1564" s="90"/>
      <c r="D1564" s="88"/>
      <c r="E1564" s="88"/>
    </row>
    <row r="1565" spans="1:5" customFormat="1" x14ac:dyDescent="0.25">
      <c r="A1565" s="88"/>
      <c r="B1565" s="88"/>
      <c r="C1565" s="90"/>
      <c r="D1565" s="88"/>
      <c r="E1565" s="88"/>
    </row>
    <row r="1566" spans="1:5" customFormat="1" x14ac:dyDescent="0.25">
      <c r="A1566" s="88"/>
      <c r="B1566" s="88"/>
      <c r="C1566" s="90"/>
      <c r="D1566" s="88"/>
      <c r="E1566" s="88"/>
    </row>
    <row r="1567" spans="1:5" customFormat="1" x14ac:dyDescent="0.25">
      <c r="A1567" s="88"/>
      <c r="B1567" s="88"/>
      <c r="C1567" s="90"/>
      <c r="D1567" s="88"/>
      <c r="E1567" s="88"/>
    </row>
    <row r="1568" spans="1:5" customFormat="1" x14ac:dyDescent="0.25">
      <c r="A1568" s="88"/>
      <c r="B1568" s="88"/>
      <c r="C1568" s="90"/>
      <c r="D1568" s="88"/>
      <c r="E1568" s="88"/>
    </row>
    <row r="1569" spans="1:5" customFormat="1" x14ac:dyDescent="0.25">
      <c r="A1569" s="88"/>
      <c r="B1569" s="88"/>
      <c r="C1569" s="90"/>
      <c r="D1569" s="88"/>
      <c r="E1569" s="88"/>
    </row>
    <row r="1570" spans="1:5" customFormat="1" x14ac:dyDescent="0.25">
      <c r="A1570" s="88"/>
      <c r="B1570" s="88"/>
      <c r="C1570" s="90"/>
      <c r="D1570" s="88"/>
      <c r="E1570" s="88"/>
    </row>
    <row r="1571" spans="1:5" customFormat="1" x14ac:dyDescent="0.25">
      <c r="A1571" s="88"/>
      <c r="B1571" s="88"/>
      <c r="C1571" s="90"/>
      <c r="D1571" s="88"/>
      <c r="E1571" s="88"/>
    </row>
    <row r="1572" spans="1:5" customFormat="1" x14ac:dyDescent="0.25">
      <c r="A1572" s="88"/>
      <c r="B1572" s="88"/>
      <c r="C1572" s="90"/>
      <c r="D1572" s="88"/>
      <c r="E1572" s="88"/>
    </row>
    <row r="1573" spans="1:5" customFormat="1" x14ac:dyDescent="0.25">
      <c r="A1573" s="88"/>
      <c r="B1573" s="88"/>
      <c r="C1573" s="90"/>
      <c r="D1573" s="88"/>
      <c r="E1573" s="88"/>
    </row>
    <row r="1574" spans="1:5" customFormat="1" x14ac:dyDescent="0.25">
      <c r="A1574" s="88"/>
      <c r="B1574" s="88"/>
      <c r="C1574" s="90"/>
      <c r="D1574" s="88"/>
      <c r="E1574" s="88"/>
    </row>
    <row r="1575" spans="1:5" customFormat="1" x14ac:dyDescent="0.25">
      <c r="A1575" s="88"/>
      <c r="B1575" s="88"/>
      <c r="C1575" s="90"/>
      <c r="D1575" s="88"/>
      <c r="E1575" s="88"/>
    </row>
    <row r="1576" spans="1:5" customFormat="1" x14ac:dyDescent="0.25">
      <c r="A1576" s="88"/>
      <c r="B1576" s="88"/>
      <c r="C1576" s="90"/>
      <c r="D1576" s="88"/>
      <c r="E1576" s="88"/>
    </row>
    <row r="1577" spans="1:5" customFormat="1" x14ac:dyDescent="0.25">
      <c r="A1577" s="88"/>
      <c r="B1577" s="88"/>
      <c r="C1577" s="90"/>
      <c r="D1577" s="88"/>
      <c r="E1577" s="88"/>
    </row>
    <row r="1578" spans="1:5" customFormat="1" x14ac:dyDescent="0.25">
      <c r="A1578" s="88"/>
      <c r="B1578" s="88"/>
      <c r="C1578" s="90"/>
      <c r="D1578" s="88"/>
      <c r="E1578" s="88"/>
    </row>
    <row r="1579" spans="1:5" customFormat="1" x14ac:dyDescent="0.25">
      <c r="A1579" s="88"/>
      <c r="B1579" s="88"/>
      <c r="C1579" s="90"/>
      <c r="D1579" s="88"/>
      <c r="E1579" s="88"/>
    </row>
    <row r="1580" spans="1:5" customFormat="1" x14ac:dyDescent="0.25">
      <c r="A1580" s="88"/>
      <c r="B1580" s="88"/>
      <c r="C1580" s="90"/>
      <c r="D1580" s="88"/>
      <c r="E1580" s="88"/>
    </row>
    <row r="1581" spans="1:5" customFormat="1" x14ac:dyDescent="0.25">
      <c r="A1581" s="88"/>
      <c r="B1581" s="88"/>
      <c r="C1581" s="90"/>
      <c r="D1581" s="88"/>
      <c r="E1581" s="88"/>
    </row>
    <row r="1582" spans="1:5" customFormat="1" x14ac:dyDescent="0.25">
      <c r="A1582" s="88"/>
      <c r="B1582" s="88"/>
      <c r="C1582" s="90"/>
      <c r="D1582" s="88"/>
      <c r="E1582" s="88"/>
    </row>
    <row r="1583" spans="1:5" customFormat="1" x14ac:dyDescent="0.25">
      <c r="A1583" s="88"/>
      <c r="B1583" s="88"/>
      <c r="C1583" s="90"/>
      <c r="D1583" s="88"/>
      <c r="E1583" s="88"/>
    </row>
    <row r="1584" spans="1:5" customFormat="1" x14ac:dyDescent="0.25">
      <c r="A1584" s="88"/>
      <c r="B1584" s="88"/>
      <c r="C1584" s="90"/>
      <c r="D1584" s="88"/>
      <c r="E1584" s="88"/>
    </row>
    <row r="1585" spans="1:5" customFormat="1" x14ac:dyDescent="0.25">
      <c r="A1585" s="88"/>
      <c r="B1585" s="88"/>
      <c r="C1585" s="90"/>
      <c r="D1585" s="88"/>
      <c r="E1585" s="88"/>
    </row>
    <row r="1586" spans="1:5" customFormat="1" x14ac:dyDescent="0.25">
      <c r="A1586" s="88"/>
      <c r="B1586" s="88"/>
      <c r="C1586" s="90"/>
      <c r="D1586" s="88"/>
      <c r="E1586" s="88"/>
    </row>
    <row r="1587" spans="1:5" customFormat="1" x14ac:dyDescent="0.25">
      <c r="A1587" s="88"/>
      <c r="B1587" s="88"/>
      <c r="C1587" s="90"/>
      <c r="D1587" s="88"/>
      <c r="E1587" s="88"/>
    </row>
    <row r="1588" spans="1:5" customFormat="1" x14ac:dyDescent="0.25">
      <c r="A1588" s="88"/>
      <c r="B1588" s="88"/>
      <c r="C1588" s="90"/>
      <c r="D1588" s="88"/>
      <c r="E1588" s="88"/>
    </row>
    <row r="1589" spans="1:5" customFormat="1" x14ac:dyDescent="0.25">
      <c r="A1589" s="88"/>
      <c r="B1589" s="88"/>
      <c r="C1589" s="90"/>
      <c r="D1589" s="88"/>
      <c r="E1589" s="88"/>
    </row>
    <row r="1590" spans="1:5" customFormat="1" x14ac:dyDescent="0.25">
      <c r="A1590" s="88"/>
      <c r="B1590" s="88"/>
      <c r="C1590" s="90"/>
      <c r="D1590" s="88"/>
      <c r="E1590" s="88"/>
    </row>
    <row r="1591" spans="1:5" customFormat="1" x14ac:dyDescent="0.25">
      <c r="A1591" s="88"/>
      <c r="B1591" s="88"/>
      <c r="C1591" s="90"/>
      <c r="D1591" s="88"/>
      <c r="E1591" s="88"/>
    </row>
    <row r="1592" spans="1:5" customFormat="1" x14ac:dyDescent="0.25">
      <c r="A1592" s="88"/>
      <c r="B1592" s="88"/>
      <c r="C1592" s="90"/>
      <c r="D1592" s="88"/>
      <c r="E1592" s="88"/>
    </row>
    <row r="1593" spans="1:5" customFormat="1" x14ac:dyDescent="0.25">
      <c r="A1593" s="88"/>
      <c r="B1593" s="88"/>
      <c r="C1593" s="90"/>
      <c r="D1593" s="88"/>
      <c r="E1593" s="88"/>
    </row>
    <row r="1594" spans="1:5" customFormat="1" x14ac:dyDescent="0.25">
      <c r="A1594" s="88"/>
      <c r="B1594" s="88"/>
      <c r="C1594" s="90"/>
      <c r="D1594" s="88"/>
      <c r="E1594" s="88"/>
    </row>
    <row r="1595" spans="1:5" customFormat="1" x14ac:dyDescent="0.25">
      <c r="A1595" s="88"/>
      <c r="B1595" s="88"/>
      <c r="C1595" s="90"/>
      <c r="D1595" s="88"/>
      <c r="E1595" s="88"/>
    </row>
    <row r="1596" spans="1:5" customFormat="1" x14ac:dyDescent="0.25">
      <c r="A1596" s="88"/>
      <c r="B1596" s="88"/>
      <c r="C1596" s="90"/>
      <c r="D1596" s="88"/>
      <c r="E1596" s="88"/>
    </row>
    <row r="1597" spans="1:5" customFormat="1" x14ac:dyDescent="0.25">
      <c r="A1597" s="88"/>
      <c r="B1597" s="88"/>
      <c r="C1597" s="90"/>
      <c r="D1597" s="88"/>
      <c r="E1597" s="88"/>
    </row>
    <row r="1598" spans="1:5" customFormat="1" x14ac:dyDescent="0.25">
      <c r="A1598" s="88"/>
      <c r="B1598" s="88"/>
      <c r="C1598" s="90"/>
      <c r="D1598" s="88"/>
      <c r="E1598" s="88"/>
    </row>
    <row r="1599" spans="1:5" customFormat="1" x14ac:dyDescent="0.25">
      <c r="A1599" s="88"/>
      <c r="B1599" s="88"/>
      <c r="C1599" s="90"/>
      <c r="D1599" s="88"/>
      <c r="E1599" s="88"/>
    </row>
    <row r="1600" spans="1:5" customFormat="1" x14ac:dyDescent="0.25">
      <c r="A1600" s="88"/>
      <c r="B1600" s="88"/>
      <c r="C1600" s="90"/>
      <c r="D1600" s="88"/>
      <c r="E1600" s="88"/>
    </row>
    <row r="1601" spans="1:5" customFormat="1" x14ac:dyDescent="0.25">
      <c r="A1601" s="88"/>
      <c r="B1601" s="88"/>
      <c r="C1601" s="90"/>
      <c r="D1601" s="88"/>
      <c r="E1601" s="88"/>
    </row>
    <row r="1602" spans="1:5" customFormat="1" x14ac:dyDescent="0.25">
      <c r="A1602" s="88"/>
      <c r="B1602" s="88"/>
      <c r="C1602" s="90"/>
      <c r="D1602" s="88"/>
      <c r="E1602" s="88"/>
    </row>
    <row r="1603" spans="1:5" customFormat="1" x14ac:dyDescent="0.25">
      <c r="A1603" s="88"/>
      <c r="B1603" s="88"/>
      <c r="C1603" s="90"/>
      <c r="D1603" s="88"/>
      <c r="E1603" s="88"/>
    </row>
    <row r="1604" spans="1:5" customFormat="1" x14ac:dyDescent="0.25">
      <c r="A1604" s="88"/>
      <c r="B1604" s="88"/>
      <c r="C1604" s="90"/>
      <c r="D1604" s="88"/>
      <c r="E1604" s="88"/>
    </row>
    <row r="1605" spans="1:5" customFormat="1" x14ac:dyDescent="0.25">
      <c r="A1605" s="88"/>
      <c r="B1605" s="88"/>
      <c r="C1605" s="90"/>
      <c r="D1605" s="88"/>
      <c r="E1605" s="88"/>
    </row>
    <row r="1606" spans="1:5" customFormat="1" x14ac:dyDescent="0.25">
      <c r="A1606" s="88"/>
      <c r="B1606" s="88"/>
      <c r="C1606" s="90"/>
      <c r="D1606" s="88"/>
      <c r="E1606" s="88"/>
    </row>
    <row r="1607" spans="1:5" customFormat="1" x14ac:dyDescent="0.25">
      <c r="A1607" s="88"/>
      <c r="B1607" s="88"/>
      <c r="C1607" s="90"/>
      <c r="D1607" s="88"/>
      <c r="E1607" s="88"/>
    </row>
    <row r="1608" spans="1:5" customFormat="1" x14ac:dyDescent="0.25">
      <c r="A1608" s="88"/>
      <c r="B1608" s="88"/>
      <c r="C1608" s="90"/>
      <c r="D1608" s="88"/>
      <c r="E1608" s="88"/>
    </row>
    <row r="1609" spans="1:5" customFormat="1" x14ac:dyDescent="0.25">
      <c r="A1609" s="88"/>
      <c r="B1609" s="88"/>
      <c r="C1609" s="90"/>
      <c r="D1609" s="88"/>
      <c r="E1609" s="88"/>
    </row>
    <row r="1610" spans="1:5" customFormat="1" x14ac:dyDescent="0.25">
      <c r="A1610" s="88"/>
      <c r="B1610" s="88"/>
      <c r="C1610" s="90"/>
      <c r="D1610" s="88"/>
      <c r="E1610" s="88"/>
    </row>
    <row r="1611" spans="1:5" customFormat="1" x14ac:dyDescent="0.25">
      <c r="A1611" s="88"/>
      <c r="B1611" s="88"/>
      <c r="C1611" s="90"/>
      <c r="D1611" s="88"/>
      <c r="E1611" s="88"/>
    </row>
    <row r="1612" spans="1:5" customFormat="1" x14ac:dyDescent="0.25">
      <c r="A1612" s="88"/>
      <c r="B1612" s="88"/>
      <c r="C1612" s="90"/>
      <c r="D1612" s="88"/>
      <c r="E1612" s="88"/>
    </row>
    <row r="1613" spans="1:5" customFormat="1" x14ac:dyDescent="0.25">
      <c r="A1613" s="88"/>
      <c r="B1613" s="88"/>
      <c r="C1613" s="90"/>
      <c r="D1613" s="88"/>
      <c r="E1613" s="88"/>
    </row>
    <row r="1614" spans="1:5" customFormat="1" x14ac:dyDescent="0.25">
      <c r="A1614" s="88"/>
      <c r="B1614" s="88"/>
      <c r="C1614" s="90"/>
      <c r="D1614" s="88"/>
      <c r="E1614" s="88"/>
    </row>
    <row r="1615" spans="1:5" customFormat="1" x14ac:dyDescent="0.25">
      <c r="A1615" s="88"/>
      <c r="B1615" s="88"/>
      <c r="C1615" s="90"/>
      <c r="D1615" s="88"/>
      <c r="E1615" s="88"/>
    </row>
    <row r="1616" spans="1:5" customFormat="1" x14ac:dyDescent="0.25">
      <c r="A1616" s="88"/>
      <c r="B1616" s="88"/>
      <c r="C1616" s="90"/>
      <c r="D1616" s="88"/>
      <c r="E1616" s="88"/>
    </row>
    <row r="1617" spans="1:5" customFormat="1" x14ac:dyDescent="0.25">
      <c r="A1617" s="88"/>
      <c r="B1617" s="88"/>
      <c r="C1617" s="90"/>
      <c r="D1617" s="88"/>
      <c r="E1617" s="88"/>
    </row>
    <row r="1618" spans="1:5" customFormat="1" x14ac:dyDescent="0.25">
      <c r="A1618" s="88"/>
      <c r="B1618" s="88"/>
      <c r="C1618" s="90"/>
      <c r="D1618" s="88"/>
      <c r="E1618" s="88"/>
    </row>
    <row r="1619" spans="1:5" customFormat="1" x14ac:dyDescent="0.25">
      <c r="A1619" s="88"/>
      <c r="B1619" s="88"/>
      <c r="C1619" s="90"/>
      <c r="D1619" s="88"/>
      <c r="E1619" s="88"/>
    </row>
    <row r="1620" spans="1:5" customFormat="1" x14ac:dyDescent="0.25">
      <c r="A1620" s="88"/>
      <c r="B1620" s="88"/>
      <c r="C1620" s="90"/>
      <c r="D1620" s="88"/>
      <c r="E1620" s="88"/>
    </row>
    <row r="1621" spans="1:5" customFormat="1" x14ac:dyDescent="0.25">
      <c r="A1621" s="88"/>
      <c r="B1621" s="88"/>
      <c r="C1621" s="90"/>
      <c r="D1621" s="88"/>
      <c r="E1621" s="88"/>
    </row>
    <row r="1622" spans="1:5" customFormat="1" x14ac:dyDescent="0.25">
      <c r="A1622" s="88"/>
      <c r="B1622" s="88"/>
      <c r="C1622" s="90"/>
      <c r="D1622" s="88"/>
      <c r="E1622" s="88"/>
    </row>
    <row r="1623" spans="1:5" customFormat="1" x14ac:dyDescent="0.25">
      <c r="A1623" s="88"/>
      <c r="B1623" s="88"/>
      <c r="C1623" s="90"/>
      <c r="D1623" s="88"/>
      <c r="E1623" s="88"/>
    </row>
    <row r="1624" spans="1:5" customFormat="1" x14ac:dyDescent="0.25">
      <c r="A1624" s="88"/>
      <c r="B1624" s="88"/>
      <c r="C1624" s="90"/>
      <c r="D1624" s="88"/>
      <c r="E1624" s="88"/>
    </row>
    <row r="1625" spans="1:5" customFormat="1" x14ac:dyDescent="0.25">
      <c r="A1625" s="88"/>
      <c r="B1625" s="88"/>
      <c r="C1625" s="90"/>
      <c r="D1625" s="88"/>
      <c r="E1625" s="88"/>
    </row>
    <row r="1626" spans="1:5" customFormat="1" x14ac:dyDescent="0.25">
      <c r="A1626" s="88"/>
      <c r="B1626" s="88"/>
      <c r="C1626" s="90"/>
      <c r="D1626" s="88"/>
      <c r="E1626" s="88"/>
    </row>
    <row r="1627" spans="1:5" customFormat="1" x14ac:dyDescent="0.25">
      <c r="A1627" s="88"/>
      <c r="B1627" s="88"/>
      <c r="C1627" s="90"/>
      <c r="D1627" s="88"/>
      <c r="E1627" s="88"/>
    </row>
    <row r="1628" spans="1:5" customFormat="1" x14ac:dyDescent="0.25">
      <c r="A1628" s="88"/>
      <c r="B1628" s="88"/>
      <c r="C1628" s="90"/>
      <c r="D1628" s="88"/>
      <c r="E1628" s="88"/>
    </row>
    <row r="1629" spans="1:5" customFormat="1" x14ac:dyDescent="0.25">
      <c r="A1629" s="88"/>
      <c r="B1629" s="88"/>
      <c r="C1629" s="90"/>
      <c r="D1629" s="88"/>
      <c r="E1629" s="88"/>
    </row>
    <row r="1630" spans="1:5" customFormat="1" x14ac:dyDescent="0.25">
      <c r="A1630" s="88"/>
      <c r="B1630" s="88"/>
      <c r="C1630" s="90"/>
      <c r="D1630" s="88"/>
      <c r="E1630" s="88"/>
    </row>
    <row r="1631" spans="1:5" customFormat="1" x14ac:dyDescent="0.25">
      <c r="A1631" s="88"/>
      <c r="B1631" s="88"/>
      <c r="C1631" s="90"/>
      <c r="D1631" s="88"/>
      <c r="E1631" s="88"/>
    </row>
    <row r="1632" spans="1:5" customFormat="1" x14ac:dyDescent="0.25">
      <c r="A1632" s="88"/>
      <c r="B1632" s="88"/>
      <c r="C1632" s="90"/>
      <c r="D1632" s="88"/>
      <c r="E1632" s="88"/>
    </row>
    <row r="1633" spans="1:5" customFormat="1" x14ac:dyDescent="0.25">
      <c r="A1633" s="88"/>
      <c r="B1633" s="88"/>
      <c r="C1633" s="90"/>
      <c r="D1633" s="88"/>
      <c r="E1633" s="88"/>
    </row>
    <row r="1634" spans="1:5" customFormat="1" x14ac:dyDescent="0.25">
      <c r="A1634" s="88"/>
      <c r="B1634" s="88"/>
      <c r="C1634" s="90"/>
      <c r="D1634" s="88"/>
      <c r="E1634" s="88"/>
    </row>
    <row r="1635" spans="1:5" customFormat="1" x14ac:dyDescent="0.25">
      <c r="A1635" s="88"/>
      <c r="B1635" s="88"/>
      <c r="C1635" s="90"/>
      <c r="D1635" s="88"/>
      <c r="E1635" s="88"/>
    </row>
    <row r="1636" spans="1:5" customFormat="1" x14ac:dyDescent="0.25">
      <c r="A1636" s="88"/>
      <c r="B1636" s="88"/>
      <c r="C1636" s="90"/>
      <c r="D1636" s="88"/>
      <c r="E1636" s="88"/>
    </row>
    <row r="1637" spans="1:5" customFormat="1" x14ac:dyDescent="0.25">
      <c r="A1637" s="88"/>
      <c r="B1637" s="88"/>
      <c r="C1637" s="90"/>
      <c r="D1637" s="88"/>
      <c r="E1637" s="88"/>
    </row>
    <row r="1638" spans="1:5" customFormat="1" x14ac:dyDescent="0.25">
      <c r="A1638" s="88"/>
      <c r="B1638" s="88"/>
      <c r="C1638" s="90"/>
      <c r="D1638" s="88"/>
      <c r="E1638" s="88"/>
    </row>
    <row r="1639" spans="1:5" customFormat="1" x14ac:dyDescent="0.25">
      <c r="A1639" s="88"/>
      <c r="B1639" s="88"/>
      <c r="C1639" s="90"/>
      <c r="D1639" s="88"/>
      <c r="E1639" s="88"/>
    </row>
    <row r="1640" spans="1:5" customFormat="1" x14ac:dyDescent="0.25">
      <c r="A1640" s="88"/>
      <c r="B1640" s="88"/>
      <c r="C1640" s="90"/>
      <c r="D1640" s="88"/>
      <c r="E1640" s="88"/>
    </row>
    <row r="1641" spans="1:5" customFormat="1" x14ac:dyDescent="0.25">
      <c r="A1641" s="88"/>
      <c r="B1641" s="88"/>
      <c r="C1641" s="90"/>
      <c r="D1641" s="88"/>
      <c r="E1641" s="88"/>
    </row>
    <row r="1642" spans="1:5" customFormat="1" x14ac:dyDescent="0.25">
      <c r="A1642" s="88"/>
      <c r="B1642" s="88"/>
      <c r="C1642" s="90"/>
      <c r="D1642" s="88"/>
      <c r="E1642" s="88"/>
    </row>
    <row r="1643" spans="1:5" customFormat="1" x14ac:dyDescent="0.25">
      <c r="A1643" s="88"/>
      <c r="B1643" s="88"/>
      <c r="C1643" s="90"/>
      <c r="D1643" s="88"/>
      <c r="E1643" s="88"/>
    </row>
    <row r="1644" spans="1:5" customFormat="1" x14ac:dyDescent="0.25">
      <c r="A1644" s="88"/>
      <c r="B1644" s="88"/>
      <c r="C1644" s="90"/>
      <c r="D1644" s="88"/>
      <c r="E1644" s="88"/>
    </row>
    <row r="1645" spans="1:5" customFormat="1" x14ac:dyDescent="0.25">
      <c r="A1645" s="88"/>
      <c r="B1645" s="88"/>
      <c r="C1645" s="90"/>
      <c r="D1645" s="88"/>
      <c r="E1645" s="88"/>
    </row>
    <row r="1646" spans="1:5" customFormat="1" x14ac:dyDescent="0.25">
      <c r="A1646" s="88"/>
      <c r="B1646" s="88"/>
      <c r="C1646" s="90"/>
      <c r="D1646" s="88"/>
      <c r="E1646" s="88"/>
    </row>
    <row r="1647" spans="1:5" customFormat="1" x14ac:dyDescent="0.25">
      <c r="A1647" s="88"/>
      <c r="B1647" s="88"/>
      <c r="C1647" s="90"/>
      <c r="D1647" s="88"/>
      <c r="E1647" s="88"/>
    </row>
    <row r="1648" spans="1:5" customFormat="1" x14ac:dyDescent="0.25">
      <c r="A1648" s="88"/>
      <c r="B1648" s="88"/>
      <c r="C1648" s="90"/>
      <c r="D1648" s="88"/>
      <c r="E1648" s="88"/>
    </row>
    <row r="1649" spans="1:5" customFormat="1" x14ac:dyDescent="0.25">
      <c r="A1649" s="88"/>
      <c r="B1649" s="88"/>
      <c r="C1649" s="90"/>
      <c r="D1649" s="88"/>
      <c r="E1649" s="88"/>
    </row>
    <row r="1650" spans="1:5" customFormat="1" x14ac:dyDescent="0.25">
      <c r="A1650" s="88"/>
      <c r="B1650" s="88"/>
      <c r="C1650" s="90"/>
      <c r="D1650" s="88"/>
      <c r="E1650" s="88"/>
    </row>
    <row r="1651" spans="1:5" customFormat="1" x14ac:dyDescent="0.25">
      <c r="A1651" s="88"/>
      <c r="B1651" s="88"/>
      <c r="C1651" s="90"/>
      <c r="D1651" s="88"/>
      <c r="E1651" s="88"/>
    </row>
    <row r="1652" spans="1:5" customFormat="1" x14ac:dyDescent="0.25">
      <c r="A1652" s="88"/>
      <c r="B1652" s="88"/>
      <c r="C1652" s="90"/>
      <c r="D1652" s="88"/>
      <c r="E1652" s="88"/>
    </row>
    <row r="1653" spans="1:5" customFormat="1" x14ac:dyDescent="0.25">
      <c r="A1653" s="88"/>
      <c r="B1653" s="88"/>
      <c r="C1653" s="90"/>
      <c r="D1653" s="88"/>
      <c r="E1653" s="88"/>
    </row>
    <row r="1654" spans="1:5" customFormat="1" x14ac:dyDescent="0.25">
      <c r="A1654" s="88"/>
      <c r="B1654" s="88"/>
      <c r="C1654" s="90"/>
      <c r="D1654" s="88"/>
      <c r="E1654" s="88"/>
    </row>
    <row r="1655" spans="1:5" customFormat="1" x14ac:dyDescent="0.25">
      <c r="A1655" s="88"/>
      <c r="B1655" s="88"/>
      <c r="C1655" s="90"/>
      <c r="D1655" s="88"/>
      <c r="E1655" s="88"/>
    </row>
    <row r="1656" spans="1:5" customFormat="1" x14ac:dyDescent="0.25">
      <c r="A1656" s="88"/>
      <c r="B1656" s="88"/>
      <c r="C1656" s="90"/>
      <c r="D1656" s="88"/>
      <c r="E1656" s="88"/>
    </row>
    <row r="1657" spans="1:5" customFormat="1" x14ac:dyDescent="0.25">
      <c r="A1657" s="88"/>
      <c r="B1657" s="88"/>
      <c r="C1657" s="90"/>
      <c r="D1657" s="88"/>
      <c r="E1657" s="88"/>
    </row>
    <row r="1658" spans="1:5" customFormat="1" x14ac:dyDescent="0.25">
      <c r="A1658" s="88"/>
      <c r="B1658" s="88"/>
      <c r="C1658" s="90"/>
      <c r="D1658" s="88"/>
      <c r="E1658" s="88"/>
    </row>
    <row r="1659" spans="1:5" customFormat="1" x14ac:dyDescent="0.25">
      <c r="A1659" s="88"/>
      <c r="B1659" s="88"/>
      <c r="C1659" s="90"/>
      <c r="D1659" s="88"/>
      <c r="E1659" s="88"/>
    </row>
    <row r="1660" spans="1:5" customFormat="1" x14ac:dyDescent="0.25">
      <c r="A1660" s="88"/>
      <c r="B1660" s="88"/>
      <c r="C1660" s="90"/>
      <c r="D1660" s="88"/>
      <c r="E1660" s="88"/>
    </row>
    <row r="1661" spans="1:5" customFormat="1" x14ac:dyDescent="0.25">
      <c r="A1661" s="88"/>
      <c r="B1661" s="88"/>
      <c r="C1661" s="90"/>
      <c r="D1661" s="88"/>
      <c r="E1661" s="88"/>
    </row>
    <row r="1662" spans="1:5" customFormat="1" x14ac:dyDescent="0.25">
      <c r="A1662" s="88"/>
      <c r="B1662" s="88"/>
      <c r="C1662" s="90"/>
      <c r="D1662" s="88"/>
      <c r="E1662" s="88"/>
    </row>
    <row r="1663" spans="1:5" customFormat="1" x14ac:dyDescent="0.25">
      <c r="A1663" s="88"/>
      <c r="B1663" s="88"/>
      <c r="C1663" s="90"/>
      <c r="D1663" s="88"/>
      <c r="E1663" s="88"/>
    </row>
    <row r="1664" spans="1:5" customFormat="1" x14ac:dyDescent="0.25">
      <c r="A1664" s="88"/>
      <c r="B1664" s="88"/>
      <c r="C1664" s="90"/>
      <c r="D1664" s="88"/>
      <c r="E1664" s="88"/>
    </row>
    <row r="1665" spans="1:5" customFormat="1" x14ac:dyDescent="0.25">
      <c r="A1665" s="88"/>
      <c r="B1665" s="88"/>
      <c r="C1665" s="90"/>
      <c r="D1665" s="88"/>
      <c r="E1665" s="88"/>
    </row>
    <row r="1666" spans="1:5" customFormat="1" x14ac:dyDescent="0.25">
      <c r="A1666" s="88"/>
      <c r="B1666" s="88"/>
      <c r="C1666" s="90"/>
      <c r="D1666" s="88"/>
      <c r="E1666" s="88"/>
    </row>
    <row r="1667" spans="1:5" customFormat="1" x14ac:dyDescent="0.25">
      <c r="A1667" s="88"/>
      <c r="B1667" s="88"/>
      <c r="C1667" s="90"/>
      <c r="D1667" s="88"/>
      <c r="E1667" s="88"/>
    </row>
    <row r="1668" spans="1:5" customFormat="1" x14ac:dyDescent="0.25">
      <c r="A1668" s="88"/>
      <c r="B1668" s="88"/>
      <c r="C1668" s="90"/>
      <c r="D1668" s="88"/>
      <c r="E1668" s="88"/>
    </row>
    <row r="1669" spans="1:5" customFormat="1" x14ac:dyDescent="0.25">
      <c r="A1669" s="88"/>
      <c r="B1669" s="88"/>
      <c r="C1669" s="90"/>
      <c r="D1669" s="88"/>
      <c r="E1669" s="88"/>
    </row>
    <row r="1670" spans="1:5" customFormat="1" x14ac:dyDescent="0.25">
      <c r="A1670" s="88"/>
      <c r="B1670" s="88"/>
      <c r="C1670" s="90"/>
      <c r="D1670" s="88"/>
      <c r="E1670" s="88"/>
    </row>
    <row r="1671" spans="1:5" customFormat="1" x14ac:dyDescent="0.25">
      <c r="A1671" s="88"/>
      <c r="B1671" s="88"/>
      <c r="C1671" s="90"/>
      <c r="D1671" s="88"/>
      <c r="E1671" s="88"/>
    </row>
    <row r="1672" spans="1:5" customFormat="1" x14ac:dyDescent="0.25">
      <c r="A1672" s="88"/>
      <c r="B1672" s="88"/>
      <c r="C1672" s="90"/>
      <c r="D1672" s="88"/>
      <c r="E1672" s="88"/>
    </row>
    <row r="1673" spans="1:5" customFormat="1" x14ac:dyDescent="0.25">
      <c r="A1673" s="88"/>
      <c r="B1673" s="88"/>
      <c r="C1673" s="90"/>
      <c r="D1673" s="88"/>
      <c r="E1673" s="88"/>
    </row>
    <row r="1674" spans="1:5" customFormat="1" x14ac:dyDescent="0.25">
      <c r="A1674" s="88"/>
      <c r="B1674" s="88"/>
      <c r="C1674" s="90"/>
      <c r="D1674" s="88"/>
      <c r="E1674" s="88"/>
    </row>
    <row r="1675" spans="1:5" customFormat="1" x14ac:dyDescent="0.25">
      <c r="A1675" s="88"/>
      <c r="B1675" s="88"/>
      <c r="C1675" s="90"/>
      <c r="D1675" s="88"/>
      <c r="E1675" s="88"/>
    </row>
    <row r="1676" spans="1:5" customFormat="1" x14ac:dyDescent="0.25">
      <c r="A1676" s="88"/>
      <c r="B1676" s="88"/>
      <c r="C1676" s="90"/>
      <c r="D1676" s="88"/>
      <c r="E1676" s="88"/>
    </row>
    <row r="1677" spans="1:5" customFormat="1" x14ac:dyDescent="0.25">
      <c r="A1677" s="88"/>
      <c r="B1677" s="88"/>
      <c r="C1677" s="90"/>
      <c r="D1677" s="88"/>
      <c r="E1677" s="88"/>
    </row>
    <row r="1678" spans="1:5" customFormat="1" x14ac:dyDescent="0.25">
      <c r="A1678" s="88"/>
      <c r="B1678" s="88"/>
      <c r="C1678" s="90"/>
      <c r="D1678" s="88"/>
      <c r="E1678" s="88"/>
    </row>
    <row r="1679" spans="1:5" customFormat="1" x14ac:dyDescent="0.25">
      <c r="A1679" s="88"/>
      <c r="B1679" s="88"/>
      <c r="C1679" s="90"/>
      <c r="D1679" s="88"/>
      <c r="E1679" s="88"/>
    </row>
    <row r="1680" spans="1:5" customFormat="1" x14ac:dyDescent="0.25">
      <c r="A1680" s="88"/>
      <c r="B1680" s="88"/>
      <c r="C1680" s="90"/>
      <c r="D1680" s="88"/>
      <c r="E1680" s="88"/>
    </row>
    <row r="1681" spans="1:5" customFormat="1" x14ac:dyDescent="0.25">
      <c r="A1681" s="88"/>
      <c r="B1681" s="88"/>
      <c r="C1681" s="90"/>
      <c r="D1681" s="88"/>
      <c r="E1681" s="88"/>
    </row>
    <row r="1682" spans="1:5" customFormat="1" x14ac:dyDescent="0.25">
      <c r="A1682" s="88"/>
      <c r="B1682" s="88"/>
      <c r="C1682" s="90"/>
      <c r="D1682" s="88"/>
      <c r="E1682" s="88"/>
    </row>
    <row r="1683" spans="1:5" customFormat="1" x14ac:dyDescent="0.25">
      <c r="A1683" s="88"/>
      <c r="B1683" s="88"/>
      <c r="C1683" s="90"/>
      <c r="D1683" s="88"/>
      <c r="E1683" s="88"/>
    </row>
    <row r="1684" spans="1:5" customFormat="1" x14ac:dyDescent="0.25">
      <c r="A1684" s="88"/>
      <c r="B1684" s="88"/>
      <c r="C1684" s="90"/>
      <c r="D1684" s="88"/>
      <c r="E1684" s="88"/>
    </row>
    <row r="1685" spans="1:5" customFormat="1" x14ac:dyDescent="0.25">
      <c r="A1685" s="88"/>
      <c r="B1685" s="88"/>
      <c r="C1685" s="90"/>
      <c r="D1685" s="88"/>
      <c r="E1685" s="88"/>
    </row>
    <row r="1686" spans="1:5" customFormat="1" x14ac:dyDescent="0.25">
      <c r="A1686" s="88"/>
      <c r="B1686" s="88"/>
      <c r="C1686" s="90"/>
      <c r="D1686" s="88"/>
      <c r="E1686" s="88"/>
    </row>
    <row r="1687" spans="1:5" customFormat="1" x14ac:dyDescent="0.25">
      <c r="A1687" s="88"/>
      <c r="B1687" s="88"/>
      <c r="C1687" s="90"/>
      <c r="D1687" s="88"/>
      <c r="E1687" s="88"/>
    </row>
    <row r="1688" spans="1:5" customFormat="1" x14ac:dyDescent="0.25">
      <c r="A1688" s="88"/>
      <c r="B1688" s="88"/>
      <c r="C1688" s="90"/>
      <c r="D1688" s="88"/>
      <c r="E1688" s="88"/>
    </row>
    <row r="1689" spans="1:5" customFormat="1" x14ac:dyDescent="0.25">
      <c r="A1689" s="88"/>
      <c r="B1689" s="88"/>
      <c r="C1689" s="90"/>
      <c r="D1689" s="88"/>
      <c r="E1689" s="88"/>
    </row>
    <row r="1690" spans="1:5" customFormat="1" x14ac:dyDescent="0.25">
      <c r="A1690" s="88"/>
      <c r="B1690" s="88"/>
      <c r="C1690" s="90"/>
      <c r="D1690" s="88"/>
      <c r="E1690" s="88"/>
    </row>
    <row r="1691" spans="1:5" customFormat="1" x14ac:dyDescent="0.25">
      <c r="A1691" s="88"/>
      <c r="B1691" s="88"/>
      <c r="C1691" s="90"/>
      <c r="D1691" s="88"/>
      <c r="E1691" s="88"/>
    </row>
    <row r="1692" spans="1:5" customFormat="1" x14ac:dyDescent="0.25">
      <c r="A1692" s="88"/>
      <c r="B1692" s="88"/>
      <c r="C1692" s="90"/>
      <c r="D1692" s="88"/>
      <c r="E1692" s="88"/>
    </row>
    <row r="1693" spans="1:5" customFormat="1" x14ac:dyDescent="0.25">
      <c r="A1693" s="88"/>
      <c r="B1693" s="88"/>
      <c r="C1693" s="90"/>
      <c r="D1693" s="88"/>
      <c r="E1693" s="88"/>
    </row>
    <row r="1694" spans="1:5" customFormat="1" x14ac:dyDescent="0.25">
      <c r="A1694" s="88"/>
      <c r="B1694" s="88"/>
      <c r="C1694" s="90"/>
      <c r="D1694" s="88"/>
      <c r="E1694" s="88"/>
    </row>
    <row r="1695" spans="1:5" customFormat="1" x14ac:dyDescent="0.25">
      <c r="A1695" s="88"/>
      <c r="B1695" s="88"/>
      <c r="C1695" s="90"/>
      <c r="D1695" s="88"/>
      <c r="E1695" s="88"/>
    </row>
    <row r="1696" spans="1:5" customFormat="1" x14ac:dyDescent="0.25">
      <c r="A1696" s="88"/>
      <c r="B1696" s="88"/>
      <c r="C1696" s="90"/>
      <c r="D1696" s="88"/>
      <c r="E1696" s="88"/>
    </row>
    <row r="1697" spans="1:5" customFormat="1" x14ac:dyDescent="0.25">
      <c r="A1697" s="88"/>
      <c r="B1697" s="88"/>
      <c r="C1697" s="90"/>
      <c r="D1697" s="88"/>
      <c r="E1697" s="88"/>
    </row>
    <row r="1698" spans="1:5" customFormat="1" x14ac:dyDescent="0.25">
      <c r="A1698" s="88"/>
      <c r="B1698" s="88"/>
      <c r="C1698" s="90"/>
      <c r="D1698" s="88"/>
      <c r="E1698" s="88"/>
    </row>
    <row r="1699" spans="1:5" customFormat="1" x14ac:dyDescent="0.25">
      <c r="A1699" s="88"/>
      <c r="B1699" s="88"/>
      <c r="C1699" s="90"/>
      <c r="D1699" s="88"/>
      <c r="E1699" s="88"/>
    </row>
    <row r="1700" spans="1:5" customFormat="1" x14ac:dyDescent="0.25">
      <c r="A1700" s="88"/>
      <c r="B1700" s="88"/>
      <c r="C1700" s="90"/>
      <c r="D1700" s="88"/>
      <c r="E1700" s="88"/>
    </row>
    <row r="1701" spans="1:5" customFormat="1" x14ac:dyDescent="0.25">
      <c r="A1701" s="88"/>
      <c r="B1701" s="88"/>
      <c r="C1701" s="90"/>
      <c r="D1701" s="88"/>
      <c r="E1701" s="88"/>
    </row>
    <row r="1702" spans="1:5" customFormat="1" x14ac:dyDescent="0.25">
      <c r="A1702" s="88"/>
      <c r="B1702" s="88"/>
      <c r="C1702" s="90"/>
      <c r="D1702" s="88"/>
      <c r="E1702" s="88"/>
    </row>
    <row r="1703" spans="1:5" customFormat="1" x14ac:dyDescent="0.25">
      <c r="A1703" s="88"/>
      <c r="B1703" s="88"/>
      <c r="C1703" s="90"/>
      <c r="D1703" s="88"/>
      <c r="E1703" s="88"/>
    </row>
    <row r="1704" spans="1:5" customFormat="1" x14ac:dyDescent="0.25">
      <c r="A1704" s="88"/>
      <c r="B1704" s="88"/>
      <c r="C1704" s="90"/>
      <c r="D1704" s="88"/>
      <c r="E1704" s="88"/>
    </row>
    <row r="1705" spans="1:5" customFormat="1" x14ac:dyDescent="0.25">
      <c r="A1705" s="88"/>
      <c r="B1705" s="88"/>
      <c r="C1705" s="90"/>
      <c r="D1705" s="88"/>
      <c r="E1705" s="88"/>
    </row>
    <row r="1706" spans="1:5" customFormat="1" x14ac:dyDescent="0.25">
      <c r="A1706" s="88"/>
      <c r="B1706" s="88"/>
      <c r="C1706" s="90"/>
      <c r="D1706" s="88"/>
      <c r="E1706" s="88"/>
    </row>
    <row r="1707" spans="1:5" customFormat="1" x14ac:dyDescent="0.25">
      <c r="A1707" s="88"/>
      <c r="B1707" s="88"/>
      <c r="C1707" s="90"/>
      <c r="D1707" s="88"/>
      <c r="E1707" s="88"/>
    </row>
    <row r="1708" spans="1:5" customFormat="1" x14ac:dyDescent="0.25">
      <c r="A1708" s="88"/>
      <c r="B1708" s="88"/>
      <c r="C1708" s="90"/>
      <c r="D1708" s="88"/>
      <c r="E1708" s="88"/>
    </row>
    <row r="1709" spans="1:5" customFormat="1" x14ac:dyDescent="0.25">
      <c r="A1709" s="88"/>
      <c r="B1709" s="88"/>
      <c r="C1709" s="90"/>
      <c r="D1709" s="88"/>
      <c r="E1709" s="88"/>
    </row>
    <row r="1710" spans="1:5" customFormat="1" x14ac:dyDescent="0.25">
      <c r="A1710" s="88"/>
      <c r="B1710" s="88"/>
      <c r="C1710" s="90"/>
      <c r="D1710" s="88"/>
      <c r="E1710" s="88"/>
    </row>
    <row r="1711" spans="1:5" customFormat="1" x14ac:dyDescent="0.25">
      <c r="A1711" s="88"/>
      <c r="B1711" s="88"/>
      <c r="C1711" s="90"/>
      <c r="D1711" s="88"/>
      <c r="E1711" s="88"/>
    </row>
    <row r="1712" spans="1:5" customFormat="1" x14ac:dyDescent="0.25">
      <c r="A1712" s="88"/>
      <c r="B1712" s="88"/>
      <c r="C1712" s="90"/>
      <c r="D1712" s="88"/>
      <c r="E1712" s="88"/>
    </row>
    <row r="1713" spans="1:5" customFormat="1" x14ac:dyDescent="0.25">
      <c r="A1713" s="88"/>
      <c r="B1713" s="88"/>
      <c r="C1713" s="90"/>
      <c r="D1713" s="88"/>
      <c r="E1713" s="88"/>
    </row>
    <row r="1714" spans="1:5" customFormat="1" x14ac:dyDescent="0.25">
      <c r="A1714" s="88"/>
      <c r="B1714" s="88"/>
      <c r="C1714" s="90"/>
      <c r="D1714" s="88"/>
      <c r="E1714" s="88"/>
    </row>
    <row r="1715" spans="1:5" customFormat="1" x14ac:dyDescent="0.25">
      <c r="A1715" s="88"/>
      <c r="B1715" s="88"/>
      <c r="C1715" s="90"/>
      <c r="D1715" s="88"/>
      <c r="E1715" s="88"/>
    </row>
    <row r="1716" spans="1:5" customFormat="1" x14ac:dyDescent="0.25">
      <c r="A1716" s="88"/>
      <c r="B1716" s="88"/>
      <c r="C1716" s="90"/>
      <c r="D1716" s="88"/>
      <c r="E1716" s="88"/>
    </row>
    <row r="1717" spans="1:5" customFormat="1" x14ac:dyDescent="0.25">
      <c r="A1717" s="88"/>
      <c r="B1717" s="88"/>
      <c r="C1717" s="90"/>
      <c r="D1717" s="88"/>
      <c r="E1717" s="88"/>
    </row>
    <row r="1718" spans="1:5" customFormat="1" x14ac:dyDescent="0.25">
      <c r="A1718" s="88"/>
      <c r="B1718" s="88"/>
      <c r="C1718" s="90"/>
      <c r="D1718" s="88"/>
      <c r="E1718" s="88"/>
    </row>
    <row r="1719" spans="1:5" customFormat="1" x14ac:dyDescent="0.25">
      <c r="A1719" s="88"/>
      <c r="B1719" s="88"/>
      <c r="C1719" s="90"/>
      <c r="D1719" s="88"/>
      <c r="E1719" s="88"/>
    </row>
    <row r="1720" spans="1:5" customFormat="1" x14ac:dyDescent="0.25">
      <c r="A1720" s="88"/>
      <c r="B1720" s="88"/>
      <c r="C1720" s="90"/>
      <c r="D1720" s="88"/>
      <c r="E1720" s="88"/>
    </row>
    <row r="1721" spans="1:5" customFormat="1" x14ac:dyDescent="0.25">
      <c r="A1721" s="88"/>
      <c r="B1721" s="88"/>
      <c r="C1721" s="90"/>
      <c r="D1721" s="88"/>
      <c r="E1721" s="88"/>
    </row>
    <row r="1722" spans="1:5" customFormat="1" x14ac:dyDescent="0.25">
      <c r="A1722" s="88"/>
      <c r="B1722" s="88"/>
      <c r="C1722" s="90"/>
      <c r="D1722" s="88"/>
      <c r="E1722" s="88"/>
    </row>
    <row r="1723" spans="1:5" customFormat="1" x14ac:dyDescent="0.25">
      <c r="A1723" s="88"/>
      <c r="B1723" s="88"/>
      <c r="C1723" s="90"/>
      <c r="D1723" s="88"/>
      <c r="E1723" s="88"/>
    </row>
    <row r="1724" spans="1:5" customFormat="1" x14ac:dyDescent="0.25">
      <c r="A1724" s="88"/>
      <c r="B1724" s="88"/>
      <c r="C1724" s="90"/>
      <c r="D1724" s="88"/>
      <c r="E1724" s="88"/>
    </row>
    <row r="1725" spans="1:5" customFormat="1" x14ac:dyDescent="0.25">
      <c r="A1725" s="88"/>
      <c r="B1725" s="88"/>
      <c r="C1725" s="90"/>
      <c r="D1725" s="88"/>
      <c r="E1725" s="88"/>
    </row>
    <row r="1726" spans="1:5" customFormat="1" x14ac:dyDescent="0.25">
      <c r="A1726" s="88"/>
      <c r="B1726" s="88"/>
      <c r="C1726" s="90"/>
      <c r="D1726" s="88"/>
      <c r="E1726" s="88"/>
    </row>
    <row r="1727" spans="1:5" customFormat="1" x14ac:dyDescent="0.25">
      <c r="A1727" s="88"/>
      <c r="B1727" s="88"/>
      <c r="C1727" s="90"/>
      <c r="D1727" s="88"/>
      <c r="E1727" s="88"/>
    </row>
    <row r="1728" spans="1:5" customFormat="1" x14ac:dyDescent="0.25">
      <c r="A1728" s="88"/>
      <c r="B1728" s="88"/>
      <c r="C1728" s="90"/>
      <c r="D1728" s="88"/>
      <c r="E1728" s="88"/>
    </row>
    <row r="1729" spans="1:5" customFormat="1" x14ac:dyDescent="0.25">
      <c r="A1729" s="88"/>
      <c r="B1729" s="88"/>
      <c r="C1729" s="90"/>
      <c r="D1729" s="88"/>
      <c r="E1729" s="88"/>
    </row>
    <row r="1730" spans="1:5" customFormat="1" x14ac:dyDescent="0.25">
      <c r="A1730" s="88"/>
      <c r="B1730" s="88"/>
      <c r="C1730" s="90"/>
      <c r="D1730" s="88"/>
      <c r="E1730" s="88"/>
    </row>
    <row r="1731" spans="1:5" customFormat="1" x14ac:dyDescent="0.25">
      <c r="A1731" s="88"/>
      <c r="B1731" s="88"/>
      <c r="C1731" s="90"/>
      <c r="D1731" s="88"/>
      <c r="E1731" s="88"/>
    </row>
    <row r="1732" spans="1:5" customFormat="1" x14ac:dyDescent="0.25">
      <c r="A1732" s="88"/>
      <c r="B1732" s="88"/>
      <c r="C1732" s="90"/>
      <c r="D1732" s="88"/>
      <c r="E1732" s="88"/>
    </row>
    <row r="1733" spans="1:5" customFormat="1" x14ac:dyDescent="0.25">
      <c r="A1733" s="88"/>
      <c r="B1733" s="88"/>
      <c r="C1733" s="90"/>
      <c r="D1733" s="88"/>
      <c r="E1733" s="88"/>
    </row>
    <row r="1734" spans="1:5" customFormat="1" x14ac:dyDescent="0.25">
      <c r="A1734" s="88"/>
      <c r="B1734" s="88"/>
      <c r="C1734" s="90"/>
      <c r="D1734" s="88"/>
      <c r="E1734" s="88"/>
    </row>
    <row r="1735" spans="1:5" customFormat="1" x14ac:dyDescent="0.25">
      <c r="A1735" s="88"/>
      <c r="B1735" s="88"/>
      <c r="C1735" s="90"/>
      <c r="D1735" s="88"/>
      <c r="E1735" s="88"/>
    </row>
    <row r="1736" spans="1:5" customFormat="1" x14ac:dyDescent="0.25">
      <c r="A1736" s="88"/>
      <c r="B1736" s="88"/>
      <c r="C1736" s="90"/>
      <c r="D1736" s="88"/>
      <c r="E1736" s="88"/>
    </row>
    <row r="1737" spans="1:5" customFormat="1" x14ac:dyDescent="0.25">
      <c r="A1737" s="88"/>
      <c r="B1737" s="88"/>
      <c r="C1737" s="90"/>
      <c r="D1737" s="88"/>
      <c r="E1737" s="88"/>
    </row>
    <row r="1738" spans="1:5" customFormat="1" x14ac:dyDescent="0.25">
      <c r="A1738" s="88"/>
      <c r="B1738" s="88"/>
      <c r="C1738" s="90"/>
      <c r="D1738" s="88"/>
      <c r="E1738" s="88"/>
    </row>
    <row r="1739" spans="1:5" customFormat="1" x14ac:dyDescent="0.25">
      <c r="A1739" s="88"/>
      <c r="B1739" s="88"/>
      <c r="C1739" s="90"/>
      <c r="D1739" s="88"/>
      <c r="E1739" s="88"/>
    </row>
    <row r="1740" spans="1:5" customFormat="1" x14ac:dyDescent="0.25">
      <c r="A1740" s="88"/>
      <c r="B1740" s="88"/>
      <c r="C1740" s="90"/>
      <c r="D1740" s="88"/>
      <c r="E1740" s="88"/>
    </row>
    <row r="1741" spans="1:5" customFormat="1" x14ac:dyDescent="0.25">
      <c r="A1741" s="88"/>
      <c r="B1741" s="88"/>
      <c r="C1741" s="90"/>
      <c r="D1741" s="88"/>
      <c r="E1741" s="88"/>
    </row>
    <row r="1742" spans="1:5" customFormat="1" x14ac:dyDescent="0.25">
      <c r="A1742" s="88"/>
      <c r="B1742" s="88"/>
      <c r="C1742" s="90"/>
      <c r="D1742" s="88"/>
      <c r="E1742" s="88"/>
    </row>
    <row r="1743" spans="1:5" customFormat="1" x14ac:dyDescent="0.25">
      <c r="A1743" s="88"/>
      <c r="B1743" s="88"/>
      <c r="C1743" s="90"/>
      <c r="D1743" s="88"/>
      <c r="E1743" s="88"/>
    </row>
    <row r="1744" spans="1:5" customFormat="1" x14ac:dyDescent="0.25">
      <c r="A1744" s="88"/>
      <c r="B1744" s="88"/>
      <c r="C1744" s="90"/>
      <c r="D1744" s="88"/>
      <c r="E1744" s="88"/>
    </row>
    <row r="1745" spans="1:5" customFormat="1" x14ac:dyDescent="0.25">
      <c r="A1745" s="88"/>
      <c r="B1745" s="88"/>
      <c r="C1745" s="90"/>
      <c r="D1745" s="88"/>
      <c r="E1745" s="88"/>
    </row>
    <row r="1746" spans="1:5" customFormat="1" x14ac:dyDescent="0.25">
      <c r="A1746" s="88"/>
      <c r="B1746" s="88"/>
      <c r="C1746" s="90"/>
      <c r="D1746" s="88"/>
      <c r="E1746" s="88"/>
    </row>
    <row r="1747" spans="1:5" customFormat="1" x14ac:dyDescent="0.25">
      <c r="A1747" s="88"/>
      <c r="B1747" s="88"/>
      <c r="C1747" s="90"/>
      <c r="D1747" s="88"/>
      <c r="E1747" s="88"/>
    </row>
    <row r="1748" spans="1:5" customFormat="1" x14ac:dyDescent="0.25">
      <c r="A1748" s="88"/>
      <c r="B1748" s="88"/>
      <c r="C1748" s="90"/>
      <c r="D1748" s="88"/>
      <c r="E1748" s="88"/>
    </row>
    <row r="1749" spans="1:5" customFormat="1" x14ac:dyDescent="0.25">
      <c r="A1749" s="88"/>
      <c r="B1749" s="88"/>
      <c r="C1749" s="90"/>
      <c r="D1749" s="88"/>
      <c r="E1749" s="88"/>
    </row>
    <row r="1750" spans="1:5" customFormat="1" x14ac:dyDescent="0.25">
      <c r="A1750" s="88"/>
      <c r="B1750" s="88"/>
      <c r="C1750" s="90"/>
      <c r="D1750" s="88"/>
      <c r="E1750" s="88"/>
    </row>
    <row r="1751" spans="1:5" customFormat="1" x14ac:dyDescent="0.25">
      <c r="A1751" s="88"/>
      <c r="B1751" s="88"/>
      <c r="C1751" s="90"/>
      <c r="D1751" s="88"/>
      <c r="E1751" s="88"/>
    </row>
    <row r="1752" spans="1:5" customFormat="1" x14ac:dyDescent="0.25">
      <c r="A1752" s="88"/>
      <c r="B1752" s="88"/>
      <c r="C1752" s="90"/>
      <c r="D1752" s="88"/>
      <c r="E1752" s="88"/>
    </row>
    <row r="1753" spans="1:5" customFormat="1" x14ac:dyDescent="0.25">
      <c r="A1753" s="88"/>
      <c r="B1753" s="88"/>
      <c r="C1753" s="90"/>
      <c r="D1753" s="88"/>
      <c r="E1753" s="88"/>
    </row>
    <row r="1754" spans="1:5" customFormat="1" x14ac:dyDescent="0.25">
      <c r="A1754" s="88"/>
      <c r="B1754" s="88"/>
      <c r="C1754" s="90"/>
      <c r="D1754" s="88"/>
      <c r="E1754" s="88"/>
    </row>
    <row r="1755" spans="1:5" customFormat="1" x14ac:dyDescent="0.25">
      <c r="A1755" s="88"/>
      <c r="B1755" s="88"/>
      <c r="C1755" s="90"/>
      <c r="D1755" s="88"/>
      <c r="E1755" s="88"/>
    </row>
    <row r="1756" spans="1:5" customFormat="1" x14ac:dyDescent="0.25">
      <c r="A1756" s="88"/>
      <c r="B1756" s="88"/>
      <c r="C1756" s="90"/>
      <c r="D1756" s="88"/>
      <c r="E1756" s="88"/>
    </row>
    <row r="1757" spans="1:5" customFormat="1" x14ac:dyDescent="0.25">
      <c r="A1757" s="88"/>
      <c r="B1757" s="88"/>
      <c r="C1757" s="90"/>
      <c r="D1757" s="88"/>
      <c r="E1757" s="88"/>
    </row>
    <row r="1758" spans="1:5" customFormat="1" x14ac:dyDescent="0.25">
      <c r="A1758" s="88"/>
      <c r="B1758" s="88"/>
      <c r="C1758" s="90"/>
      <c r="D1758" s="88"/>
      <c r="E1758" s="88"/>
    </row>
    <row r="1759" spans="1:5" customFormat="1" x14ac:dyDescent="0.25">
      <c r="A1759" s="88"/>
      <c r="B1759" s="88"/>
      <c r="C1759" s="90"/>
      <c r="D1759" s="88"/>
      <c r="E1759" s="88"/>
    </row>
    <row r="1760" spans="1:5" customFormat="1" x14ac:dyDescent="0.25">
      <c r="A1760" s="88"/>
      <c r="B1760" s="88"/>
      <c r="C1760" s="90"/>
      <c r="D1760" s="88"/>
      <c r="E1760" s="88"/>
    </row>
    <row r="1761" spans="1:5" customFormat="1" x14ac:dyDescent="0.25">
      <c r="A1761" s="88"/>
      <c r="B1761" s="88"/>
      <c r="C1761" s="90"/>
      <c r="D1761" s="88"/>
      <c r="E1761" s="88"/>
    </row>
    <row r="1762" spans="1:5" customFormat="1" x14ac:dyDescent="0.25">
      <c r="A1762" s="88"/>
      <c r="B1762" s="88"/>
      <c r="C1762" s="90"/>
      <c r="D1762" s="88"/>
      <c r="E1762" s="88"/>
    </row>
    <row r="1763" spans="1:5" customFormat="1" x14ac:dyDescent="0.25">
      <c r="A1763" s="88"/>
      <c r="B1763" s="88"/>
      <c r="C1763" s="90"/>
      <c r="D1763" s="88"/>
      <c r="E1763" s="88"/>
    </row>
    <row r="1764" spans="1:5" customFormat="1" x14ac:dyDescent="0.25">
      <c r="A1764" s="88"/>
      <c r="B1764" s="88"/>
      <c r="C1764" s="90"/>
      <c r="D1764" s="88"/>
      <c r="E1764" s="88"/>
    </row>
    <row r="1765" spans="1:5" x14ac:dyDescent="0.25">
      <c r="A1765" s="88"/>
      <c r="B1765" s="88"/>
      <c r="C1765" s="90"/>
      <c r="D1765" s="88"/>
      <c r="E1765" s="88"/>
    </row>
    <row r="1766" spans="1:5" x14ac:dyDescent="0.25">
      <c r="A1766" s="88"/>
      <c r="B1766" s="88"/>
      <c r="C1766" s="90"/>
      <c r="D1766" s="88"/>
      <c r="E1766" s="88"/>
    </row>
    <row r="1767" spans="1:5" x14ac:dyDescent="0.25">
      <c r="A1767" s="88"/>
      <c r="B1767" s="88"/>
      <c r="C1767" s="90"/>
      <c r="D1767" s="88"/>
      <c r="E1767" s="88"/>
    </row>
    <row r="1768" spans="1:5" x14ac:dyDescent="0.25">
      <c r="A1768" s="88"/>
      <c r="B1768" s="88"/>
      <c r="C1768" s="90"/>
      <c r="D1768" s="88"/>
      <c r="E1768" s="88"/>
    </row>
    <row r="1769" spans="1:5" x14ac:dyDescent="0.25">
      <c r="A1769" s="88"/>
      <c r="B1769" s="88"/>
      <c r="C1769" s="90"/>
      <c r="D1769" s="88"/>
      <c r="E1769" s="88"/>
    </row>
    <row r="1770" spans="1:5" x14ac:dyDescent="0.25">
      <c r="A1770" s="88"/>
      <c r="B1770" s="88"/>
      <c r="C1770" s="90"/>
      <c r="D1770" s="88"/>
      <c r="E1770" s="88"/>
    </row>
    <row r="1771" spans="1:5" x14ac:dyDescent="0.25">
      <c r="A1771" s="88"/>
      <c r="B1771" s="88"/>
      <c r="C1771" s="90"/>
      <c r="D1771" s="88"/>
      <c r="E1771" s="88"/>
    </row>
    <row r="1772" spans="1:5" x14ac:dyDescent="0.25">
      <c r="A1772" s="88"/>
      <c r="B1772" s="88"/>
      <c r="C1772" s="90"/>
      <c r="D1772" s="88"/>
      <c r="E1772" s="88"/>
    </row>
    <row r="1773" spans="1:5" x14ac:dyDescent="0.25">
      <c r="A1773" s="88"/>
      <c r="B1773" s="88"/>
      <c r="C1773" s="90"/>
      <c r="D1773" s="88"/>
      <c r="E1773" s="88"/>
    </row>
    <row r="1774" spans="1:5" x14ac:dyDescent="0.25">
      <c r="A1774" s="88"/>
      <c r="B1774" s="88"/>
      <c r="C1774" s="90"/>
      <c r="D1774" s="88"/>
      <c r="E1774" s="88"/>
    </row>
    <row r="1775" spans="1:5" x14ac:dyDescent="0.25">
      <c r="A1775" s="88"/>
      <c r="B1775" s="88"/>
      <c r="C1775" s="90"/>
      <c r="D1775" s="88"/>
      <c r="E1775" s="88"/>
    </row>
    <row r="1776" spans="1:5" x14ac:dyDescent="0.25">
      <c r="A1776" s="88"/>
      <c r="B1776" s="88"/>
      <c r="C1776" s="90"/>
      <c r="D1776" s="88"/>
      <c r="E1776" s="88"/>
    </row>
    <row r="1777" spans="1:5" x14ac:dyDescent="0.25">
      <c r="A1777" s="88"/>
      <c r="B1777" s="88"/>
      <c r="C1777" s="90"/>
      <c r="D1777" s="88"/>
      <c r="E1777" s="88"/>
    </row>
    <row r="1778" spans="1:5" x14ac:dyDescent="0.25">
      <c r="A1778" s="88"/>
      <c r="B1778" s="88"/>
      <c r="C1778" s="90"/>
      <c r="D1778" s="88"/>
      <c r="E1778" s="88"/>
    </row>
    <row r="1779" spans="1:5" x14ac:dyDescent="0.25">
      <c r="A1779" s="88"/>
      <c r="B1779" s="88"/>
      <c r="C1779" s="90"/>
      <c r="D1779" s="88"/>
      <c r="E1779" s="88"/>
    </row>
    <row r="1780" spans="1:5" x14ac:dyDescent="0.25">
      <c r="A1780" s="88"/>
      <c r="B1780" s="88"/>
      <c r="C1780" s="90"/>
      <c r="D1780" s="88"/>
      <c r="E1780" s="88"/>
    </row>
    <row r="1781" spans="1:5" x14ac:dyDescent="0.25">
      <c r="A1781" s="88"/>
      <c r="B1781" s="88"/>
      <c r="C1781" s="90"/>
      <c r="D1781" s="88"/>
      <c r="E1781" s="88"/>
    </row>
    <row r="1782" spans="1:5" x14ac:dyDescent="0.25">
      <c r="A1782" s="88"/>
      <c r="B1782" s="88"/>
      <c r="C1782" s="90"/>
      <c r="D1782" s="88"/>
      <c r="E1782" s="88"/>
    </row>
    <row r="1783" spans="1:5" x14ac:dyDescent="0.25">
      <c r="A1783" s="88"/>
      <c r="B1783" s="88"/>
      <c r="C1783" s="90"/>
      <c r="D1783" s="88"/>
      <c r="E1783" s="88"/>
    </row>
    <row r="1784" spans="1:5" x14ac:dyDescent="0.25">
      <c r="A1784" s="88"/>
      <c r="B1784" s="88"/>
      <c r="C1784" s="90"/>
      <c r="D1784" s="88"/>
      <c r="E1784" s="88"/>
    </row>
    <row r="1785" spans="1:5" x14ac:dyDescent="0.25">
      <c r="A1785" s="88"/>
      <c r="B1785" s="88"/>
      <c r="C1785" s="90"/>
      <c r="D1785" s="88"/>
      <c r="E1785" s="88"/>
    </row>
    <row r="1786" spans="1:5" x14ac:dyDescent="0.25">
      <c r="A1786" s="88"/>
      <c r="B1786" s="88"/>
      <c r="C1786" s="90"/>
      <c r="D1786" s="88"/>
      <c r="E1786" s="88"/>
    </row>
    <row r="1787" spans="1:5" x14ac:dyDescent="0.25">
      <c r="A1787" s="88"/>
      <c r="B1787" s="88"/>
      <c r="C1787" s="90"/>
      <c r="D1787" s="88"/>
      <c r="E1787" s="88"/>
    </row>
    <row r="1788" spans="1:5" x14ac:dyDescent="0.25">
      <c r="A1788" s="88"/>
      <c r="B1788" s="88"/>
      <c r="C1788" s="90"/>
      <c r="D1788" s="88"/>
      <c r="E1788" s="88"/>
    </row>
    <row r="1789" spans="1:5" x14ac:dyDescent="0.25">
      <c r="A1789" s="88"/>
      <c r="B1789" s="88"/>
      <c r="C1789" s="90"/>
      <c r="D1789" s="88"/>
      <c r="E1789" s="88"/>
    </row>
    <row r="1790" spans="1:5" x14ac:dyDescent="0.25">
      <c r="A1790" s="88"/>
      <c r="B1790" s="88"/>
      <c r="C1790" s="90"/>
      <c r="D1790" s="88"/>
      <c r="E1790" s="88"/>
    </row>
    <row r="1791" spans="1:5" x14ac:dyDescent="0.25">
      <c r="A1791" s="88"/>
      <c r="B1791" s="88"/>
      <c r="C1791" s="90"/>
      <c r="D1791" s="88"/>
      <c r="E1791" s="88"/>
    </row>
    <row r="1792" spans="1:5" x14ac:dyDescent="0.25">
      <c r="A1792" s="88"/>
      <c r="B1792" s="88"/>
      <c r="C1792" s="90"/>
      <c r="D1792" s="88"/>
      <c r="E1792" s="88"/>
    </row>
    <row r="1793" spans="1:5" x14ac:dyDescent="0.25">
      <c r="A1793" s="88"/>
      <c r="B1793" s="88"/>
      <c r="C1793" s="90"/>
      <c r="D1793" s="88"/>
      <c r="E1793" s="88"/>
    </row>
    <row r="1794" spans="1:5" x14ac:dyDescent="0.25">
      <c r="A1794" s="88"/>
      <c r="B1794" s="88"/>
      <c r="C1794" s="90"/>
      <c r="D1794" s="88"/>
      <c r="E1794" s="88"/>
    </row>
    <row r="1795" spans="1:5" x14ac:dyDescent="0.25">
      <c r="A1795" s="88"/>
      <c r="B1795" s="88"/>
      <c r="C1795" s="90"/>
      <c r="D1795" s="88"/>
      <c r="E1795" s="88"/>
    </row>
    <row r="1796" spans="1:5" x14ac:dyDescent="0.25">
      <c r="A1796" s="88"/>
      <c r="B1796" s="88"/>
      <c r="C1796" s="90"/>
      <c r="D1796" s="88"/>
      <c r="E1796" s="88"/>
    </row>
    <row r="1797" spans="1:5" x14ac:dyDescent="0.25">
      <c r="A1797" s="88"/>
      <c r="B1797" s="88"/>
      <c r="C1797" s="90"/>
      <c r="D1797" s="88"/>
      <c r="E1797" s="88"/>
    </row>
    <row r="1798" spans="1:5" x14ac:dyDescent="0.25">
      <c r="A1798" s="88"/>
      <c r="B1798" s="88"/>
      <c r="C1798" s="90"/>
      <c r="D1798" s="88"/>
      <c r="E1798" s="88"/>
    </row>
    <row r="1799" spans="1:5" x14ac:dyDescent="0.25">
      <c r="A1799" s="88"/>
      <c r="B1799" s="88"/>
      <c r="C1799" s="90"/>
      <c r="D1799" s="88"/>
      <c r="E1799" s="88"/>
    </row>
    <row r="1800" spans="1:5" x14ac:dyDescent="0.25">
      <c r="A1800" s="88"/>
      <c r="B1800" s="88"/>
      <c r="C1800" s="90"/>
      <c r="D1800" s="88"/>
      <c r="E1800" s="88"/>
    </row>
    <row r="1801" spans="1:5" x14ac:dyDescent="0.25">
      <c r="A1801" s="88"/>
      <c r="B1801" s="88"/>
      <c r="C1801" s="90"/>
      <c r="D1801" s="88"/>
      <c r="E1801" s="88"/>
    </row>
    <row r="1802" spans="1:5" x14ac:dyDescent="0.25">
      <c r="A1802" s="88"/>
      <c r="B1802" s="88"/>
      <c r="C1802" s="90"/>
      <c r="D1802" s="88"/>
      <c r="E1802" s="88"/>
    </row>
    <row r="1803" spans="1:5" x14ac:dyDescent="0.25">
      <c r="A1803" s="88"/>
      <c r="B1803" s="88"/>
      <c r="C1803" s="90"/>
      <c r="D1803" s="88"/>
      <c r="E1803" s="88"/>
    </row>
    <row r="1804" spans="1:5" x14ac:dyDescent="0.25">
      <c r="A1804" s="89"/>
      <c r="B1804" s="94"/>
      <c r="C1804" s="90"/>
      <c r="D1804" s="89"/>
      <c r="E1804" s="89"/>
    </row>
    <row r="1805" spans="1:5" x14ac:dyDescent="0.25">
      <c r="A1805" s="89"/>
      <c r="B1805" s="94"/>
      <c r="C1805" s="90"/>
      <c r="D1805" s="89"/>
      <c r="E1805" s="89"/>
    </row>
    <row r="1806" spans="1:5" x14ac:dyDescent="0.25">
      <c r="A1806" s="89"/>
      <c r="B1806" s="94"/>
      <c r="C1806" s="90"/>
      <c r="D1806" s="89"/>
      <c r="E1806" s="89"/>
    </row>
    <row r="1807" spans="1:5" x14ac:dyDescent="0.25">
      <c r="A1807" s="89"/>
      <c r="B1807" s="94"/>
      <c r="C1807" s="90"/>
      <c r="D1807" s="89"/>
      <c r="E1807" s="89"/>
    </row>
    <row r="1808" spans="1:5" x14ac:dyDescent="0.25">
      <c r="A1808" s="89"/>
      <c r="B1808" s="94"/>
      <c r="C1808" s="90"/>
      <c r="D1808" s="89"/>
      <c r="E1808" s="89"/>
    </row>
    <row r="1809" spans="1:5" x14ac:dyDescent="0.25">
      <c r="A1809" s="89"/>
      <c r="B1809" s="94"/>
      <c r="C1809" s="90"/>
      <c r="D1809" s="89"/>
      <c r="E1809" s="89"/>
    </row>
    <row r="1810" spans="1:5" x14ac:dyDescent="0.25">
      <c r="A1810" s="89"/>
      <c r="B1810" s="94"/>
      <c r="C1810" s="90"/>
      <c r="D1810" s="89"/>
      <c r="E1810" s="89"/>
    </row>
    <row r="1811" spans="1:5" x14ac:dyDescent="0.25">
      <c r="A1811" s="89"/>
      <c r="B1811" s="94"/>
      <c r="C1811" s="90"/>
      <c r="D1811" s="89"/>
      <c r="E1811" s="89"/>
    </row>
    <row r="1812" spans="1:5" x14ac:dyDescent="0.25">
      <c r="A1812" s="89"/>
      <c r="B1812" s="94"/>
      <c r="C1812" s="90"/>
      <c r="D1812" s="89"/>
      <c r="E1812" s="89"/>
    </row>
    <row r="1813" spans="1:5" x14ac:dyDescent="0.25">
      <c r="A1813" s="89"/>
      <c r="B1813" s="94"/>
      <c r="C1813" s="90"/>
      <c r="D1813" s="89"/>
      <c r="E1813" s="89"/>
    </row>
    <row r="1814" spans="1:5" x14ac:dyDescent="0.25">
      <c r="A1814" s="89"/>
      <c r="B1814" s="94"/>
      <c r="C1814" s="90"/>
      <c r="D1814" s="89"/>
      <c r="E1814" s="89"/>
    </row>
    <row r="1815" spans="1:5" x14ac:dyDescent="0.25">
      <c r="A1815" s="89"/>
      <c r="B1815" s="94"/>
      <c r="C1815" s="90"/>
      <c r="D1815" s="89"/>
      <c r="E1815" s="89"/>
    </row>
    <row r="1816" spans="1:5" x14ac:dyDescent="0.25">
      <c r="A1816" s="89"/>
      <c r="B1816" s="94"/>
      <c r="C1816" s="90"/>
      <c r="D1816" s="89"/>
      <c r="E1816" s="89"/>
    </row>
    <row r="1817" spans="1:5" x14ac:dyDescent="0.25">
      <c r="A1817" s="89"/>
      <c r="B1817" s="94"/>
      <c r="C1817" s="90"/>
      <c r="D1817" s="89"/>
      <c r="E1817" s="89"/>
    </row>
    <row r="1818" spans="1:5" x14ac:dyDescent="0.25">
      <c r="A1818" s="89"/>
      <c r="B1818" s="94"/>
      <c r="C1818" s="90"/>
      <c r="D1818" s="89"/>
      <c r="E1818" s="89"/>
    </row>
    <row r="1819" spans="1:5" x14ac:dyDescent="0.25">
      <c r="A1819" s="89"/>
      <c r="B1819" s="94"/>
      <c r="C1819" s="90"/>
      <c r="D1819" s="89"/>
      <c r="E1819" s="89"/>
    </row>
    <row r="1820" spans="1:5" x14ac:dyDescent="0.25">
      <c r="A1820" s="89"/>
      <c r="B1820" s="94"/>
      <c r="C1820" s="90"/>
      <c r="D1820" s="89"/>
      <c r="E1820" s="89"/>
    </row>
    <row r="1821" spans="1:5" x14ac:dyDescent="0.25">
      <c r="A1821" s="89"/>
      <c r="B1821" s="94"/>
      <c r="C1821" s="90"/>
      <c r="D1821" s="89"/>
      <c r="E1821" s="89"/>
    </row>
    <row r="1822" spans="1:5" x14ac:dyDescent="0.25">
      <c r="A1822" s="89"/>
      <c r="B1822" s="94"/>
      <c r="C1822" s="90"/>
      <c r="D1822" s="89"/>
      <c r="E1822" s="89"/>
    </row>
    <row r="1823" spans="1:5" x14ac:dyDescent="0.25">
      <c r="A1823" s="89"/>
      <c r="B1823" s="94"/>
      <c r="C1823" s="90"/>
      <c r="D1823" s="89"/>
      <c r="E1823" s="89"/>
    </row>
    <row r="1824" spans="1:5" x14ac:dyDescent="0.25">
      <c r="A1824" s="89"/>
      <c r="B1824" s="94"/>
      <c r="C1824" s="90"/>
      <c r="D1824" s="89"/>
      <c r="E1824" s="89"/>
    </row>
    <row r="1825" spans="1:5" x14ac:dyDescent="0.25">
      <c r="A1825" s="89"/>
      <c r="B1825" s="94"/>
      <c r="C1825" s="90"/>
      <c r="D1825" s="89"/>
      <c r="E1825" s="89"/>
    </row>
    <row r="1826" spans="1:5" x14ac:dyDescent="0.25">
      <c r="A1826" s="89"/>
      <c r="B1826" s="94"/>
      <c r="C1826" s="90"/>
      <c r="D1826" s="89"/>
      <c r="E1826" s="89"/>
    </row>
    <row r="1827" spans="1:5" x14ac:dyDescent="0.25">
      <c r="A1827" s="89"/>
      <c r="B1827" s="94"/>
      <c r="C1827" s="90"/>
      <c r="D1827" s="89"/>
      <c r="E1827" s="89"/>
    </row>
    <row r="1828" spans="1:5" x14ac:dyDescent="0.25">
      <c r="A1828" s="89"/>
      <c r="B1828" s="94"/>
      <c r="C1828" s="90"/>
      <c r="D1828" s="89"/>
      <c r="E1828" s="89"/>
    </row>
    <row r="1829" spans="1:5" x14ac:dyDescent="0.25">
      <c r="A1829" s="89"/>
      <c r="B1829" s="94"/>
      <c r="C1829" s="90"/>
      <c r="D1829" s="89"/>
      <c r="E1829" s="89"/>
    </row>
    <row r="1830" spans="1:5" x14ac:dyDescent="0.25">
      <c r="A1830" s="89"/>
      <c r="B1830" s="94"/>
      <c r="C1830" s="90"/>
      <c r="D1830" s="89"/>
      <c r="E1830" s="89"/>
    </row>
    <row r="1831" spans="1:5" x14ac:dyDescent="0.25">
      <c r="A1831" s="89"/>
      <c r="B1831" s="94"/>
      <c r="C1831" s="90"/>
      <c r="D1831" s="89"/>
      <c r="E1831" s="89"/>
    </row>
    <row r="1832" spans="1:5" x14ac:dyDescent="0.25">
      <c r="A1832" s="89"/>
      <c r="B1832" s="94"/>
      <c r="C1832" s="90"/>
      <c r="D1832" s="89"/>
      <c r="E1832" s="89"/>
    </row>
    <row r="1833" spans="1:5" x14ac:dyDescent="0.25">
      <c r="A1833" s="89"/>
      <c r="B1833" s="94"/>
      <c r="C1833" s="90"/>
      <c r="D1833" s="89"/>
      <c r="E1833" s="89"/>
    </row>
    <row r="1834" spans="1:5" x14ac:dyDescent="0.25">
      <c r="A1834" s="89"/>
      <c r="B1834" s="94"/>
      <c r="C1834" s="90"/>
      <c r="D1834" s="89"/>
      <c r="E1834" s="89"/>
    </row>
    <row r="1835" spans="1:5" x14ac:dyDescent="0.25">
      <c r="A1835" s="89"/>
      <c r="B1835" s="94"/>
      <c r="C1835" s="90"/>
      <c r="D1835" s="89"/>
      <c r="E1835" s="89"/>
    </row>
    <row r="1836" spans="1:5" x14ac:dyDescent="0.25">
      <c r="A1836" s="89"/>
      <c r="B1836" s="94"/>
      <c r="C1836" s="90"/>
      <c r="D1836" s="89"/>
      <c r="E1836" s="89"/>
    </row>
    <row r="1837" spans="1:5" x14ac:dyDescent="0.25">
      <c r="A1837" s="89"/>
      <c r="B1837" s="94"/>
      <c r="C1837" s="90"/>
      <c r="D1837" s="89"/>
      <c r="E1837" s="89"/>
    </row>
    <row r="1838" spans="1:5" x14ac:dyDescent="0.25">
      <c r="A1838" s="89"/>
      <c r="B1838" s="94"/>
      <c r="C1838" s="90"/>
      <c r="D1838" s="89"/>
      <c r="E1838" s="89"/>
    </row>
    <row r="1839" spans="1:5" x14ac:dyDescent="0.25">
      <c r="A1839" s="89"/>
      <c r="B1839" s="94"/>
      <c r="C1839" s="90"/>
      <c r="D1839" s="89"/>
      <c r="E1839" s="89"/>
    </row>
    <row r="1840" spans="1:5" x14ac:dyDescent="0.25">
      <c r="A1840" s="89"/>
      <c r="B1840" s="94"/>
      <c r="C1840" s="90"/>
      <c r="D1840" s="89"/>
      <c r="E1840" s="89"/>
    </row>
    <row r="1841" spans="1:5" x14ac:dyDescent="0.25">
      <c r="A1841" s="89"/>
      <c r="B1841" s="94"/>
      <c r="C1841" s="90"/>
      <c r="D1841" s="89"/>
      <c r="E1841" s="89"/>
    </row>
    <row r="1842" spans="1:5" x14ac:dyDescent="0.25">
      <c r="A1842" s="89"/>
      <c r="B1842" s="94"/>
      <c r="C1842" s="90"/>
      <c r="D1842" s="89"/>
      <c r="E1842" s="89"/>
    </row>
    <row r="1843" spans="1:5" x14ac:dyDescent="0.25">
      <c r="A1843" s="89"/>
      <c r="B1843" s="94"/>
      <c r="C1843" s="90"/>
      <c r="D1843" s="89"/>
      <c r="E1843" s="89"/>
    </row>
    <row r="1844" spans="1:5" x14ac:dyDescent="0.25">
      <c r="A1844" s="89"/>
      <c r="B1844" s="94"/>
      <c r="C1844" s="90"/>
      <c r="D1844" s="89"/>
      <c r="E1844" s="89"/>
    </row>
    <row r="1845" spans="1:5" x14ac:dyDescent="0.25">
      <c r="A1845" s="89"/>
      <c r="B1845" s="94"/>
      <c r="C1845" s="90"/>
      <c r="D1845" s="89"/>
      <c r="E1845" s="89"/>
    </row>
    <row r="1846" spans="1:5" x14ac:dyDescent="0.25">
      <c r="A1846" s="89"/>
      <c r="B1846" s="94"/>
      <c r="C1846" s="90"/>
      <c r="D1846" s="89"/>
      <c r="E1846" s="89"/>
    </row>
    <row r="1847" spans="1:5" x14ac:dyDescent="0.25">
      <c r="A1847" s="89"/>
      <c r="B1847" s="94"/>
      <c r="C1847" s="90"/>
      <c r="D1847" s="89"/>
      <c r="E1847" s="89"/>
    </row>
    <row r="1848" spans="1:5" x14ac:dyDescent="0.25">
      <c r="A1848" s="89"/>
      <c r="B1848" s="94"/>
      <c r="C1848" s="90"/>
      <c r="D1848" s="89"/>
      <c r="E1848" s="89"/>
    </row>
    <row r="1849" spans="1:5" x14ac:dyDescent="0.25">
      <c r="A1849" s="89"/>
      <c r="B1849" s="94"/>
      <c r="C1849" s="90"/>
      <c r="D1849" s="89"/>
      <c r="E1849" s="89"/>
    </row>
    <row r="1850" spans="1:5" x14ac:dyDescent="0.25">
      <c r="A1850" s="89"/>
      <c r="B1850" s="94"/>
      <c r="C1850" s="90"/>
      <c r="D1850" s="89"/>
      <c r="E1850" s="89"/>
    </row>
    <row r="1851" spans="1:5" x14ac:dyDescent="0.25">
      <c r="A1851" s="89"/>
      <c r="B1851" s="94"/>
      <c r="C1851" s="90"/>
      <c r="D1851" s="89"/>
      <c r="E1851" s="89"/>
    </row>
    <row r="1852" spans="1:5" x14ac:dyDescent="0.25">
      <c r="A1852" s="89"/>
      <c r="B1852" s="94"/>
      <c r="C1852" s="90"/>
      <c r="D1852" s="89"/>
      <c r="E1852" s="89"/>
    </row>
    <row r="1853" spans="1:5" x14ac:dyDescent="0.25">
      <c r="A1853" s="89"/>
      <c r="B1853" s="94"/>
      <c r="C1853" s="90"/>
      <c r="D1853" s="89"/>
      <c r="E1853" s="89"/>
    </row>
    <row r="1854" spans="1:5" x14ac:dyDescent="0.25">
      <c r="A1854" s="89"/>
      <c r="B1854" s="94"/>
      <c r="C1854" s="90"/>
      <c r="D1854" s="89"/>
      <c r="E1854" s="89"/>
    </row>
    <row r="1855" spans="1:5" x14ac:dyDescent="0.25">
      <c r="A1855" s="89"/>
      <c r="B1855" s="94"/>
      <c r="C1855" s="90"/>
      <c r="D1855" s="89"/>
      <c r="E1855" s="89"/>
    </row>
    <row r="1856" spans="1:5" x14ac:dyDescent="0.25">
      <c r="A1856" s="89"/>
      <c r="B1856" s="94"/>
      <c r="C1856" s="90"/>
      <c r="D1856" s="89"/>
      <c r="E1856" s="89"/>
    </row>
    <row r="1857" spans="1:5" x14ac:dyDescent="0.25">
      <c r="A1857" s="89"/>
      <c r="B1857" s="94"/>
      <c r="C1857" s="90"/>
      <c r="D1857" s="89"/>
      <c r="E1857" s="89"/>
    </row>
    <row r="1858" spans="1:5" x14ac:dyDescent="0.25">
      <c r="A1858" s="89"/>
      <c r="B1858" s="94"/>
      <c r="C1858" s="90"/>
      <c r="D1858" s="89"/>
      <c r="E1858" s="89"/>
    </row>
    <row r="1859" spans="1:5" x14ac:dyDescent="0.25">
      <c r="A1859" s="89"/>
      <c r="B1859" s="94"/>
      <c r="C1859" s="90"/>
      <c r="D1859" s="89"/>
      <c r="E1859" s="89"/>
    </row>
    <row r="1860" spans="1:5" x14ac:dyDescent="0.25">
      <c r="A1860" s="89"/>
      <c r="B1860" s="94"/>
      <c r="C1860" s="90"/>
      <c r="D1860" s="89"/>
      <c r="E1860" s="89"/>
    </row>
    <row r="1861" spans="1:5" x14ac:dyDescent="0.25">
      <c r="A1861" s="89"/>
      <c r="B1861" s="94"/>
      <c r="C1861" s="90"/>
      <c r="D1861" s="89"/>
      <c r="E1861" s="89"/>
    </row>
    <row r="1862" spans="1:5" x14ac:dyDescent="0.25">
      <c r="A1862" s="89"/>
      <c r="B1862" s="94"/>
      <c r="C1862" s="90"/>
      <c r="D1862" s="89"/>
      <c r="E1862" s="89"/>
    </row>
    <row r="1863" spans="1:5" x14ac:dyDescent="0.25">
      <c r="A1863" s="89"/>
      <c r="B1863" s="94"/>
      <c r="C1863" s="90"/>
      <c r="D1863" s="89"/>
      <c r="E1863" s="89"/>
    </row>
    <row r="1864" spans="1:5" x14ac:dyDescent="0.25">
      <c r="A1864" s="89"/>
      <c r="B1864" s="94"/>
      <c r="C1864" s="90"/>
      <c r="D1864" s="89"/>
      <c r="E1864" s="89"/>
    </row>
    <row r="1865" spans="1:5" x14ac:dyDescent="0.25">
      <c r="A1865" s="89"/>
      <c r="B1865" s="94"/>
      <c r="C1865" s="90"/>
      <c r="D1865" s="89"/>
      <c r="E1865" s="89"/>
    </row>
    <row r="1866" spans="1:5" x14ac:dyDescent="0.25">
      <c r="A1866" s="89"/>
      <c r="B1866" s="94"/>
      <c r="C1866" s="90"/>
      <c r="D1866" s="89"/>
      <c r="E1866" s="89"/>
    </row>
    <row r="1867" spans="1:5" x14ac:dyDescent="0.25">
      <c r="A1867" s="89"/>
      <c r="B1867" s="94"/>
      <c r="C1867" s="90"/>
      <c r="D1867" s="89"/>
      <c r="E1867" s="89"/>
    </row>
    <row r="1868" spans="1:5" x14ac:dyDescent="0.25">
      <c r="A1868" s="89"/>
      <c r="B1868" s="94"/>
      <c r="C1868" s="90"/>
      <c r="D1868" s="89"/>
      <c r="E1868" s="89"/>
    </row>
    <row r="1869" spans="1:5" x14ac:dyDescent="0.25">
      <c r="A1869" s="89"/>
      <c r="B1869" s="94"/>
      <c r="C1869" s="90"/>
      <c r="D1869" s="89"/>
      <c r="E1869" s="89"/>
    </row>
    <row r="1870" spans="1:5" x14ac:dyDescent="0.25">
      <c r="A1870" s="89"/>
      <c r="B1870" s="94"/>
      <c r="C1870" s="90"/>
      <c r="D1870" s="89"/>
      <c r="E1870" s="89"/>
    </row>
    <row r="1871" spans="1:5" x14ac:dyDescent="0.25">
      <c r="A1871" s="89"/>
      <c r="B1871" s="94"/>
      <c r="C1871" s="90"/>
      <c r="D1871" s="89"/>
      <c r="E1871" s="89"/>
    </row>
    <row r="1872" spans="1:5" x14ac:dyDescent="0.25">
      <c r="A1872" s="89"/>
      <c r="B1872" s="94"/>
      <c r="C1872" s="90"/>
      <c r="D1872" s="89"/>
      <c r="E1872" s="89"/>
    </row>
    <row r="1873" spans="1:5" x14ac:dyDescent="0.25">
      <c r="A1873" s="89"/>
      <c r="B1873" s="94"/>
      <c r="C1873" s="90"/>
      <c r="D1873" s="89"/>
      <c r="E1873" s="89"/>
    </row>
    <row r="1874" spans="1:5" x14ac:dyDescent="0.25">
      <c r="A1874" s="89"/>
      <c r="B1874" s="94"/>
      <c r="C1874" s="90"/>
      <c r="D1874" s="89"/>
      <c r="E1874" s="89"/>
    </row>
    <row r="1875" spans="1:5" x14ac:dyDescent="0.25">
      <c r="A1875" s="89"/>
      <c r="B1875" s="94"/>
      <c r="C1875" s="90"/>
      <c r="D1875" s="89"/>
      <c r="E1875" s="89"/>
    </row>
    <row r="1876" spans="1:5" x14ac:dyDescent="0.25">
      <c r="A1876" s="89"/>
      <c r="B1876" s="94"/>
      <c r="C1876" s="90"/>
      <c r="D1876" s="89"/>
      <c r="E1876" s="89"/>
    </row>
    <row r="1877" spans="1:5" x14ac:dyDescent="0.25">
      <c r="A1877" s="89"/>
      <c r="B1877" s="94"/>
      <c r="C1877" s="90"/>
      <c r="D1877" s="89"/>
      <c r="E1877" s="89"/>
    </row>
    <row r="1878" spans="1:5" x14ac:dyDescent="0.25">
      <c r="A1878" s="89"/>
      <c r="B1878" s="94"/>
      <c r="C1878" s="90"/>
      <c r="D1878" s="89"/>
      <c r="E1878" s="89"/>
    </row>
    <row r="1879" spans="1:5" x14ac:dyDescent="0.25">
      <c r="A1879" s="89"/>
      <c r="B1879" s="94"/>
      <c r="C1879" s="90"/>
      <c r="D1879" s="89"/>
      <c r="E1879" s="89"/>
    </row>
    <row r="1880" spans="1:5" x14ac:dyDescent="0.25">
      <c r="A1880" s="89"/>
      <c r="B1880" s="94"/>
      <c r="C1880" s="90"/>
      <c r="D1880" s="89"/>
      <c r="E1880" s="89"/>
    </row>
    <row r="1881" spans="1:5" x14ac:dyDescent="0.25">
      <c r="A1881" s="89"/>
      <c r="B1881" s="94"/>
      <c r="C1881" s="90"/>
      <c r="D1881" s="89"/>
      <c r="E1881" s="89"/>
    </row>
    <row r="1882" spans="1:5" x14ac:dyDescent="0.25">
      <c r="A1882" s="89"/>
      <c r="B1882" s="94"/>
      <c r="C1882" s="90"/>
      <c r="D1882" s="89"/>
      <c r="E1882" s="89"/>
    </row>
    <row r="1883" spans="1:5" x14ac:dyDescent="0.25">
      <c r="A1883" s="89"/>
      <c r="B1883" s="94"/>
      <c r="C1883" s="90"/>
      <c r="D1883" s="89"/>
      <c r="E1883" s="89"/>
    </row>
    <row r="1884" spans="1:5" x14ac:dyDescent="0.25">
      <c r="A1884" s="89"/>
      <c r="B1884" s="94"/>
      <c r="C1884" s="90"/>
      <c r="D1884" s="89"/>
      <c r="E1884" s="89"/>
    </row>
    <row r="1885" spans="1:5" x14ac:dyDescent="0.25">
      <c r="A1885" s="89"/>
      <c r="B1885" s="94"/>
      <c r="C1885" s="90"/>
      <c r="D1885" s="89"/>
      <c r="E1885" s="89"/>
    </row>
    <row r="1886" spans="1:5" x14ac:dyDescent="0.25">
      <c r="A1886" s="89"/>
      <c r="B1886" s="94"/>
      <c r="C1886" s="90"/>
      <c r="D1886" s="89"/>
      <c r="E1886" s="89"/>
    </row>
    <row r="1887" spans="1:5" x14ac:dyDescent="0.25">
      <c r="A1887" s="89"/>
      <c r="B1887" s="94"/>
      <c r="C1887" s="90"/>
      <c r="D1887" s="89"/>
      <c r="E1887" s="89"/>
    </row>
    <row r="1888" spans="1:5" x14ac:dyDescent="0.25">
      <c r="A1888" s="89"/>
      <c r="B1888" s="94"/>
      <c r="C1888" s="90"/>
      <c r="D1888" s="89"/>
      <c r="E1888" s="89"/>
    </row>
    <row r="1889" spans="1:5" x14ac:dyDescent="0.25">
      <c r="A1889" s="89"/>
      <c r="B1889" s="94"/>
      <c r="C1889" s="90"/>
      <c r="D1889" s="89"/>
      <c r="E1889" s="89"/>
    </row>
    <row r="1890" spans="1:5" x14ac:dyDescent="0.25">
      <c r="A1890" s="89"/>
      <c r="B1890" s="94"/>
      <c r="C1890" s="90"/>
      <c r="D1890" s="89"/>
      <c r="E1890" s="89"/>
    </row>
    <row r="1891" spans="1:5" x14ac:dyDescent="0.25">
      <c r="A1891" s="89"/>
      <c r="B1891" s="94"/>
      <c r="C1891" s="90"/>
      <c r="D1891" s="89"/>
      <c r="E1891" s="89"/>
    </row>
    <row r="1892" spans="1:5" x14ac:dyDescent="0.25">
      <c r="A1892" s="89"/>
      <c r="B1892" s="94"/>
      <c r="C1892" s="90"/>
      <c r="D1892" s="89"/>
      <c r="E1892" s="89"/>
    </row>
    <row r="1893" spans="1:5" x14ac:dyDescent="0.25">
      <c r="A1893" s="89"/>
      <c r="B1893" s="94"/>
      <c r="C1893" s="90"/>
      <c r="D1893" s="89"/>
      <c r="E1893" s="89"/>
    </row>
    <row r="1894" spans="1:5" x14ac:dyDescent="0.25">
      <c r="A1894" s="89"/>
      <c r="B1894" s="94"/>
      <c r="C1894" s="90"/>
      <c r="D1894" s="89"/>
      <c r="E1894" s="89"/>
    </row>
    <row r="1895" spans="1:5" x14ac:dyDescent="0.25">
      <c r="A1895" s="89"/>
      <c r="B1895" s="94"/>
      <c r="C1895" s="90"/>
      <c r="D1895" s="89"/>
      <c r="E1895" s="89"/>
    </row>
    <row r="1896" spans="1:5" x14ac:dyDescent="0.25">
      <c r="A1896" s="89"/>
      <c r="B1896" s="94"/>
      <c r="C1896" s="90"/>
      <c r="D1896" s="89"/>
      <c r="E1896" s="89"/>
    </row>
    <row r="1897" spans="1:5" x14ac:dyDescent="0.25">
      <c r="A1897" s="89"/>
      <c r="B1897" s="94"/>
      <c r="C1897" s="90"/>
      <c r="D1897" s="89"/>
      <c r="E1897" s="89"/>
    </row>
    <row r="1898" spans="1:5" x14ac:dyDescent="0.25">
      <c r="A1898" s="89"/>
      <c r="B1898" s="94"/>
      <c r="C1898" s="90"/>
      <c r="D1898" s="89"/>
      <c r="E1898" s="89"/>
    </row>
    <row r="1899" spans="1:5" x14ac:dyDescent="0.25">
      <c r="A1899" s="89"/>
      <c r="B1899" s="94"/>
      <c r="C1899" s="90"/>
      <c r="D1899" s="89"/>
      <c r="E1899" s="89"/>
    </row>
    <row r="1900" spans="1:5" x14ac:dyDescent="0.25">
      <c r="A1900" s="89"/>
      <c r="B1900" s="94"/>
      <c r="C1900" s="90"/>
      <c r="D1900" s="89"/>
      <c r="E1900" s="89"/>
    </row>
    <row r="1901" spans="1:5" x14ac:dyDescent="0.25">
      <c r="A1901" s="89"/>
      <c r="B1901" s="94"/>
      <c r="C1901" s="90"/>
      <c r="D1901" s="89"/>
      <c r="E1901" s="89"/>
    </row>
    <row r="1902" spans="1:5" x14ac:dyDescent="0.25">
      <c r="A1902" s="89"/>
      <c r="B1902" s="94"/>
      <c r="C1902" s="90"/>
      <c r="D1902" s="89"/>
      <c r="E1902" s="89"/>
    </row>
    <row r="1903" spans="1:5" x14ac:dyDescent="0.25">
      <c r="A1903" s="89"/>
      <c r="B1903" s="94"/>
      <c r="C1903" s="90"/>
      <c r="D1903" s="89"/>
      <c r="E1903" s="89"/>
    </row>
    <row r="1904" spans="1:5" x14ac:dyDescent="0.25">
      <c r="A1904" s="89"/>
      <c r="B1904" s="94"/>
      <c r="C1904" s="90"/>
      <c r="D1904" s="89"/>
      <c r="E1904" s="89"/>
    </row>
    <row r="1905" spans="1:5" x14ac:dyDescent="0.25">
      <c r="A1905" s="89"/>
      <c r="B1905" s="94"/>
      <c r="C1905" s="90"/>
      <c r="D1905" s="89"/>
      <c r="E1905" s="89"/>
    </row>
    <row r="1906" spans="1:5" x14ac:dyDescent="0.25">
      <c r="A1906" s="89"/>
      <c r="B1906" s="94"/>
      <c r="C1906" s="90"/>
      <c r="D1906" s="89"/>
      <c r="E1906" s="89"/>
    </row>
    <row r="1907" spans="1:5" x14ac:dyDescent="0.25">
      <c r="A1907" s="89"/>
      <c r="B1907" s="94"/>
      <c r="C1907" s="90"/>
      <c r="D1907" s="89"/>
      <c r="E1907" s="89"/>
    </row>
    <row r="1908" spans="1:5" x14ac:dyDescent="0.25">
      <c r="A1908" s="89"/>
      <c r="B1908" s="94"/>
      <c r="C1908" s="90"/>
      <c r="D1908" s="89"/>
      <c r="E1908" s="89"/>
    </row>
    <row r="1909" spans="1:5" x14ac:dyDescent="0.25">
      <c r="A1909" s="89"/>
      <c r="B1909" s="94"/>
      <c r="C1909" s="90"/>
      <c r="D1909" s="89"/>
      <c r="E1909" s="89"/>
    </row>
    <row r="1910" spans="1:5" x14ac:dyDescent="0.25">
      <c r="A1910" s="89"/>
      <c r="B1910" s="94"/>
      <c r="C1910" s="90"/>
      <c r="D1910" s="89"/>
      <c r="E1910" s="89"/>
    </row>
    <row r="1911" spans="1:5" x14ac:dyDescent="0.25">
      <c r="A1911" s="89"/>
      <c r="B1911" s="94"/>
      <c r="C1911" s="90"/>
      <c r="D1911" s="89"/>
      <c r="E1911" s="89"/>
    </row>
    <row r="1912" spans="1:5" x14ac:dyDescent="0.25">
      <c r="A1912" s="89"/>
      <c r="B1912" s="94"/>
      <c r="C1912" s="90"/>
      <c r="D1912" s="89"/>
      <c r="E1912" s="89"/>
    </row>
    <row r="1913" spans="1:5" x14ac:dyDescent="0.25">
      <c r="A1913" s="89"/>
      <c r="B1913" s="94"/>
      <c r="C1913" s="90"/>
      <c r="D1913" s="89"/>
      <c r="E1913" s="89"/>
    </row>
    <row r="1914" spans="1:5" x14ac:dyDescent="0.25">
      <c r="A1914" s="89"/>
      <c r="B1914" s="94"/>
      <c r="C1914" s="90"/>
      <c r="D1914" s="89"/>
      <c r="E1914" s="89"/>
    </row>
    <row r="1915" spans="1:5" x14ac:dyDescent="0.25">
      <c r="A1915" s="89"/>
      <c r="B1915" s="94"/>
      <c r="C1915" s="90"/>
      <c r="D1915" s="89"/>
      <c r="E1915" s="89"/>
    </row>
    <row r="1916" spans="1:5" x14ac:dyDescent="0.25">
      <c r="A1916" s="89"/>
      <c r="B1916" s="94"/>
      <c r="C1916" s="90"/>
      <c r="D1916" s="89"/>
      <c r="E1916" s="89"/>
    </row>
    <row r="1917" spans="1:5" x14ac:dyDescent="0.25">
      <c r="A1917" s="89"/>
      <c r="B1917" s="94"/>
      <c r="C1917" s="90"/>
      <c r="D1917" s="89"/>
      <c r="E1917" s="89"/>
    </row>
    <row r="1918" spans="1:5" x14ac:dyDescent="0.25">
      <c r="A1918" s="89"/>
      <c r="B1918" s="94"/>
      <c r="C1918" s="90"/>
      <c r="D1918" s="89"/>
      <c r="E1918" s="89"/>
    </row>
    <row r="1919" spans="1:5" x14ac:dyDescent="0.25">
      <c r="A1919" s="89"/>
      <c r="B1919" s="94"/>
      <c r="C1919" s="90"/>
      <c r="D1919" s="89"/>
      <c r="E1919" s="89"/>
    </row>
    <row r="1920" spans="1:5" x14ac:dyDescent="0.25">
      <c r="A1920" s="89"/>
      <c r="B1920" s="94"/>
      <c r="C1920" s="90"/>
      <c r="D1920" s="89"/>
      <c r="E1920" s="89"/>
    </row>
    <row r="1921" spans="1:5" x14ac:dyDescent="0.25">
      <c r="A1921" s="89"/>
      <c r="B1921" s="94"/>
      <c r="C1921" s="90"/>
      <c r="D1921" s="89"/>
      <c r="E1921" s="89"/>
    </row>
    <row r="1922" spans="1:5" x14ac:dyDescent="0.25">
      <c r="A1922" s="89"/>
      <c r="B1922" s="94"/>
      <c r="C1922" s="90"/>
      <c r="D1922" s="89"/>
      <c r="E1922" s="89"/>
    </row>
    <row r="1923" spans="1:5" x14ac:dyDescent="0.25">
      <c r="A1923" s="89"/>
      <c r="B1923" s="94"/>
      <c r="C1923" s="90"/>
      <c r="D1923" s="89"/>
      <c r="E1923" s="89"/>
    </row>
    <row r="1924" spans="1:5" x14ac:dyDescent="0.25">
      <c r="A1924" s="89"/>
      <c r="B1924" s="94"/>
      <c r="C1924" s="90"/>
      <c r="D1924" s="89"/>
      <c r="E1924" s="89"/>
    </row>
    <row r="1925" spans="1:5" x14ac:dyDescent="0.25">
      <c r="A1925" s="89"/>
      <c r="B1925" s="94"/>
      <c r="C1925" s="90"/>
      <c r="D1925" s="89"/>
      <c r="E1925" s="89"/>
    </row>
    <row r="1926" spans="1:5" x14ac:dyDescent="0.25">
      <c r="A1926" s="89"/>
      <c r="B1926" s="94"/>
      <c r="C1926" s="90"/>
      <c r="D1926" s="89"/>
      <c r="E1926" s="89"/>
    </row>
    <row r="1927" spans="1:5" x14ac:dyDescent="0.25">
      <c r="A1927" s="89"/>
      <c r="B1927" s="94"/>
      <c r="C1927" s="90"/>
      <c r="D1927" s="89"/>
      <c r="E1927" s="89"/>
    </row>
    <row r="1928" spans="1:5" x14ac:dyDescent="0.25">
      <c r="A1928" s="89"/>
      <c r="B1928" s="94"/>
      <c r="C1928" s="90"/>
      <c r="D1928" s="89"/>
      <c r="E1928" s="89"/>
    </row>
    <row r="1929" spans="1:5" x14ac:dyDescent="0.25">
      <c r="A1929" s="89"/>
      <c r="B1929" s="94"/>
      <c r="C1929" s="90"/>
      <c r="D1929" s="89"/>
      <c r="E1929" s="89"/>
    </row>
    <row r="1930" spans="1:5" x14ac:dyDescent="0.25">
      <c r="A1930" s="89"/>
      <c r="B1930" s="94"/>
      <c r="C1930" s="90"/>
      <c r="D1930" s="89"/>
      <c r="E1930" s="89"/>
    </row>
    <row r="1931" spans="1:5" x14ac:dyDescent="0.25">
      <c r="A1931" s="89"/>
      <c r="B1931" s="94"/>
      <c r="C1931" s="90"/>
      <c r="D1931" s="89"/>
      <c r="E1931" s="89"/>
    </row>
    <row r="1932" spans="1:5" x14ac:dyDescent="0.25">
      <c r="A1932" s="89"/>
      <c r="B1932" s="94"/>
      <c r="C1932" s="90"/>
      <c r="D1932" s="89"/>
      <c r="E1932" s="89"/>
    </row>
    <row r="1933" spans="1:5" x14ac:dyDescent="0.25">
      <c r="A1933" s="89"/>
      <c r="B1933" s="94"/>
      <c r="C1933" s="90"/>
      <c r="D1933" s="89"/>
      <c r="E1933" s="89"/>
    </row>
    <row r="1934" spans="1:5" x14ac:dyDescent="0.25">
      <c r="A1934" s="89"/>
      <c r="B1934" s="94"/>
      <c r="C1934" s="90"/>
      <c r="D1934" s="89"/>
      <c r="E1934" s="89"/>
    </row>
    <row r="1935" spans="1:5" x14ac:dyDescent="0.25">
      <c r="A1935" s="89"/>
      <c r="B1935" s="94"/>
      <c r="C1935" s="90"/>
      <c r="D1935" s="89"/>
      <c r="E1935" s="89"/>
    </row>
    <row r="1936" spans="1:5" x14ac:dyDescent="0.25">
      <c r="A1936" s="89"/>
      <c r="B1936" s="94"/>
      <c r="C1936" s="90"/>
      <c r="D1936" s="89"/>
      <c r="E1936" s="89"/>
    </row>
    <row r="1937" spans="1:5" x14ac:dyDescent="0.25">
      <c r="A1937" s="89"/>
      <c r="B1937" s="94"/>
      <c r="C1937" s="90"/>
      <c r="D1937" s="89"/>
      <c r="E1937" s="89"/>
    </row>
    <row r="1938" spans="1:5" x14ac:dyDescent="0.25">
      <c r="A1938" s="89"/>
      <c r="B1938" s="94"/>
      <c r="C1938" s="90"/>
      <c r="D1938" s="89"/>
      <c r="E1938" s="89"/>
    </row>
    <row r="1939" spans="1:5" x14ac:dyDescent="0.25">
      <c r="A1939" s="89"/>
      <c r="B1939" s="94"/>
      <c r="C1939" s="90"/>
      <c r="D1939" s="89"/>
      <c r="E1939" s="89"/>
    </row>
    <row r="1940" spans="1:5" x14ac:dyDescent="0.25">
      <c r="A1940" s="89"/>
      <c r="B1940" s="94"/>
      <c r="C1940" s="90"/>
      <c r="D1940" s="89"/>
      <c r="E1940" s="89"/>
    </row>
    <row r="1941" spans="1:5" x14ac:dyDescent="0.25">
      <c r="A1941" s="89"/>
      <c r="B1941" s="94"/>
      <c r="C1941" s="90"/>
      <c r="D1941" s="89"/>
      <c r="E1941" s="89"/>
    </row>
    <row r="1942" spans="1:5" x14ac:dyDescent="0.25">
      <c r="A1942" s="89"/>
      <c r="B1942" s="94"/>
      <c r="C1942" s="90"/>
      <c r="D1942" s="89"/>
      <c r="E1942" s="89"/>
    </row>
    <row r="1943" spans="1:5" x14ac:dyDescent="0.25">
      <c r="A1943" s="89"/>
      <c r="B1943" s="94"/>
      <c r="C1943" s="90"/>
      <c r="D1943" s="89"/>
      <c r="E1943" s="89"/>
    </row>
    <row r="1944" spans="1:5" x14ac:dyDescent="0.25">
      <c r="A1944" s="89"/>
      <c r="B1944" s="94"/>
      <c r="C1944" s="90"/>
      <c r="D1944" s="89"/>
      <c r="E1944" s="89"/>
    </row>
    <row r="1945" spans="1:5" x14ac:dyDescent="0.25">
      <c r="A1945" s="89"/>
      <c r="B1945" s="94"/>
      <c r="C1945" s="90"/>
      <c r="D1945" s="89"/>
      <c r="E1945" s="89"/>
    </row>
    <row r="1946" spans="1:5" x14ac:dyDescent="0.25">
      <c r="A1946" s="89"/>
      <c r="B1946" s="94"/>
      <c r="C1946" s="90"/>
      <c r="D1946" s="89"/>
      <c r="E1946" s="89"/>
    </row>
    <row r="1947" spans="1:5" x14ac:dyDescent="0.25">
      <c r="A1947" s="89"/>
      <c r="B1947" s="94"/>
      <c r="C1947" s="90"/>
      <c r="D1947" s="89"/>
      <c r="E1947" s="89"/>
    </row>
    <row r="1948" spans="1:5" x14ac:dyDescent="0.25">
      <c r="A1948" s="89"/>
      <c r="B1948" s="94"/>
      <c r="C1948" s="90"/>
      <c r="D1948" s="89"/>
      <c r="E1948" s="89"/>
    </row>
    <row r="1949" spans="1:5" x14ac:dyDescent="0.25">
      <c r="A1949" s="89"/>
      <c r="B1949" s="94"/>
      <c r="C1949" s="90"/>
      <c r="D1949" s="89"/>
      <c r="E1949" s="89"/>
    </row>
    <row r="1950" spans="1:5" x14ac:dyDescent="0.25">
      <c r="A1950" s="89"/>
      <c r="B1950" s="94"/>
      <c r="C1950" s="90"/>
      <c r="D1950" s="89"/>
      <c r="E1950" s="89"/>
    </row>
    <row r="1951" spans="1:5" x14ac:dyDescent="0.25">
      <c r="A1951" s="89"/>
      <c r="B1951" s="94"/>
      <c r="C1951" s="90"/>
      <c r="D1951" s="89"/>
      <c r="E1951" s="89"/>
    </row>
    <row r="1952" spans="1:5" x14ac:dyDescent="0.25">
      <c r="A1952" s="89"/>
      <c r="B1952" s="94"/>
      <c r="C1952" s="90"/>
      <c r="D1952" s="89"/>
      <c r="E1952" s="89"/>
    </row>
    <row r="1953" spans="1:5" x14ac:dyDescent="0.25">
      <c r="A1953" s="89"/>
      <c r="B1953" s="94"/>
      <c r="C1953" s="90"/>
      <c r="D1953" s="89"/>
      <c r="E1953" s="89"/>
    </row>
    <row r="1954" spans="1:5" x14ac:dyDescent="0.25">
      <c r="A1954" s="89"/>
      <c r="B1954" s="94"/>
      <c r="C1954" s="90"/>
      <c r="D1954" s="89"/>
      <c r="E1954" s="89"/>
    </row>
    <row r="1955" spans="1:5" x14ac:dyDescent="0.25">
      <c r="A1955" s="89"/>
      <c r="B1955" s="94"/>
      <c r="C1955" s="90"/>
      <c r="D1955" s="89"/>
      <c r="E1955" s="89"/>
    </row>
    <row r="1956" spans="1:5" x14ac:dyDescent="0.25">
      <c r="A1956" s="89"/>
      <c r="B1956" s="94"/>
      <c r="C1956" s="90"/>
      <c r="D1956" s="89"/>
      <c r="E1956" s="89"/>
    </row>
    <row r="1957" spans="1:5" x14ac:dyDescent="0.25">
      <c r="A1957" s="89"/>
      <c r="B1957" s="94"/>
      <c r="C1957" s="90"/>
      <c r="D1957" s="89"/>
      <c r="E1957" s="89"/>
    </row>
    <row r="1958" spans="1:5" x14ac:dyDescent="0.25">
      <c r="A1958" s="89"/>
      <c r="B1958" s="94"/>
      <c r="C1958" s="90"/>
      <c r="D1958" s="89"/>
      <c r="E1958" s="89"/>
    </row>
    <row r="1959" spans="1:5" x14ac:dyDescent="0.25">
      <c r="A1959" s="89"/>
      <c r="B1959" s="94"/>
      <c r="C1959" s="90"/>
      <c r="D1959" s="89"/>
      <c r="E1959" s="89"/>
    </row>
    <row r="1960" spans="1:5" x14ac:dyDescent="0.25">
      <c r="A1960" s="89"/>
      <c r="B1960" s="94"/>
      <c r="C1960" s="90"/>
      <c r="D1960" s="89"/>
      <c r="E1960" s="89"/>
    </row>
    <row r="1961" spans="1:5" x14ac:dyDescent="0.25">
      <c r="A1961" s="89"/>
      <c r="B1961" s="94"/>
      <c r="C1961" s="90"/>
      <c r="D1961" s="89"/>
      <c r="E1961" s="89"/>
    </row>
    <row r="1962" spans="1:5" x14ac:dyDescent="0.25">
      <c r="A1962" s="89"/>
      <c r="B1962" s="94"/>
      <c r="C1962" s="90"/>
      <c r="D1962" s="89"/>
      <c r="E1962" s="89"/>
    </row>
    <row r="1963" spans="1:5" x14ac:dyDescent="0.25">
      <c r="A1963" s="89"/>
      <c r="B1963" s="94"/>
      <c r="C1963" s="90"/>
      <c r="D1963" s="89"/>
      <c r="E1963" s="89"/>
    </row>
    <row r="1964" spans="1:5" x14ac:dyDescent="0.25">
      <c r="A1964" s="89"/>
      <c r="B1964" s="94"/>
      <c r="C1964" s="90"/>
      <c r="D1964" s="89"/>
      <c r="E1964" s="89"/>
    </row>
    <row r="1965" spans="1:5" x14ac:dyDescent="0.25">
      <c r="A1965" s="89"/>
      <c r="B1965" s="94"/>
      <c r="C1965" s="90"/>
      <c r="D1965" s="89"/>
      <c r="E1965" s="89"/>
    </row>
    <row r="1966" spans="1:5" x14ac:dyDescent="0.25">
      <c r="A1966" s="89"/>
      <c r="B1966" s="94"/>
      <c r="C1966" s="90"/>
      <c r="D1966" s="89"/>
      <c r="E1966" s="89"/>
    </row>
    <row r="1967" spans="1:5" x14ac:dyDescent="0.25">
      <c r="A1967" s="89"/>
      <c r="B1967" s="94"/>
      <c r="C1967" s="90"/>
      <c r="D1967" s="89"/>
      <c r="E1967" s="89"/>
    </row>
    <row r="1968" spans="1:5" x14ac:dyDescent="0.25">
      <c r="A1968" s="89"/>
      <c r="B1968" s="94"/>
      <c r="C1968" s="90"/>
      <c r="D1968" s="89"/>
      <c r="E1968" s="89"/>
    </row>
    <row r="1969" spans="1:5" x14ac:dyDescent="0.25">
      <c r="A1969" s="89"/>
      <c r="B1969" s="94"/>
      <c r="C1969" s="90"/>
      <c r="D1969" s="89"/>
      <c r="E1969" s="89"/>
    </row>
    <row r="1970" spans="1:5" x14ac:dyDescent="0.25">
      <c r="A1970" s="89"/>
      <c r="B1970" s="94"/>
      <c r="C1970" s="90"/>
      <c r="D1970" s="89"/>
      <c r="E1970" s="89"/>
    </row>
    <row r="1971" spans="1:5" x14ac:dyDescent="0.25">
      <c r="A1971" s="89"/>
      <c r="B1971" s="94"/>
      <c r="C1971" s="90"/>
      <c r="D1971" s="89"/>
      <c r="E1971" s="89"/>
    </row>
    <row r="1972" spans="1:5" x14ac:dyDescent="0.25">
      <c r="A1972" s="89"/>
      <c r="B1972" s="94"/>
      <c r="C1972" s="90"/>
      <c r="D1972" s="89"/>
      <c r="E1972" s="89"/>
    </row>
    <row r="1973" spans="1:5" x14ac:dyDescent="0.25">
      <c r="A1973" s="89"/>
      <c r="B1973" s="94"/>
      <c r="C1973" s="90"/>
      <c r="D1973" s="89"/>
      <c r="E1973" s="89"/>
    </row>
    <row r="1974" spans="1:5" x14ac:dyDescent="0.25">
      <c r="A1974" s="89"/>
      <c r="B1974" s="94"/>
      <c r="C1974" s="90"/>
      <c r="D1974" s="89"/>
      <c r="E1974" s="89"/>
    </row>
    <row r="1975" spans="1:5" x14ac:dyDescent="0.25">
      <c r="A1975" s="89"/>
      <c r="B1975" s="94"/>
      <c r="C1975" s="90"/>
      <c r="D1975" s="89"/>
      <c r="E1975" s="89"/>
    </row>
    <row r="1976" spans="1:5" x14ac:dyDescent="0.25">
      <c r="A1976" s="89"/>
      <c r="B1976" s="94"/>
      <c r="C1976" s="90"/>
      <c r="D1976" s="89"/>
      <c r="E1976" s="89"/>
    </row>
    <row r="1977" spans="1:5" x14ac:dyDescent="0.25">
      <c r="A1977" s="89"/>
      <c r="B1977" s="94"/>
      <c r="C1977" s="90"/>
      <c r="D1977" s="89"/>
      <c r="E1977" s="89"/>
    </row>
    <row r="1978" spans="1:5" x14ac:dyDescent="0.25">
      <c r="A1978" s="89"/>
      <c r="B1978" s="94"/>
      <c r="C1978" s="90"/>
      <c r="D1978" s="89"/>
      <c r="E1978" s="89"/>
    </row>
    <row r="1979" spans="1:5" x14ac:dyDescent="0.25">
      <c r="A1979" s="89"/>
      <c r="B1979" s="94"/>
      <c r="C1979" s="90"/>
      <c r="D1979" s="89"/>
      <c r="E1979" s="89"/>
    </row>
    <row r="1980" spans="1:5" x14ac:dyDescent="0.25">
      <c r="A1980" s="89"/>
      <c r="B1980" s="94"/>
      <c r="C1980" s="90"/>
      <c r="D1980" s="89"/>
      <c r="E1980" s="89"/>
    </row>
    <row r="1981" spans="1:5" x14ac:dyDescent="0.25">
      <c r="A1981" s="89"/>
      <c r="B1981" s="94"/>
      <c r="C1981" s="90"/>
      <c r="D1981" s="89"/>
      <c r="E1981" s="89"/>
    </row>
    <row r="1982" spans="1:5" x14ac:dyDescent="0.25">
      <c r="A1982" s="89"/>
      <c r="B1982" s="94"/>
      <c r="C1982" s="90"/>
      <c r="D1982" s="89"/>
      <c r="E1982" s="89"/>
    </row>
    <row r="1983" spans="1:5" x14ac:dyDescent="0.25">
      <c r="A1983" s="89"/>
      <c r="B1983" s="94"/>
      <c r="C1983" s="90"/>
      <c r="D1983" s="89"/>
      <c r="E1983" s="89"/>
    </row>
    <row r="1984" spans="1:5" x14ac:dyDescent="0.25">
      <c r="A1984" s="89"/>
      <c r="B1984" s="94"/>
      <c r="C1984" s="90"/>
      <c r="D1984" s="89"/>
      <c r="E1984" s="89"/>
    </row>
    <row r="1985" spans="1:5" x14ac:dyDescent="0.25">
      <c r="A1985" s="89"/>
      <c r="B1985" s="94"/>
      <c r="C1985" s="90"/>
      <c r="D1985" s="89"/>
      <c r="E1985" s="89"/>
    </row>
    <row r="1986" spans="1:5" x14ac:dyDescent="0.25">
      <c r="A1986" s="89"/>
      <c r="B1986" s="94"/>
      <c r="C1986" s="90"/>
      <c r="D1986" s="89"/>
      <c r="E1986" s="89"/>
    </row>
    <row r="1987" spans="1:5" x14ac:dyDescent="0.25">
      <c r="A1987" s="89"/>
      <c r="B1987" s="94"/>
      <c r="C1987" s="90"/>
      <c r="D1987" s="89"/>
      <c r="E1987" s="89"/>
    </row>
    <row r="1988" spans="1:5" x14ac:dyDescent="0.25">
      <c r="A1988" s="89"/>
      <c r="B1988" s="94"/>
      <c r="C1988" s="90"/>
      <c r="D1988" s="89"/>
      <c r="E1988" s="89"/>
    </row>
    <row r="1989" spans="1:5" x14ac:dyDescent="0.25">
      <c r="A1989" s="89"/>
      <c r="B1989" s="94"/>
      <c r="C1989" s="90"/>
      <c r="D1989" s="89"/>
      <c r="E1989" s="89"/>
    </row>
    <row r="1990" spans="1:5" x14ac:dyDescent="0.25">
      <c r="A1990" s="89"/>
      <c r="B1990" s="94"/>
      <c r="C1990" s="90"/>
      <c r="D1990" s="89"/>
      <c r="E1990" s="89"/>
    </row>
    <row r="1991" spans="1:5" x14ac:dyDescent="0.25">
      <c r="A1991" s="89"/>
      <c r="B1991" s="94"/>
      <c r="C1991" s="90"/>
      <c r="D1991" s="89"/>
      <c r="E1991" s="89"/>
    </row>
    <row r="1992" spans="1:5" x14ac:dyDescent="0.25">
      <c r="A1992" s="89"/>
      <c r="B1992" s="94"/>
      <c r="C1992" s="90"/>
      <c r="D1992" s="89"/>
      <c r="E1992" s="89"/>
    </row>
    <row r="1993" spans="1:5" x14ac:dyDescent="0.25">
      <c r="A1993" s="89"/>
      <c r="B1993" s="94"/>
      <c r="C1993" s="90"/>
      <c r="D1993" s="89"/>
      <c r="E1993" s="89"/>
    </row>
    <row r="1994" spans="1:5" x14ac:dyDescent="0.25">
      <c r="A1994" s="89"/>
      <c r="B1994" s="94"/>
      <c r="C1994" s="90"/>
      <c r="D1994" s="89"/>
      <c r="E1994" s="89"/>
    </row>
    <row r="1995" spans="1:5" x14ac:dyDescent="0.25">
      <c r="A1995" s="89"/>
      <c r="B1995" s="94"/>
      <c r="C1995" s="90"/>
      <c r="D1995" s="89"/>
      <c r="E1995" s="89"/>
    </row>
    <row r="1996" spans="1:5" x14ac:dyDescent="0.25">
      <c r="A1996" s="89"/>
      <c r="B1996" s="94"/>
      <c r="C1996" s="90"/>
      <c r="D1996" s="89"/>
      <c r="E1996" s="89"/>
    </row>
    <row r="1997" spans="1:5" x14ac:dyDescent="0.25">
      <c r="A1997" s="89"/>
      <c r="B1997" s="94"/>
      <c r="C1997" s="90"/>
      <c r="D1997" s="89"/>
      <c r="E1997" s="89"/>
    </row>
    <row r="1998" spans="1:5" x14ac:dyDescent="0.25">
      <c r="A1998" s="89"/>
      <c r="B1998" s="94"/>
      <c r="C1998" s="90"/>
      <c r="D1998" s="89"/>
      <c r="E1998" s="89"/>
    </row>
    <row r="1999" spans="1:5" x14ac:dyDescent="0.25">
      <c r="A1999" s="89"/>
      <c r="B1999" s="94"/>
      <c r="C1999" s="90"/>
      <c r="D1999" s="89"/>
      <c r="E1999" s="89"/>
    </row>
    <row r="2000" spans="1:5" x14ac:dyDescent="0.25">
      <c r="A2000" s="89"/>
      <c r="B2000" s="94"/>
      <c r="C2000" s="90"/>
      <c r="D2000" s="89"/>
      <c r="E2000" s="89"/>
    </row>
    <row r="2001" spans="1:5" x14ac:dyDescent="0.25">
      <c r="A2001" s="89"/>
      <c r="B2001" s="94"/>
      <c r="C2001" s="90"/>
      <c r="D2001" s="89"/>
      <c r="E2001" s="89"/>
    </row>
    <row r="2002" spans="1:5" x14ac:dyDescent="0.25">
      <c r="A2002" s="89"/>
      <c r="B2002" s="94"/>
      <c r="C2002" s="90"/>
      <c r="D2002" s="89"/>
      <c r="E2002" s="89"/>
    </row>
    <row r="2003" spans="1:5" x14ac:dyDescent="0.25">
      <c r="A2003" s="89"/>
      <c r="B2003" s="94"/>
      <c r="C2003" s="90"/>
      <c r="D2003" s="89"/>
      <c r="E2003" s="89"/>
    </row>
    <row r="2004" spans="1:5" x14ac:dyDescent="0.25">
      <c r="A2004" s="89"/>
      <c r="B2004" s="94"/>
      <c r="C2004" s="90"/>
      <c r="D2004" s="89"/>
      <c r="E2004" s="89"/>
    </row>
    <row r="2005" spans="1:5" x14ac:dyDescent="0.25">
      <c r="A2005" s="89"/>
      <c r="B2005" s="94"/>
      <c r="C2005" s="90"/>
      <c r="D2005" s="89"/>
      <c r="E2005" s="89"/>
    </row>
    <row r="2006" spans="1:5" x14ac:dyDescent="0.25">
      <c r="A2006" s="89"/>
      <c r="B2006" s="94"/>
      <c r="C2006" s="90"/>
      <c r="D2006" s="89"/>
      <c r="E2006" s="89"/>
    </row>
    <row r="2007" spans="1:5" x14ac:dyDescent="0.25">
      <c r="A2007" s="89"/>
      <c r="B2007" s="94"/>
      <c r="C2007" s="90"/>
      <c r="D2007" s="89"/>
      <c r="E2007" s="89"/>
    </row>
    <row r="2008" spans="1:5" x14ac:dyDescent="0.25">
      <c r="A2008" s="89"/>
      <c r="B2008" s="94"/>
      <c r="C2008" s="90"/>
      <c r="D2008" s="89"/>
      <c r="E2008" s="89"/>
    </row>
    <row r="2009" spans="1:5" x14ac:dyDescent="0.25">
      <c r="A2009" s="89"/>
      <c r="B2009" s="94"/>
      <c r="C2009" s="90"/>
      <c r="D2009" s="89"/>
      <c r="E2009" s="89"/>
    </row>
    <row r="2010" spans="1:5" x14ac:dyDescent="0.25">
      <c r="A2010" s="89"/>
      <c r="B2010" s="94"/>
      <c r="C2010" s="90"/>
      <c r="D2010" s="89"/>
      <c r="E2010" s="89"/>
    </row>
    <row r="2011" spans="1:5" x14ac:dyDescent="0.25">
      <c r="A2011" s="89"/>
      <c r="B2011" s="94"/>
      <c r="C2011" s="90"/>
      <c r="D2011" s="89"/>
      <c r="E2011" s="89"/>
    </row>
    <row r="2012" spans="1:5" x14ac:dyDescent="0.25">
      <c r="A2012" s="89"/>
      <c r="B2012" s="94"/>
      <c r="C2012" s="90"/>
      <c r="D2012" s="89"/>
      <c r="E2012" s="89"/>
    </row>
    <row r="2013" spans="1:5" x14ac:dyDescent="0.25">
      <c r="A2013" s="89"/>
      <c r="B2013" s="94"/>
      <c r="C2013" s="90"/>
      <c r="D2013" s="89"/>
      <c r="E2013" s="89"/>
    </row>
    <row r="2014" spans="1:5" x14ac:dyDescent="0.25">
      <c r="A2014" s="89"/>
      <c r="B2014" s="94"/>
      <c r="C2014" s="90"/>
      <c r="D2014" s="89"/>
      <c r="E2014" s="89"/>
    </row>
    <row r="2015" spans="1:5" x14ac:dyDescent="0.25">
      <c r="A2015" s="89"/>
      <c r="B2015" s="94"/>
      <c r="C2015" s="90"/>
      <c r="D2015" s="89"/>
      <c r="E2015" s="89"/>
    </row>
    <row r="2016" spans="1:5" x14ac:dyDescent="0.25">
      <c r="A2016" s="89"/>
      <c r="B2016" s="94"/>
      <c r="C2016" s="90"/>
      <c r="D2016" s="89"/>
      <c r="E2016" s="89"/>
    </row>
    <row r="2017" spans="1:5" x14ac:dyDescent="0.25">
      <c r="A2017" s="89"/>
      <c r="B2017" s="94"/>
      <c r="C2017" s="90"/>
      <c r="D2017" s="89"/>
      <c r="E2017" s="89"/>
    </row>
    <row r="2018" spans="1:5" x14ac:dyDescent="0.25">
      <c r="A2018" s="89"/>
      <c r="B2018" s="94"/>
      <c r="C2018" s="90"/>
      <c r="D2018" s="89"/>
      <c r="E2018" s="89"/>
    </row>
    <row r="2019" spans="1:5" x14ac:dyDescent="0.25">
      <c r="A2019" s="89"/>
      <c r="B2019" s="94"/>
      <c r="C2019" s="90"/>
      <c r="D2019" s="89"/>
      <c r="E2019" s="89"/>
    </row>
    <row r="2020" spans="1:5" x14ac:dyDescent="0.25">
      <c r="A2020" s="89"/>
      <c r="B2020" s="94"/>
      <c r="C2020" s="90"/>
      <c r="D2020" s="89"/>
      <c r="E2020" s="89"/>
    </row>
    <row r="2021" spans="1:5" x14ac:dyDescent="0.25">
      <c r="A2021" s="89"/>
      <c r="B2021" s="94"/>
      <c r="C2021" s="90"/>
      <c r="D2021" s="89"/>
      <c r="E2021" s="89"/>
    </row>
    <row r="2022" spans="1:5" x14ac:dyDescent="0.25">
      <c r="A2022" s="89"/>
      <c r="B2022" s="94"/>
      <c r="C2022" s="90"/>
      <c r="D2022" s="89"/>
      <c r="E2022" s="89"/>
    </row>
    <row r="2023" spans="1:5" x14ac:dyDescent="0.25">
      <c r="A2023" s="89"/>
      <c r="B2023" s="94"/>
      <c r="C2023" s="90"/>
      <c r="D2023" s="89"/>
      <c r="E2023" s="89"/>
    </row>
    <row r="2024" spans="1:5" x14ac:dyDescent="0.25">
      <c r="A2024" s="89"/>
      <c r="B2024" s="94"/>
      <c r="C2024" s="90"/>
      <c r="D2024" s="89"/>
      <c r="E2024" s="89"/>
    </row>
    <row r="2025" spans="1:5" x14ac:dyDescent="0.25">
      <c r="A2025" s="89"/>
      <c r="B2025" s="94"/>
      <c r="C2025" s="90"/>
      <c r="D2025" s="89"/>
      <c r="E2025" s="89"/>
    </row>
    <row r="2026" spans="1:5" x14ac:dyDescent="0.25">
      <c r="A2026" s="89"/>
      <c r="B2026" s="94"/>
      <c r="C2026" s="90"/>
      <c r="D2026" s="89"/>
      <c r="E2026" s="89"/>
    </row>
    <row r="2027" spans="1:5" x14ac:dyDescent="0.25">
      <c r="A2027" s="89"/>
      <c r="B2027" s="94"/>
      <c r="C2027" s="90"/>
      <c r="D2027" s="89"/>
      <c r="E2027" s="89"/>
    </row>
    <row r="2028" spans="1:5" x14ac:dyDescent="0.25">
      <c r="A2028" s="89"/>
      <c r="B2028" s="94"/>
      <c r="C2028" s="90"/>
      <c r="D2028" s="89"/>
      <c r="E2028" s="89"/>
    </row>
    <row r="2029" spans="1:5" x14ac:dyDescent="0.25">
      <c r="A2029" s="89"/>
      <c r="B2029" s="94"/>
      <c r="C2029" s="90"/>
      <c r="D2029" s="89"/>
      <c r="E2029" s="89"/>
    </row>
    <row r="2030" spans="1:5" x14ac:dyDescent="0.25">
      <c r="A2030" s="89"/>
      <c r="B2030" s="94"/>
      <c r="C2030" s="90"/>
      <c r="D2030" s="89"/>
      <c r="E2030" s="89"/>
    </row>
    <row r="2031" spans="1:5" x14ac:dyDescent="0.25">
      <c r="A2031" s="89"/>
      <c r="B2031" s="94"/>
      <c r="C2031" s="90"/>
      <c r="D2031" s="89"/>
      <c r="E2031" s="89"/>
    </row>
    <row r="2032" spans="1:5" x14ac:dyDescent="0.25">
      <c r="A2032" s="89"/>
      <c r="B2032" s="94"/>
      <c r="C2032" s="90"/>
      <c r="D2032" s="89"/>
      <c r="E2032" s="89"/>
    </row>
    <row r="2033" spans="1:5" x14ac:dyDescent="0.25">
      <c r="A2033" s="89"/>
      <c r="B2033" s="94"/>
      <c r="C2033" s="90"/>
      <c r="D2033" s="89"/>
      <c r="E2033" s="89"/>
    </row>
    <row r="2034" spans="1:5" x14ac:dyDescent="0.25">
      <c r="A2034" s="89"/>
      <c r="B2034" s="94"/>
      <c r="C2034" s="90"/>
      <c r="D2034" s="89"/>
      <c r="E2034" s="89"/>
    </row>
    <row r="2035" spans="1:5" x14ac:dyDescent="0.25">
      <c r="A2035" s="89"/>
      <c r="B2035" s="94"/>
      <c r="C2035" s="90"/>
      <c r="D2035" s="89"/>
      <c r="E2035" s="89"/>
    </row>
    <row r="2036" spans="1:5" x14ac:dyDescent="0.25">
      <c r="A2036" s="89"/>
      <c r="B2036" s="94"/>
      <c r="C2036" s="90"/>
      <c r="D2036" s="89"/>
      <c r="E2036" s="89"/>
    </row>
    <row r="2037" spans="1:5" x14ac:dyDescent="0.25">
      <c r="A2037" s="89"/>
      <c r="B2037" s="94"/>
      <c r="C2037" s="90"/>
      <c r="D2037" s="89"/>
      <c r="E2037" s="89"/>
    </row>
    <row r="2038" spans="1:5" x14ac:dyDescent="0.25">
      <c r="A2038" s="89"/>
      <c r="B2038" s="94"/>
      <c r="C2038" s="90"/>
      <c r="D2038" s="89"/>
      <c r="E2038" s="89"/>
    </row>
    <row r="2039" spans="1:5" x14ac:dyDescent="0.25">
      <c r="A2039" s="89"/>
      <c r="B2039" s="94"/>
      <c r="C2039" s="90"/>
      <c r="D2039" s="89"/>
      <c r="E2039" s="89"/>
    </row>
    <row r="2040" spans="1:5" x14ac:dyDescent="0.25">
      <c r="A2040" s="89"/>
      <c r="B2040" s="94"/>
      <c r="C2040" s="90"/>
      <c r="D2040" s="89"/>
      <c r="E2040" s="89"/>
    </row>
    <row r="2041" spans="1:5" x14ac:dyDescent="0.25">
      <c r="A2041" s="89"/>
      <c r="B2041" s="94"/>
      <c r="C2041" s="90"/>
      <c r="D2041" s="89"/>
      <c r="E2041" s="89"/>
    </row>
    <row r="2042" spans="1:5" x14ac:dyDescent="0.25">
      <c r="A2042" s="89"/>
      <c r="B2042" s="94"/>
      <c r="C2042" s="90"/>
      <c r="D2042" s="89"/>
      <c r="E2042" s="89"/>
    </row>
    <row r="2043" spans="1:5" x14ac:dyDescent="0.25">
      <c r="A2043" s="89"/>
      <c r="B2043" s="94"/>
      <c r="C2043" s="90"/>
      <c r="D2043" s="89"/>
      <c r="E2043" s="89"/>
    </row>
    <row r="2044" spans="1:5" x14ac:dyDescent="0.25">
      <c r="A2044" s="89"/>
      <c r="B2044" s="94"/>
      <c r="C2044" s="90"/>
      <c r="D2044" s="89"/>
      <c r="E2044" s="89"/>
    </row>
    <row r="2045" spans="1:5" x14ac:dyDescent="0.25">
      <c r="A2045" s="89"/>
      <c r="B2045" s="94"/>
      <c r="C2045" s="90"/>
      <c r="D2045" s="89"/>
      <c r="E2045" s="89"/>
    </row>
    <row r="2046" spans="1:5" x14ac:dyDescent="0.25">
      <c r="A2046" s="89"/>
      <c r="B2046" s="94"/>
      <c r="C2046" s="90"/>
      <c r="D2046" s="89"/>
      <c r="E2046" s="89"/>
    </row>
    <row r="2047" spans="1:5" x14ac:dyDescent="0.25">
      <c r="A2047" s="89"/>
      <c r="B2047" s="94"/>
      <c r="C2047" s="90"/>
      <c r="D2047" s="89"/>
      <c r="E2047" s="89"/>
    </row>
    <row r="2048" spans="1:5" x14ac:dyDescent="0.25">
      <c r="A2048" s="89"/>
      <c r="B2048" s="94"/>
      <c r="C2048" s="90"/>
      <c r="D2048" s="89"/>
      <c r="E2048" s="89"/>
    </row>
    <row r="2049" spans="1:5" x14ac:dyDescent="0.25">
      <c r="A2049" s="89"/>
      <c r="B2049" s="94"/>
      <c r="C2049" s="90"/>
      <c r="D2049" s="89"/>
      <c r="E2049" s="89"/>
    </row>
    <row r="2050" spans="1:5" x14ac:dyDescent="0.25">
      <c r="A2050" s="89"/>
      <c r="B2050" s="94"/>
      <c r="C2050" s="90"/>
      <c r="D2050" s="89"/>
      <c r="E2050" s="89"/>
    </row>
    <row r="2051" spans="1:5" x14ac:dyDescent="0.25">
      <c r="A2051" s="89"/>
      <c r="B2051" s="94"/>
      <c r="C2051" s="90"/>
      <c r="D2051" s="89"/>
      <c r="E2051" s="89"/>
    </row>
    <row r="2052" spans="1:5" x14ac:dyDescent="0.25">
      <c r="A2052" s="89"/>
      <c r="B2052" s="94"/>
      <c r="C2052" s="90"/>
      <c r="D2052" s="89"/>
      <c r="E2052" s="89"/>
    </row>
    <row r="2053" spans="1:5" x14ac:dyDescent="0.25">
      <c r="A2053" s="89"/>
      <c r="B2053" s="94"/>
      <c r="C2053" s="90"/>
      <c r="D2053" s="89"/>
      <c r="E2053" s="89"/>
    </row>
    <row r="2054" spans="1:5" x14ac:dyDescent="0.25">
      <c r="A2054" s="89"/>
      <c r="B2054" s="94"/>
      <c r="C2054" s="90"/>
      <c r="D2054" s="89"/>
      <c r="E2054" s="89"/>
    </row>
    <row r="2055" spans="1:5" x14ac:dyDescent="0.25">
      <c r="A2055" s="89"/>
      <c r="B2055" s="94"/>
      <c r="C2055" s="90"/>
      <c r="D2055" s="89"/>
      <c r="E2055" s="89"/>
    </row>
    <row r="2056" spans="1:5" x14ac:dyDescent="0.25">
      <c r="A2056" s="89"/>
      <c r="B2056" s="94"/>
      <c r="C2056" s="90"/>
      <c r="D2056" s="89"/>
      <c r="E2056" s="89"/>
    </row>
    <row r="2057" spans="1:5" x14ac:dyDescent="0.25">
      <c r="A2057" s="89"/>
      <c r="B2057" s="94"/>
      <c r="C2057" s="90"/>
      <c r="D2057" s="89"/>
      <c r="E2057" s="89"/>
    </row>
    <row r="2058" spans="1:5" x14ac:dyDescent="0.25">
      <c r="A2058" s="89"/>
      <c r="B2058" s="94"/>
      <c r="C2058" s="90"/>
      <c r="D2058" s="89"/>
      <c r="E2058" s="89"/>
    </row>
    <row r="2059" spans="1:5" x14ac:dyDescent="0.25">
      <c r="A2059" s="89"/>
      <c r="B2059" s="94"/>
      <c r="C2059" s="90"/>
      <c r="D2059" s="89"/>
      <c r="E2059" s="89"/>
    </row>
    <row r="2060" spans="1:5" x14ac:dyDescent="0.25">
      <c r="A2060" s="89"/>
      <c r="B2060" s="94"/>
      <c r="C2060" s="90"/>
      <c r="D2060" s="89"/>
      <c r="E2060" s="89"/>
    </row>
    <row r="2061" spans="1:5" x14ac:dyDescent="0.25">
      <c r="A2061" s="89"/>
      <c r="B2061" s="94"/>
      <c r="C2061" s="90"/>
      <c r="D2061" s="89"/>
      <c r="E2061" s="89"/>
    </row>
    <row r="2062" spans="1:5" x14ac:dyDescent="0.25">
      <c r="A2062" s="89"/>
      <c r="B2062" s="94"/>
      <c r="C2062" s="90"/>
      <c r="D2062" s="89"/>
      <c r="E2062" s="89"/>
    </row>
    <row r="2063" spans="1:5" x14ac:dyDescent="0.25">
      <c r="A2063" s="89"/>
      <c r="B2063" s="94"/>
      <c r="C2063" s="90"/>
      <c r="D2063" s="89"/>
      <c r="E2063" s="89"/>
    </row>
    <row r="2064" spans="1:5" x14ac:dyDescent="0.25">
      <c r="A2064" s="89"/>
      <c r="B2064" s="94"/>
      <c r="C2064" s="90"/>
      <c r="D2064" s="89"/>
      <c r="E2064" s="89"/>
    </row>
    <row r="2065" spans="1:5" x14ac:dyDescent="0.25">
      <c r="A2065" s="89"/>
      <c r="B2065" s="94"/>
      <c r="C2065" s="90"/>
      <c r="D2065" s="89"/>
      <c r="E2065" s="89"/>
    </row>
    <row r="2066" spans="1:5" x14ac:dyDescent="0.25">
      <c r="A2066" s="89"/>
      <c r="B2066" s="94"/>
      <c r="C2066" s="90"/>
      <c r="D2066" s="89"/>
      <c r="E2066" s="89"/>
    </row>
    <row r="2067" spans="1:5" x14ac:dyDescent="0.25">
      <c r="A2067" s="89"/>
      <c r="B2067" s="94"/>
      <c r="C2067" s="90"/>
      <c r="D2067" s="89"/>
      <c r="E2067" s="89"/>
    </row>
    <row r="2068" spans="1:5" x14ac:dyDescent="0.25">
      <c r="A2068" s="89"/>
      <c r="B2068" s="94"/>
      <c r="C2068" s="90"/>
      <c r="D2068" s="89"/>
      <c r="E2068" s="89"/>
    </row>
    <row r="2069" spans="1:5" x14ac:dyDescent="0.25">
      <c r="A2069" s="89"/>
      <c r="B2069" s="94"/>
      <c r="C2069" s="90"/>
      <c r="D2069" s="89"/>
      <c r="E2069" s="89"/>
    </row>
    <row r="2070" spans="1:5" x14ac:dyDescent="0.25">
      <c r="A2070" s="89"/>
      <c r="B2070" s="94"/>
      <c r="C2070" s="90"/>
      <c r="D2070" s="89"/>
      <c r="E2070" s="89"/>
    </row>
    <row r="2071" spans="1:5" x14ac:dyDescent="0.25">
      <c r="A2071" s="89"/>
      <c r="B2071" s="94"/>
      <c r="C2071" s="90"/>
      <c r="D2071" s="89"/>
      <c r="E2071" s="89"/>
    </row>
    <row r="2072" spans="1:5" x14ac:dyDescent="0.25">
      <c r="A2072" s="89"/>
      <c r="B2072" s="94"/>
      <c r="C2072" s="90"/>
      <c r="D2072" s="89"/>
      <c r="E2072" s="89"/>
    </row>
    <row r="2073" spans="1:5" x14ac:dyDescent="0.25">
      <c r="A2073" s="89"/>
      <c r="B2073" s="94"/>
      <c r="C2073" s="90"/>
      <c r="D2073" s="89"/>
      <c r="E2073" s="89"/>
    </row>
    <row r="2074" spans="1:5" x14ac:dyDescent="0.25">
      <c r="A2074" s="89"/>
      <c r="B2074" s="94"/>
      <c r="C2074" s="90"/>
      <c r="D2074" s="89"/>
      <c r="E2074" s="89"/>
    </row>
    <row r="2075" spans="1:5" x14ac:dyDescent="0.25">
      <c r="A2075" s="89"/>
      <c r="B2075" s="94"/>
      <c r="C2075" s="90"/>
      <c r="D2075" s="89"/>
      <c r="E2075" s="89"/>
    </row>
    <row r="2076" spans="1:5" x14ac:dyDescent="0.25">
      <c r="A2076" s="89"/>
      <c r="B2076" s="94"/>
      <c r="C2076" s="90"/>
      <c r="D2076" s="89"/>
      <c r="E2076" s="89"/>
    </row>
    <row r="2077" spans="1:5" x14ac:dyDescent="0.25">
      <c r="A2077" s="89"/>
      <c r="B2077" s="94"/>
      <c r="C2077" s="90"/>
      <c r="D2077" s="89"/>
      <c r="E2077" s="89"/>
    </row>
    <row r="2078" spans="1:5" x14ac:dyDescent="0.25">
      <c r="A2078" s="89"/>
      <c r="B2078" s="94"/>
      <c r="C2078" s="90"/>
      <c r="D2078" s="89"/>
      <c r="E2078" s="89"/>
    </row>
    <row r="2079" spans="1:5" x14ac:dyDescent="0.25">
      <c r="A2079" s="89"/>
      <c r="B2079" s="94"/>
      <c r="C2079" s="90"/>
      <c r="D2079" s="89"/>
      <c r="E2079" s="89"/>
    </row>
    <row r="2080" spans="1:5" x14ac:dyDescent="0.25">
      <c r="A2080" s="89"/>
      <c r="B2080" s="94"/>
      <c r="C2080" s="90"/>
      <c r="D2080" s="89"/>
      <c r="E2080" s="89"/>
    </row>
    <row r="2081" spans="1:5" x14ac:dyDescent="0.25">
      <c r="A2081" s="89"/>
      <c r="B2081" s="94"/>
      <c r="C2081" s="90"/>
      <c r="D2081" s="89"/>
      <c r="E2081" s="89"/>
    </row>
    <row r="2082" spans="1:5" x14ac:dyDescent="0.25">
      <c r="A2082" s="89"/>
      <c r="B2082" s="94"/>
      <c r="C2082" s="90"/>
      <c r="D2082" s="89"/>
      <c r="E2082" s="89"/>
    </row>
    <row r="2083" spans="1:5" x14ac:dyDescent="0.25">
      <c r="A2083" s="89"/>
      <c r="B2083" s="94"/>
      <c r="C2083" s="90"/>
      <c r="D2083" s="89"/>
      <c r="E2083" s="89"/>
    </row>
    <row r="2084" spans="1:5" x14ac:dyDescent="0.25">
      <c r="A2084" s="89"/>
      <c r="B2084" s="94"/>
      <c r="C2084" s="90"/>
      <c r="D2084" s="89"/>
      <c r="E2084" s="89"/>
    </row>
    <row r="2085" spans="1:5" x14ac:dyDescent="0.25">
      <c r="A2085" s="89"/>
      <c r="B2085" s="94"/>
      <c r="C2085" s="90"/>
      <c r="D2085" s="89"/>
      <c r="E2085" s="89"/>
    </row>
    <row r="2086" spans="1:5" x14ac:dyDescent="0.25">
      <c r="A2086" s="89"/>
      <c r="B2086" s="94"/>
      <c r="C2086" s="90"/>
      <c r="D2086" s="89"/>
      <c r="E2086" s="89"/>
    </row>
    <row r="2087" spans="1:5" x14ac:dyDescent="0.25">
      <c r="A2087" s="89"/>
      <c r="B2087" s="94"/>
      <c r="C2087" s="90"/>
      <c r="D2087" s="89"/>
      <c r="E2087" s="89"/>
    </row>
    <row r="2088" spans="1:5" x14ac:dyDescent="0.25">
      <c r="A2088" s="89"/>
      <c r="B2088" s="94"/>
      <c r="C2088" s="90"/>
      <c r="D2088" s="89"/>
      <c r="E2088" s="89"/>
    </row>
    <row r="2089" spans="1:5" x14ac:dyDescent="0.25">
      <c r="A2089" s="89"/>
      <c r="B2089" s="94"/>
      <c r="C2089" s="90"/>
      <c r="D2089" s="89"/>
      <c r="E2089" s="89"/>
    </row>
    <row r="2090" spans="1:5" x14ac:dyDescent="0.25">
      <c r="A2090" s="89"/>
      <c r="B2090" s="94"/>
      <c r="C2090" s="90"/>
      <c r="D2090" s="89"/>
      <c r="E2090" s="89"/>
    </row>
    <row r="2091" spans="1:5" x14ac:dyDescent="0.25">
      <c r="A2091" s="89"/>
      <c r="B2091" s="94"/>
      <c r="C2091" s="90"/>
      <c r="D2091" s="89"/>
      <c r="E2091" s="89"/>
    </row>
    <row r="2092" spans="1:5" x14ac:dyDescent="0.25">
      <c r="A2092" s="89"/>
      <c r="B2092" s="94"/>
      <c r="C2092" s="90"/>
      <c r="D2092" s="89"/>
      <c r="E2092" s="89"/>
    </row>
    <row r="2093" spans="1:5" x14ac:dyDescent="0.25">
      <c r="A2093" s="89"/>
      <c r="B2093" s="94"/>
      <c r="C2093" s="90"/>
      <c r="D2093" s="89"/>
      <c r="E2093" s="89"/>
    </row>
    <row r="2094" spans="1:5" x14ac:dyDescent="0.25">
      <c r="A2094" s="89"/>
      <c r="B2094" s="94"/>
      <c r="C2094" s="90"/>
      <c r="D2094" s="89"/>
      <c r="E2094" s="89"/>
    </row>
    <row r="2095" spans="1:5" x14ac:dyDescent="0.25">
      <c r="A2095" s="89"/>
      <c r="B2095" s="94"/>
      <c r="C2095" s="90"/>
      <c r="D2095" s="89"/>
      <c r="E2095" s="89"/>
    </row>
    <row r="2096" spans="1:5" x14ac:dyDescent="0.25">
      <c r="A2096" s="89"/>
      <c r="B2096" s="94"/>
      <c r="C2096" s="90"/>
      <c r="D2096" s="89"/>
      <c r="E2096" s="89"/>
    </row>
    <row r="2097" spans="1:5" x14ac:dyDescent="0.25">
      <c r="A2097" s="89"/>
      <c r="B2097" s="94"/>
      <c r="C2097" s="90"/>
      <c r="D2097" s="89"/>
      <c r="E2097" s="89"/>
    </row>
    <row r="2098" spans="1:5" x14ac:dyDescent="0.25">
      <c r="A2098" s="89"/>
      <c r="B2098" s="94"/>
      <c r="C2098" s="90"/>
      <c r="D2098" s="89"/>
      <c r="E2098" s="89"/>
    </row>
    <row r="2099" spans="1:5" x14ac:dyDescent="0.25">
      <c r="A2099" s="89"/>
      <c r="B2099" s="94"/>
      <c r="C2099" s="90"/>
      <c r="D2099" s="89"/>
      <c r="E2099" s="89"/>
    </row>
    <row r="2100" spans="1:5" x14ac:dyDescent="0.25">
      <c r="A2100" s="89"/>
      <c r="B2100" s="94"/>
      <c r="C2100" s="90"/>
      <c r="D2100" s="89"/>
      <c r="E2100" s="89"/>
    </row>
    <row r="2101" spans="1:5" x14ac:dyDescent="0.25">
      <c r="A2101" s="89"/>
      <c r="B2101" s="94"/>
      <c r="C2101" s="90"/>
      <c r="D2101" s="89"/>
      <c r="E2101" s="89"/>
    </row>
    <row r="2102" spans="1:5" x14ac:dyDescent="0.25">
      <c r="A2102" s="89"/>
      <c r="B2102" s="94"/>
      <c r="C2102" s="90"/>
      <c r="D2102" s="89"/>
      <c r="E2102" s="89"/>
    </row>
    <row r="2103" spans="1:5" x14ac:dyDescent="0.25">
      <c r="A2103" s="89"/>
      <c r="B2103" s="94"/>
      <c r="C2103" s="90"/>
      <c r="D2103" s="89"/>
      <c r="E2103" s="89"/>
    </row>
    <row r="2104" spans="1:5" x14ac:dyDescent="0.25">
      <c r="A2104" s="89"/>
      <c r="B2104" s="94"/>
      <c r="C2104" s="90"/>
      <c r="D2104" s="89"/>
      <c r="E2104" s="89"/>
    </row>
    <row r="2105" spans="1:5" x14ac:dyDescent="0.25">
      <c r="A2105" s="89"/>
      <c r="B2105" s="94"/>
      <c r="C2105" s="90"/>
      <c r="D2105" s="89"/>
      <c r="E2105" s="89"/>
    </row>
    <row r="2106" spans="1:5" x14ac:dyDescent="0.25">
      <c r="A2106" s="89"/>
      <c r="B2106" s="94"/>
      <c r="C2106" s="90"/>
      <c r="D2106" s="89"/>
      <c r="E2106" s="89"/>
    </row>
    <row r="2107" spans="1:5" x14ac:dyDescent="0.25">
      <c r="A2107" s="89"/>
      <c r="B2107" s="94"/>
      <c r="C2107" s="90"/>
      <c r="D2107" s="89"/>
      <c r="E2107" s="89"/>
    </row>
    <row r="2108" spans="1:5" x14ac:dyDescent="0.25">
      <c r="A2108" s="89"/>
      <c r="B2108" s="94"/>
      <c r="C2108" s="90"/>
      <c r="D2108" s="89"/>
      <c r="E2108" s="89"/>
    </row>
    <row r="2109" spans="1:5" x14ac:dyDescent="0.25">
      <c r="A2109" s="89"/>
      <c r="B2109" s="94"/>
      <c r="C2109" s="90"/>
      <c r="D2109" s="89"/>
      <c r="E2109" s="89"/>
    </row>
    <row r="2110" spans="1:5" x14ac:dyDescent="0.25">
      <c r="A2110" s="89"/>
      <c r="B2110" s="94"/>
      <c r="C2110" s="90"/>
      <c r="D2110" s="89"/>
      <c r="E2110" s="89"/>
    </row>
    <row r="2111" spans="1:5" x14ac:dyDescent="0.25">
      <c r="A2111" s="89"/>
      <c r="B2111" s="94"/>
      <c r="C2111" s="90"/>
      <c r="D2111" s="89"/>
      <c r="E2111" s="89"/>
    </row>
    <row r="2112" spans="1:5" x14ac:dyDescent="0.25">
      <c r="A2112" s="89"/>
      <c r="B2112" s="94"/>
      <c r="C2112" s="90"/>
      <c r="D2112" s="89"/>
      <c r="E2112" s="89"/>
    </row>
    <row r="2113" spans="1:5" x14ac:dyDescent="0.25">
      <c r="A2113" s="89"/>
      <c r="B2113" s="94"/>
      <c r="C2113" s="90"/>
      <c r="D2113" s="89"/>
      <c r="E2113" s="89"/>
    </row>
    <row r="2114" spans="1:5" x14ac:dyDescent="0.25">
      <c r="A2114" s="89"/>
      <c r="B2114" s="94"/>
      <c r="C2114" s="90"/>
      <c r="D2114" s="89"/>
      <c r="E2114" s="89"/>
    </row>
    <row r="2115" spans="1:5" x14ac:dyDescent="0.25">
      <c r="A2115" s="89"/>
      <c r="B2115" s="94"/>
      <c r="C2115" s="90"/>
      <c r="D2115" s="89"/>
      <c r="E2115" s="89"/>
    </row>
    <row r="2116" spans="1:5" x14ac:dyDescent="0.25">
      <c r="A2116" s="89"/>
      <c r="B2116" s="94"/>
      <c r="C2116" s="90"/>
      <c r="D2116" s="89"/>
      <c r="E2116" s="89"/>
    </row>
    <row r="2117" spans="1:5" x14ac:dyDescent="0.25">
      <c r="A2117" s="89"/>
      <c r="B2117" s="94"/>
      <c r="C2117" s="90"/>
      <c r="D2117" s="89"/>
      <c r="E2117" s="89"/>
    </row>
    <row r="2118" spans="1:5" x14ac:dyDescent="0.25">
      <c r="A2118" s="89"/>
      <c r="B2118" s="94"/>
      <c r="C2118" s="90"/>
      <c r="D2118" s="89"/>
      <c r="E2118" s="89"/>
    </row>
    <row r="2119" spans="1:5" x14ac:dyDescent="0.25">
      <c r="A2119" s="89"/>
      <c r="B2119" s="94"/>
      <c r="C2119" s="90"/>
      <c r="D2119" s="89"/>
      <c r="E2119" s="89"/>
    </row>
    <row r="2120" spans="1:5" x14ac:dyDescent="0.25">
      <c r="A2120" s="89"/>
      <c r="B2120" s="94"/>
      <c r="C2120" s="90"/>
      <c r="D2120" s="89"/>
      <c r="E2120" s="89"/>
    </row>
    <row r="2121" spans="1:5" x14ac:dyDescent="0.25">
      <c r="A2121" s="89"/>
      <c r="B2121" s="94"/>
      <c r="C2121" s="90"/>
      <c r="D2121" s="89"/>
      <c r="E2121" s="89"/>
    </row>
    <row r="2122" spans="1:5" x14ac:dyDescent="0.25">
      <c r="A2122" s="89"/>
      <c r="B2122" s="94"/>
      <c r="C2122" s="90"/>
      <c r="D2122" s="89"/>
      <c r="E2122" s="89"/>
    </row>
    <row r="2123" spans="1:5" x14ac:dyDescent="0.25">
      <c r="A2123" s="89"/>
      <c r="B2123" s="94"/>
      <c r="C2123" s="90"/>
      <c r="D2123" s="89"/>
      <c r="E2123" s="89"/>
    </row>
    <row r="2124" spans="1:5" x14ac:dyDescent="0.25">
      <c r="A2124" s="89"/>
      <c r="B2124" s="94"/>
      <c r="C2124" s="90"/>
      <c r="D2124" s="89"/>
      <c r="E2124" s="89"/>
    </row>
    <row r="2125" spans="1:5" x14ac:dyDescent="0.25">
      <c r="A2125" s="89"/>
      <c r="B2125" s="94"/>
      <c r="C2125" s="90"/>
      <c r="D2125" s="89"/>
      <c r="E2125" s="89"/>
    </row>
    <row r="2126" spans="1:5" x14ac:dyDescent="0.25">
      <c r="A2126" s="89"/>
      <c r="B2126" s="94"/>
      <c r="C2126" s="90"/>
      <c r="D2126" s="89"/>
      <c r="E2126" s="89"/>
    </row>
    <row r="2127" spans="1:5" x14ac:dyDescent="0.25">
      <c r="A2127" s="89"/>
      <c r="B2127" s="94"/>
      <c r="C2127" s="90"/>
      <c r="D2127" s="89"/>
      <c r="E2127" s="89"/>
    </row>
    <row r="2128" spans="1:5" x14ac:dyDescent="0.25">
      <c r="A2128" s="89"/>
      <c r="B2128" s="94"/>
      <c r="C2128" s="90"/>
      <c r="D2128" s="89"/>
      <c r="E2128" s="89"/>
    </row>
    <row r="2129" spans="1:5" x14ac:dyDescent="0.25">
      <c r="A2129" s="89"/>
      <c r="B2129" s="94"/>
      <c r="C2129" s="90"/>
      <c r="D2129" s="89"/>
      <c r="E2129" s="89"/>
    </row>
    <row r="2130" spans="1:5" x14ac:dyDescent="0.25">
      <c r="A2130" s="89"/>
      <c r="B2130" s="94"/>
      <c r="C2130" s="90"/>
      <c r="D2130" s="89"/>
      <c r="E2130" s="89"/>
    </row>
    <row r="2131" spans="1:5" x14ac:dyDescent="0.25">
      <c r="A2131" s="89"/>
      <c r="B2131" s="94"/>
      <c r="C2131" s="90"/>
      <c r="D2131" s="89"/>
      <c r="E2131" s="89"/>
    </row>
    <row r="2132" spans="1:5" x14ac:dyDescent="0.25">
      <c r="A2132" s="89"/>
      <c r="B2132" s="94"/>
      <c r="C2132" s="90"/>
      <c r="D2132" s="89"/>
      <c r="E2132" s="89"/>
    </row>
    <row r="2133" spans="1:5" x14ac:dyDescent="0.25">
      <c r="A2133" s="89"/>
      <c r="B2133" s="94"/>
      <c r="C2133" s="90"/>
      <c r="D2133" s="89"/>
      <c r="E2133" s="89"/>
    </row>
    <row r="2134" spans="1:5" x14ac:dyDescent="0.25">
      <c r="A2134" s="89"/>
      <c r="B2134" s="94"/>
      <c r="C2134" s="90"/>
      <c r="D2134" s="89"/>
      <c r="E2134" s="89"/>
    </row>
    <row r="2135" spans="1:5" x14ac:dyDescent="0.25">
      <c r="A2135" s="89"/>
      <c r="B2135" s="94"/>
      <c r="C2135" s="90"/>
      <c r="D2135" s="89"/>
      <c r="E2135" s="89"/>
    </row>
    <row r="2136" spans="1:5" x14ac:dyDescent="0.25">
      <c r="A2136" s="89"/>
      <c r="B2136" s="94"/>
      <c r="C2136" s="90"/>
      <c r="D2136" s="89"/>
      <c r="E2136" s="89"/>
    </row>
    <row r="2137" spans="1:5" x14ac:dyDescent="0.25">
      <c r="A2137" s="89"/>
      <c r="B2137" s="94"/>
      <c r="C2137" s="90"/>
      <c r="D2137" s="89"/>
      <c r="E2137" s="89"/>
    </row>
    <row r="2138" spans="1:5" x14ac:dyDescent="0.25">
      <c r="A2138" s="89"/>
      <c r="B2138" s="94"/>
      <c r="C2138" s="90"/>
      <c r="D2138" s="89"/>
      <c r="E2138" s="89"/>
    </row>
    <row r="2139" spans="1:5" x14ac:dyDescent="0.25">
      <c r="A2139" s="89"/>
      <c r="B2139" s="94"/>
      <c r="C2139" s="90"/>
      <c r="D2139" s="89"/>
      <c r="E2139" s="89"/>
    </row>
    <row r="2140" spans="1:5" x14ac:dyDescent="0.25">
      <c r="A2140" s="89"/>
      <c r="B2140" s="94"/>
      <c r="C2140" s="90"/>
      <c r="D2140" s="89"/>
      <c r="E2140" s="89"/>
    </row>
    <row r="2141" spans="1:5" x14ac:dyDescent="0.25">
      <c r="A2141" s="89"/>
      <c r="B2141" s="94"/>
      <c r="C2141" s="90"/>
      <c r="D2141" s="89"/>
      <c r="E2141" s="89"/>
    </row>
    <row r="2142" spans="1:5" x14ac:dyDescent="0.25">
      <c r="A2142" s="89"/>
      <c r="B2142" s="94"/>
      <c r="C2142" s="90"/>
      <c r="D2142" s="89"/>
      <c r="E2142" s="89"/>
    </row>
    <row r="2143" spans="1:5" x14ac:dyDescent="0.25">
      <c r="A2143" s="89"/>
      <c r="B2143" s="94"/>
      <c r="C2143" s="90"/>
      <c r="D2143" s="89"/>
      <c r="E2143" s="89"/>
    </row>
    <row r="2144" spans="1:5" x14ac:dyDescent="0.25">
      <c r="A2144" s="89"/>
      <c r="B2144" s="94"/>
      <c r="C2144" s="90"/>
      <c r="D2144" s="89"/>
      <c r="E2144" s="89"/>
    </row>
    <row r="2145" spans="1:5" x14ac:dyDescent="0.25">
      <c r="A2145" s="89"/>
      <c r="B2145" s="94"/>
      <c r="C2145" s="90"/>
      <c r="D2145" s="89"/>
      <c r="E2145" s="89"/>
    </row>
    <row r="2146" spans="1:5" x14ac:dyDescent="0.25">
      <c r="A2146" s="89"/>
      <c r="B2146" s="94"/>
      <c r="C2146" s="90"/>
      <c r="D2146" s="89"/>
      <c r="E2146" s="89"/>
    </row>
    <row r="2147" spans="1:5" x14ac:dyDescent="0.25">
      <c r="A2147" s="89"/>
      <c r="B2147" s="94"/>
      <c r="C2147" s="90"/>
      <c r="D2147" s="89"/>
      <c r="E2147" s="89"/>
    </row>
    <row r="2148" spans="1:5" x14ac:dyDescent="0.25">
      <c r="A2148" s="89"/>
      <c r="B2148" s="94"/>
      <c r="C2148" s="90"/>
      <c r="D2148" s="89"/>
      <c r="E2148" s="89"/>
    </row>
    <row r="2149" spans="1:5" x14ac:dyDescent="0.25">
      <c r="A2149" s="89"/>
      <c r="B2149" s="94"/>
      <c r="C2149" s="90"/>
      <c r="D2149" s="89"/>
      <c r="E2149" s="89"/>
    </row>
    <row r="2150" spans="1:5" x14ac:dyDescent="0.25">
      <c r="A2150" s="89"/>
      <c r="B2150" s="94"/>
      <c r="C2150" s="90"/>
      <c r="D2150" s="89"/>
      <c r="E2150" s="89"/>
    </row>
    <row r="2151" spans="1:5" x14ac:dyDescent="0.25">
      <c r="A2151" s="89"/>
      <c r="B2151" s="94"/>
      <c r="C2151" s="90"/>
      <c r="D2151" s="89"/>
      <c r="E2151" s="89"/>
    </row>
    <row r="2152" spans="1:5" x14ac:dyDescent="0.25">
      <c r="A2152" s="89"/>
      <c r="B2152" s="94"/>
      <c r="C2152" s="90"/>
      <c r="D2152" s="89"/>
      <c r="E2152" s="89"/>
    </row>
    <row r="2153" spans="1:5" x14ac:dyDescent="0.25">
      <c r="A2153" s="89"/>
      <c r="B2153" s="94"/>
      <c r="C2153" s="90"/>
      <c r="D2153" s="89"/>
      <c r="E2153" s="89"/>
    </row>
    <row r="2154" spans="1:5" x14ac:dyDescent="0.25">
      <c r="A2154" s="89"/>
      <c r="B2154" s="94"/>
      <c r="C2154" s="90"/>
      <c r="D2154" s="89"/>
      <c r="E2154" s="89"/>
    </row>
    <row r="2155" spans="1:5" x14ac:dyDescent="0.25">
      <c r="A2155" s="89"/>
      <c r="B2155" s="94"/>
      <c r="C2155" s="90"/>
      <c r="D2155" s="89"/>
      <c r="E2155" s="89"/>
    </row>
    <row r="2156" spans="1:5" x14ac:dyDescent="0.25">
      <c r="A2156" s="89"/>
      <c r="B2156" s="94"/>
      <c r="C2156" s="90"/>
      <c r="D2156" s="89"/>
      <c r="E2156" s="89"/>
    </row>
    <row r="2157" spans="1:5" x14ac:dyDescent="0.25">
      <c r="A2157" s="89"/>
      <c r="B2157" s="94"/>
      <c r="C2157" s="90"/>
      <c r="D2157" s="89"/>
      <c r="E2157" s="89"/>
    </row>
    <row r="2158" spans="1:5" x14ac:dyDescent="0.25">
      <c r="A2158" s="89"/>
      <c r="B2158" s="94"/>
      <c r="C2158" s="90"/>
      <c r="D2158" s="89"/>
      <c r="E2158" s="89"/>
    </row>
    <row r="2159" spans="1:5" x14ac:dyDescent="0.25">
      <c r="A2159" s="89"/>
      <c r="B2159" s="94"/>
      <c r="C2159" s="90"/>
      <c r="D2159" s="89"/>
      <c r="E2159" s="89"/>
    </row>
    <row r="2160" spans="1:5" x14ac:dyDescent="0.25">
      <c r="A2160" s="89"/>
      <c r="B2160" s="94"/>
      <c r="C2160" s="90"/>
      <c r="D2160" s="89"/>
      <c r="E2160" s="89"/>
    </row>
    <row r="2161" spans="1:5" x14ac:dyDescent="0.25">
      <c r="A2161" s="89"/>
      <c r="B2161" s="94"/>
      <c r="C2161" s="90"/>
      <c r="D2161" s="89"/>
      <c r="E2161" s="89"/>
    </row>
    <row r="2162" spans="1:5" x14ac:dyDescent="0.25">
      <c r="A2162" s="89"/>
      <c r="B2162" s="94"/>
      <c r="C2162" s="90"/>
      <c r="D2162" s="89"/>
      <c r="E2162" s="89"/>
    </row>
    <row r="2163" spans="1:5" x14ac:dyDescent="0.25">
      <c r="A2163" s="89"/>
      <c r="B2163" s="94"/>
      <c r="C2163" s="90"/>
      <c r="D2163" s="89"/>
      <c r="E2163" s="89"/>
    </row>
    <row r="2164" spans="1:5" x14ac:dyDescent="0.25">
      <c r="A2164" s="89"/>
      <c r="B2164" s="94"/>
      <c r="C2164" s="90"/>
      <c r="D2164" s="89"/>
      <c r="E2164" s="89"/>
    </row>
    <row r="2165" spans="1:5" x14ac:dyDescent="0.25">
      <c r="A2165" s="89"/>
      <c r="B2165" s="94"/>
      <c r="C2165" s="90"/>
      <c r="D2165" s="89"/>
      <c r="E2165" s="89"/>
    </row>
    <row r="2166" spans="1:5" x14ac:dyDescent="0.25">
      <c r="A2166" s="89"/>
      <c r="B2166" s="94"/>
      <c r="C2166" s="90"/>
      <c r="D2166" s="89"/>
      <c r="E2166" s="89"/>
    </row>
    <row r="2167" spans="1:5" x14ac:dyDescent="0.25">
      <c r="A2167" s="89"/>
      <c r="B2167" s="94"/>
      <c r="C2167" s="90"/>
      <c r="D2167" s="89"/>
      <c r="E2167" s="89"/>
    </row>
    <row r="2168" spans="1:5" x14ac:dyDescent="0.25">
      <c r="A2168" s="89"/>
      <c r="B2168" s="94"/>
      <c r="C2168" s="90"/>
      <c r="D2168" s="89"/>
      <c r="E2168" s="89"/>
    </row>
    <row r="2169" spans="1:5" x14ac:dyDescent="0.25">
      <c r="A2169" s="89"/>
      <c r="B2169" s="94"/>
      <c r="C2169" s="90"/>
      <c r="D2169" s="89"/>
      <c r="E2169" s="89"/>
    </row>
    <row r="2170" spans="1:5" x14ac:dyDescent="0.25">
      <c r="A2170" s="89"/>
      <c r="B2170" s="94"/>
      <c r="C2170" s="90"/>
      <c r="D2170" s="89"/>
      <c r="E2170" s="89"/>
    </row>
    <row r="2171" spans="1:5" x14ac:dyDescent="0.25">
      <c r="A2171" s="89"/>
      <c r="B2171" s="94"/>
      <c r="C2171" s="90"/>
      <c r="D2171" s="89"/>
      <c r="E2171" s="89"/>
    </row>
    <row r="2172" spans="1:5" x14ac:dyDescent="0.25">
      <c r="A2172" s="89"/>
      <c r="B2172" s="94"/>
      <c r="C2172" s="90"/>
      <c r="D2172" s="89"/>
      <c r="E2172" s="89"/>
    </row>
    <row r="2173" spans="1:5" x14ac:dyDescent="0.25">
      <c r="A2173" s="89"/>
      <c r="B2173" s="94"/>
      <c r="C2173" s="90"/>
      <c r="D2173" s="89"/>
      <c r="E2173" s="89"/>
    </row>
    <row r="2174" spans="1:5" x14ac:dyDescent="0.25">
      <c r="A2174" s="89"/>
      <c r="B2174" s="94"/>
      <c r="C2174" s="90"/>
      <c r="D2174" s="89"/>
      <c r="E2174" s="89"/>
    </row>
    <row r="2175" spans="1:5" x14ac:dyDescent="0.25">
      <c r="A2175" s="89"/>
      <c r="B2175" s="94"/>
      <c r="C2175" s="90"/>
      <c r="D2175" s="89"/>
      <c r="E2175" s="89"/>
    </row>
    <row r="2176" spans="1:5" x14ac:dyDescent="0.25">
      <c r="A2176" s="89"/>
      <c r="B2176" s="94"/>
      <c r="C2176" s="90"/>
      <c r="D2176" s="89"/>
      <c r="E2176" s="89"/>
    </row>
    <row r="2177" spans="1:5" x14ac:dyDescent="0.25">
      <c r="A2177" s="89"/>
      <c r="B2177" s="94"/>
      <c r="C2177" s="90"/>
      <c r="D2177" s="89"/>
      <c r="E2177" s="89"/>
    </row>
    <row r="2178" spans="1:5" x14ac:dyDescent="0.25">
      <c r="A2178" s="89"/>
      <c r="B2178" s="94"/>
      <c r="C2178" s="90"/>
      <c r="D2178" s="89"/>
      <c r="E2178" s="89"/>
    </row>
    <row r="2179" spans="1:5" x14ac:dyDescent="0.25">
      <c r="A2179" s="89"/>
      <c r="B2179" s="94"/>
      <c r="C2179" s="90"/>
      <c r="D2179" s="89"/>
      <c r="E2179" s="89"/>
    </row>
    <row r="2180" spans="1:5" x14ac:dyDescent="0.25">
      <c r="A2180" s="89"/>
      <c r="B2180" s="94"/>
      <c r="C2180" s="90"/>
      <c r="D2180" s="89"/>
      <c r="E2180" s="89"/>
    </row>
    <row r="2181" spans="1:5" x14ac:dyDescent="0.25">
      <c r="A2181" s="89"/>
      <c r="B2181" s="94"/>
      <c r="C2181" s="90"/>
      <c r="D2181" s="89"/>
      <c r="E2181" s="89"/>
    </row>
    <row r="2182" spans="1:5" x14ac:dyDescent="0.25">
      <c r="A2182" s="89"/>
      <c r="B2182" s="94"/>
      <c r="C2182" s="90"/>
      <c r="D2182" s="89"/>
      <c r="E2182" s="89"/>
    </row>
    <row r="2183" spans="1:5" x14ac:dyDescent="0.25">
      <c r="A2183" s="89"/>
      <c r="B2183" s="94"/>
      <c r="C2183" s="90"/>
      <c r="D2183" s="89"/>
      <c r="E2183" s="89"/>
    </row>
    <row r="2184" spans="1:5" x14ac:dyDescent="0.25">
      <c r="A2184" s="89"/>
      <c r="B2184" s="94"/>
      <c r="C2184" s="90"/>
      <c r="D2184" s="89"/>
      <c r="E2184" s="89"/>
    </row>
    <row r="2185" spans="1:5" x14ac:dyDescent="0.25">
      <c r="A2185" s="89"/>
      <c r="B2185" s="94"/>
      <c r="C2185" s="90"/>
      <c r="D2185" s="89"/>
      <c r="E2185" s="89"/>
    </row>
    <row r="2186" spans="1:5" x14ac:dyDescent="0.25">
      <c r="A2186" s="89"/>
      <c r="B2186" s="94"/>
      <c r="C2186" s="90"/>
      <c r="D2186" s="89"/>
      <c r="E2186" s="89"/>
    </row>
    <row r="2187" spans="1:5" x14ac:dyDescent="0.25">
      <c r="A2187" s="89"/>
      <c r="B2187" s="94"/>
      <c r="C2187" s="90"/>
      <c r="D2187" s="89"/>
      <c r="E2187" s="89"/>
    </row>
    <row r="2188" spans="1:5" x14ac:dyDescent="0.25">
      <c r="A2188" s="89"/>
      <c r="B2188" s="94"/>
      <c r="C2188" s="90"/>
      <c r="D2188" s="89"/>
      <c r="E2188" s="89"/>
    </row>
    <row r="2189" spans="1:5" x14ac:dyDescent="0.25">
      <c r="A2189" s="89"/>
      <c r="B2189" s="94"/>
      <c r="C2189" s="90"/>
      <c r="D2189" s="89"/>
      <c r="E2189" s="89"/>
    </row>
    <row r="2190" spans="1:5" x14ac:dyDescent="0.25">
      <c r="A2190" s="89"/>
      <c r="B2190" s="94"/>
      <c r="C2190" s="90"/>
      <c r="D2190" s="89"/>
      <c r="E2190" s="89"/>
    </row>
    <row r="2191" spans="1:5" x14ac:dyDescent="0.25">
      <c r="A2191" s="89"/>
      <c r="B2191" s="94"/>
      <c r="C2191" s="90"/>
      <c r="D2191" s="89"/>
      <c r="E2191" s="89"/>
    </row>
    <row r="2192" spans="1:5" x14ac:dyDescent="0.25">
      <c r="A2192" s="89"/>
      <c r="B2192" s="94"/>
      <c r="C2192" s="90"/>
      <c r="D2192" s="89"/>
      <c r="E2192" s="89"/>
    </row>
    <row r="2193" spans="1:5" x14ac:dyDescent="0.25">
      <c r="A2193" s="89"/>
      <c r="B2193" s="94"/>
      <c r="C2193" s="90"/>
      <c r="D2193" s="89"/>
      <c r="E2193" s="89"/>
    </row>
    <row r="2194" spans="1:5" x14ac:dyDescent="0.25">
      <c r="A2194" s="89"/>
      <c r="B2194" s="94"/>
      <c r="C2194" s="90"/>
      <c r="D2194" s="89"/>
      <c r="E2194" s="89"/>
    </row>
    <row r="2195" spans="1:5" x14ac:dyDescent="0.25">
      <c r="A2195" s="89"/>
      <c r="B2195" s="94"/>
      <c r="C2195" s="90"/>
      <c r="D2195" s="89"/>
      <c r="E2195" s="89"/>
    </row>
    <row r="2196" spans="1:5" x14ac:dyDescent="0.25">
      <c r="A2196" s="89"/>
      <c r="B2196" s="94"/>
      <c r="C2196" s="90"/>
      <c r="D2196" s="89"/>
      <c r="E2196" s="89"/>
    </row>
    <row r="2197" spans="1:5" x14ac:dyDescent="0.25">
      <c r="A2197" s="89"/>
      <c r="B2197" s="94"/>
      <c r="C2197" s="90"/>
      <c r="D2197" s="89"/>
      <c r="E2197" s="89"/>
    </row>
    <row r="2198" spans="1:5" x14ac:dyDescent="0.25">
      <c r="A2198" s="89"/>
      <c r="B2198" s="94"/>
      <c r="C2198" s="90"/>
      <c r="D2198" s="89"/>
      <c r="E2198" s="89"/>
    </row>
    <row r="2199" spans="1:5" x14ac:dyDescent="0.25">
      <c r="A2199" s="89"/>
      <c r="B2199" s="94"/>
      <c r="C2199" s="90"/>
      <c r="D2199" s="89"/>
      <c r="E2199" s="89"/>
    </row>
    <row r="2200" spans="1:5" x14ac:dyDescent="0.25">
      <c r="A2200" s="89"/>
      <c r="B2200" s="94"/>
      <c r="C2200" s="90"/>
      <c r="D2200" s="89"/>
      <c r="E2200" s="89"/>
    </row>
    <row r="2201" spans="1:5" x14ac:dyDescent="0.25">
      <c r="A2201" s="89"/>
      <c r="B2201" s="94"/>
      <c r="C2201" s="90"/>
      <c r="D2201" s="89"/>
      <c r="E2201" s="89"/>
    </row>
    <row r="2202" spans="1:5" x14ac:dyDescent="0.25">
      <c r="A2202" s="89"/>
      <c r="B2202" s="94"/>
      <c r="C2202" s="90"/>
      <c r="D2202" s="89"/>
      <c r="E2202" s="89"/>
    </row>
    <row r="2203" spans="1:5" x14ac:dyDescent="0.25">
      <c r="A2203" s="89"/>
      <c r="B2203" s="94"/>
      <c r="C2203" s="90"/>
      <c r="D2203" s="89"/>
      <c r="E2203" s="89"/>
    </row>
    <row r="2204" spans="1:5" x14ac:dyDescent="0.25">
      <c r="A2204" s="89"/>
      <c r="B2204" s="94"/>
      <c r="C2204" s="90"/>
      <c r="D2204" s="89"/>
      <c r="E2204" s="89"/>
    </row>
    <row r="2205" spans="1:5" x14ac:dyDescent="0.25">
      <c r="A2205" s="89"/>
      <c r="B2205" s="94"/>
      <c r="C2205" s="90"/>
      <c r="D2205" s="89"/>
      <c r="E2205" s="89"/>
    </row>
    <row r="2206" spans="1:5" x14ac:dyDescent="0.25">
      <c r="A2206" s="89"/>
      <c r="B2206" s="94"/>
      <c r="C2206" s="90"/>
      <c r="D2206" s="89"/>
      <c r="E2206" s="89"/>
    </row>
    <row r="2207" spans="1:5" x14ac:dyDescent="0.25">
      <c r="A2207" s="89"/>
      <c r="B2207" s="94"/>
      <c r="C2207" s="90"/>
      <c r="D2207" s="89"/>
      <c r="E2207" s="89"/>
    </row>
    <row r="2208" spans="1:5" x14ac:dyDescent="0.25">
      <c r="A2208" s="89"/>
      <c r="B2208" s="94"/>
      <c r="C2208" s="90"/>
      <c r="D2208" s="89"/>
      <c r="E2208" s="89"/>
    </row>
    <row r="2209" spans="1:5" x14ac:dyDescent="0.25">
      <c r="A2209" s="89"/>
      <c r="B2209" s="94"/>
      <c r="C2209" s="90"/>
      <c r="D2209" s="89"/>
      <c r="E2209" s="89"/>
    </row>
    <row r="2210" spans="1:5" x14ac:dyDescent="0.25">
      <c r="A2210" s="89"/>
      <c r="B2210" s="94"/>
      <c r="C2210" s="90"/>
      <c r="D2210" s="89"/>
      <c r="E2210" s="89"/>
    </row>
    <row r="2211" spans="1:5" x14ac:dyDescent="0.25">
      <c r="A2211" s="89"/>
      <c r="B2211" s="94"/>
      <c r="C2211" s="90"/>
      <c r="D2211" s="89"/>
      <c r="E2211" s="89"/>
    </row>
    <row r="2212" spans="1:5" x14ac:dyDescent="0.25">
      <c r="A2212" s="89"/>
      <c r="B2212" s="94"/>
      <c r="C2212" s="90"/>
      <c r="D2212" s="89"/>
      <c r="E2212" s="89"/>
    </row>
    <row r="2213" spans="1:5" x14ac:dyDescent="0.25">
      <c r="A2213" s="89"/>
      <c r="B2213" s="94"/>
      <c r="C2213" s="90"/>
      <c r="D2213" s="89"/>
      <c r="E2213" s="89"/>
    </row>
    <row r="2214" spans="1:5" x14ac:dyDescent="0.25">
      <c r="A2214" s="89"/>
      <c r="B2214" s="94"/>
      <c r="C2214" s="90"/>
      <c r="D2214" s="89"/>
      <c r="E2214" s="89"/>
    </row>
    <row r="2215" spans="1:5" x14ac:dyDescent="0.25">
      <c r="A2215" s="89"/>
      <c r="B2215" s="94"/>
      <c r="C2215" s="90"/>
      <c r="D2215" s="89"/>
      <c r="E2215" s="89"/>
    </row>
    <row r="2216" spans="1:5" x14ac:dyDescent="0.25">
      <c r="A2216" s="89"/>
      <c r="B2216" s="94"/>
      <c r="C2216" s="90"/>
      <c r="D2216" s="89"/>
      <c r="E2216" s="89"/>
    </row>
    <row r="2217" spans="1:5" x14ac:dyDescent="0.25">
      <c r="A2217" s="89"/>
      <c r="B2217" s="94"/>
      <c r="C2217" s="90"/>
      <c r="D2217" s="89"/>
      <c r="E2217" s="89"/>
    </row>
    <row r="2218" spans="1:5" x14ac:dyDescent="0.25">
      <c r="A2218" s="89"/>
      <c r="B2218" s="94"/>
      <c r="C2218" s="90"/>
      <c r="D2218" s="89"/>
      <c r="E2218" s="89"/>
    </row>
    <row r="2219" spans="1:5" x14ac:dyDescent="0.25">
      <c r="A2219" s="89"/>
      <c r="B2219" s="94"/>
      <c r="C2219" s="90"/>
      <c r="D2219" s="89"/>
      <c r="E2219" s="89"/>
    </row>
    <row r="2220" spans="1:5" x14ac:dyDescent="0.25">
      <c r="A2220" s="89"/>
      <c r="B2220" s="94"/>
      <c r="C2220" s="90"/>
      <c r="D2220" s="89"/>
      <c r="E2220" s="89"/>
    </row>
    <row r="2221" spans="1:5" x14ac:dyDescent="0.25">
      <c r="A2221" s="89"/>
      <c r="B2221" s="94"/>
      <c r="C2221" s="90"/>
      <c r="D2221" s="89"/>
      <c r="E2221" s="89"/>
    </row>
    <row r="2222" spans="1:5" x14ac:dyDescent="0.25">
      <c r="A2222" s="89"/>
      <c r="B2222" s="94"/>
      <c r="C2222" s="90"/>
      <c r="D2222" s="89"/>
      <c r="E2222" s="89"/>
    </row>
    <row r="2223" spans="1:5" x14ac:dyDescent="0.25">
      <c r="A2223" s="89"/>
      <c r="B2223" s="94"/>
      <c r="C2223" s="90"/>
      <c r="D2223" s="89"/>
      <c r="E2223" s="89"/>
    </row>
    <row r="2224" spans="1:5" x14ac:dyDescent="0.25">
      <c r="A2224" s="89"/>
      <c r="B2224" s="94"/>
      <c r="C2224" s="90"/>
      <c r="D2224" s="89"/>
      <c r="E2224" s="89"/>
    </row>
    <row r="2225" spans="1:5" x14ac:dyDescent="0.25">
      <c r="A2225" s="89"/>
      <c r="B2225" s="94"/>
      <c r="C2225" s="90"/>
      <c r="D2225" s="89"/>
      <c r="E2225" s="89"/>
    </row>
    <row r="2226" spans="1:5" x14ac:dyDescent="0.25">
      <c r="A2226" s="89"/>
      <c r="B2226" s="94"/>
      <c r="C2226" s="90"/>
      <c r="D2226" s="89"/>
      <c r="E2226" s="89"/>
    </row>
    <row r="2227" spans="1:5" x14ac:dyDescent="0.25">
      <c r="A2227" s="89"/>
      <c r="B2227" s="94"/>
      <c r="C2227" s="90"/>
      <c r="D2227" s="89"/>
      <c r="E2227" s="89"/>
    </row>
    <row r="2228" spans="1:5" x14ac:dyDescent="0.25">
      <c r="A2228" s="89"/>
      <c r="B2228" s="94"/>
      <c r="C2228" s="90"/>
      <c r="D2228" s="89"/>
      <c r="E2228" s="89"/>
    </row>
    <row r="2229" spans="1:5" x14ac:dyDescent="0.25">
      <c r="A2229" s="89"/>
      <c r="B2229" s="94"/>
      <c r="C2229" s="90"/>
      <c r="D2229" s="89"/>
      <c r="E2229" s="89"/>
    </row>
    <row r="2230" spans="1:5" x14ac:dyDescent="0.25">
      <c r="A2230" s="89"/>
      <c r="B2230" s="94"/>
      <c r="C2230" s="90"/>
      <c r="D2230" s="89"/>
      <c r="E2230" s="89"/>
    </row>
    <row r="2231" spans="1:5" x14ac:dyDescent="0.25">
      <c r="A2231" s="89"/>
      <c r="B2231" s="94"/>
      <c r="C2231" s="90"/>
      <c r="D2231" s="89"/>
      <c r="E2231" s="89"/>
    </row>
    <row r="2232" spans="1:5" x14ac:dyDescent="0.25">
      <c r="A2232" s="89"/>
      <c r="B2232" s="94"/>
      <c r="C2232" s="90"/>
      <c r="D2232" s="89"/>
      <c r="E2232" s="89"/>
    </row>
    <row r="2233" spans="1:5" x14ac:dyDescent="0.25">
      <c r="A2233" s="89"/>
      <c r="B2233" s="94"/>
      <c r="C2233" s="90"/>
      <c r="D2233" s="89"/>
      <c r="E2233" s="89"/>
    </row>
    <row r="2234" spans="1:5" x14ac:dyDescent="0.25">
      <c r="A2234" s="89"/>
      <c r="B2234" s="94"/>
      <c r="C2234" s="90"/>
      <c r="D2234" s="89"/>
      <c r="E2234" s="89"/>
    </row>
    <row r="2235" spans="1:5" x14ac:dyDescent="0.25">
      <c r="A2235" s="89"/>
      <c r="B2235" s="94"/>
      <c r="C2235" s="90"/>
      <c r="D2235" s="89"/>
      <c r="E2235" s="89"/>
    </row>
    <row r="2236" spans="1:5" x14ac:dyDescent="0.25">
      <c r="A2236" s="89"/>
      <c r="B2236" s="94"/>
      <c r="C2236" s="90"/>
      <c r="D2236" s="89"/>
      <c r="E2236" s="89"/>
    </row>
    <row r="2237" spans="1:5" x14ac:dyDescent="0.25">
      <c r="A2237" s="89"/>
      <c r="B2237" s="94"/>
      <c r="C2237" s="90"/>
      <c r="D2237" s="89"/>
      <c r="E2237" s="89"/>
    </row>
    <row r="2238" spans="1:5" x14ac:dyDescent="0.25">
      <c r="A2238" s="89"/>
      <c r="B2238" s="94"/>
      <c r="C2238" s="90"/>
      <c r="D2238" s="89"/>
      <c r="E2238" s="89"/>
    </row>
    <row r="2239" spans="1:5" x14ac:dyDescent="0.25">
      <c r="A2239" s="89"/>
      <c r="B2239" s="94"/>
      <c r="C2239" s="90"/>
      <c r="D2239" s="89"/>
      <c r="E2239" s="89"/>
    </row>
    <row r="2240" spans="1:5" x14ac:dyDescent="0.25">
      <c r="A2240" s="89"/>
      <c r="B2240" s="94"/>
      <c r="C2240" s="90"/>
      <c r="D2240" s="89"/>
      <c r="E2240" s="89"/>
    </row>
    <row r="2241" spans="1:5" x14ac:dyDescent="0.25">
      <c r="A2241" s="89"/>
      <c r="B2241" s="94"/>
      <c r="C2241" s="90"/>
      <c r="D2241" s="89"/>
      <c r="E2241" s="89"/>
    </row>
    <row r="2242" spans="1:5" x14ac:dyDescent="0.25">
      <c r="A2242" s="89"/>
      <c r="B2242" s="94"/>
      <c r="C2242" s="90"/>
      <c r="D2242" s="89"/>
      <c r="E2242" s="89"/>
    </row>
    <row r="2243" spans="1:5" x14ac:dyDescent="0.25">
      <c r="A2243" s="89"/>
      <c r="B2243" s="94"/>
      <c r="C2243" s="90"/>
      <c r="D2243" s="89"/>
      <c r="E2243" s="89"/>
    </row>
    <row r="2244" spans="1:5" x14ac:dyDescent="0.25">
      <c r="A2244" s="89"/>
      <c r="B2244" s="94"/>
      <c r="C2244" s="90"/>
      <c r="D2244" s="89"/>
      <c r="E2244" s="89"/>
    </row>
    <row r="2245" spans="1:5" x14ac:dyDescent="0.25">
      <c r="A2245" s="89"/>
      <c r="B2245" s="94"/>
      <c r="C2245" s="90"/>
      <c r="D2245" s="89"/>
      <c r="E2245" s="89"/>
    </row>
    <row r="2246" spans="1:5" x14ac:dyDescent="0.25">
      <c r="A2246" s="89"/>
      <c r="B2246" s="94"/>
      <c r="C2246" s="90"/>
      <c r="D2246" s="89"/>
      <c r="E2246" s="89"/>
    </row>
    <row r="2247" spans="1:5" x14ac:dyDescent="0.25">
      <c r="A2247" s="89"/>
      <c r="B2247" s="94"/>
      <c r="C2247" s="90"/>
      <c r="D2247" s="89"/>
      <c r="E2247" s="89"/>
    </row>
    <row r="2248" spans="1:5" x14ac:dyDescent="0.25">
      <c r="A2248" s="89"/>
      <c r="B2248" s="94"/>
      <c r="C2248" s="90"/>
      <c r="D2248" s="89"/>
      <c r="E2248" s="89"/>
    </row>
    <row r="2249" spans="1:5" x14ac:dyDescent="0.25">
      <c r="A2249" s="89"/>
      <c r="B2249" s="94"/>
      <c r="C2249" s="90"/>
      <c r="D2249" s="89"/>
      <c r="E2249" s="89"/>
    </row>
    <row r="2250" spans="1:5" x14ac:dyDescent="0.25">
      <c r="A2250" s="89"/>
      <c r="B2250" s="94"/>
      <c r="C2250" s="90"/>
      <c r="D2250" s="89"/>
      <c r="E2250" s="89"/>
    </row>
    <row r="2251" spans="1:5" x14ac:dyDescent="0.25">
      <c r="A2251" s="89"/>
      <c r="B2251" s="94"/>
      <c r="C2251" s="90"/>
      <c r="D2251" s="89"/>
      <c r="E2251" s="89"/>
    </row>
    <row r="2252" spans="1:5" x14ac:dyDescent="0.25">
      <c r="A2252" s="89"/>
      <c r="B2252" s="94"/>
      <c r="C2252" s="90"/>
      <c r="D2252" s="89"/>
      <c r="E2252" s="89"/>
    </row>
    <row r="2253" spans="1:5" x14ac:dyDescent="0.25">
      <c r="A2253" s="89"/>
      <c r="B2253" s="94"/>
      <c r="C2253" s="90"/>
      <c r="D2253" s="89"/>
      <c r="E2253" s="89"/>
    </row>
    <row r="2254" spans="1:5" x14ac:dyDescent="0.25">
      <c r="A2254" s="89"/>
      <c r="B2254" s="94"/>
      <c r="C2254" s="90"/>
      <c r="D2254" s="89"/>
      <c r="E2254" s="89"/>
    </row>
    <row r="2255" spans="1:5" x14ac:dyDescent="0.25">
      <c r="A2255" s="89"/>
      <c r="B2255" s="94"/>
      <c r="C2255" s="90"/>
      <c r="D2255" s="89"/>
      <c r="E2255" s="89"/>
    </row>
    <row r="2256" spans="1:5" x14ac:dyDescent="0.25">
      <c r="A2256" s="89"/>
      <c r="B2256" s="94"/>
      <c r="C2256" s="90"/>
      <c r="D2256" s="89"/>
      <c r="E2256" s="89"/>
    </row>
    <row r="2257" spans="1:5" x14ac:dyDescent="0.25">
      <c r="A2257" s="89"/>
      <c r="B2257" s="94"/>
      <c r="C2257" s="90"/>
      <c r="D2257" s="89"/>
      <c r="E2257" s="89"/>
    </row>
    <row r="2258" spans="1:5" x14ac:dyDescent="0.25">
      <c r="A2258" s="89"/>
      <c r="B2258" s="94"/>
      <c r="C2258" s="90"/>
      <c r="D2258" s="89"/>
      <c r="E2258" s="89"/>
    </row>
    <row r="2259" spans="1:5" x14ac:dyDescent="0.25">
      <c r="A2259" s="89"/>
      <c r="B2259" s="94"/>
      <c r="C2259" s="90"/>
      <c r="D2259" s="89"/>
      <c r="E2259" s="89"/>
    </row>
    <row r="2260" spans="1:5" x14ac:dyDescent="0.25">
      <c r="A2260" s="89"/>
      <c r="B2260" s="94"/>
      <c r="C2260" s="90"/>
      <c r="D2260" s="89"/>
      <c r="E2260" s="89"/>
    </row>
    <row r="2261" spans="1:5" x14ac:dyDescent="0.25">
      <c r="A2261" s="89"/>
      <c r="B2261" s="94"/>
      <c r="C2261" s="90"/>
      <c r="D2261" s="89"/>
      <c r="E2261" s="89"/>
    </row>
    <row r="2262" spans="1:5" x14ac:dyDescent="0.25">
      <c r="A2262" s="89"/>
      <c r="B2262" s="94"/>
      <c r="C2262" s="90"/>
      <c r="D2262" s="89"/>
      <c r="E2262" s="89"/>
    </row>
    <row r="2263" spans="1:5" x14ac:dyDescent="0.25">
      <c r="A2263" s="89"/>
      <c r="B2263" s="94"/>
      <c r="C2263" s="90"/>
      <c r="D2263" s="89"/>
      <c r="E2263" s="89"/>
    </row>
    <row r="2264" spans="1:5" x14ac:dyDescent="0.25">
      <c r="A2264" s="89"/>
      <c r="B2264" s="94"/>
      <c r="C2264" s="90"/>
      <c r="D2264" s="89"/>
      <c r="E2264" s="89"/>
    </row>
    <row r="2265" spans="1:5" x14ac:dyDescent="0.25">
      <c r="A2265" s="89"/>
      <c r="B2265" s="94"/>
      <c r="C2265" s="90"/>
      <c r="D2265" s="89"/>
      <c r="E2265" s="89"/>
    </row>
    <row r="2266" spans="1:5" x14ac:dyDescent="0.25">
      <c r="A2266" s="89"/>
      <c r="B2266" s="94"/>
      <c r="C2266" s="90"/>
      <c r="D2266" s="89"/>
      <c r="E2266" s="89"/>
    </row>
    <row r="2267" spans="1:5" x14ac:dyDescent="0.25">
      <c r="A2267" s="89"/>
      <c r="B2267" s="94"/>
      <c r="C2267" s="90"/>
      <c r="D2267" s="89"/>
      <c r="E2267" s="89"/>
    </row>
    <row r="2268" spans="1:5" x14ac:dyDescent="0.25">
      <c r="A2268" s="89"/>
      <c r="B2268" s="94"/>
      <c r="C2268" s="90"/>
      <c r="D2268" s="89"/>
      <c r="E2268" s="89"/>
    </row>
    <row r="2269" spans="1:5" x14ac:dyDescent="0.25">
      <c r="A2269" s="89"/>
      <c r="B2269" s="94"/>
      <c r="C2269" s="90"/>
      <c r="D2269" s="89"/>
      <c r="E2269" s="89"/>
    </row>
    <row r="2270" spans="1:5" x14ac:dyDescent="0.25">
      <c r="A2270" s="89"/>
      <c r="B2270" s="94"/>
      <c r="C2270" s="90"/>
      <c r="D2270" s="89"/>
      <c r="E2270" s="89"/>
    </row>
    <row r="2271" spans="1:5" x14ac:dyDescent="0.25">
      <c r="A2271" s="89"/>
      <c r="B2271" s="94"/>
      <c r="C2271" s="90"/>
      <c r="D2271" s="89"/>
      <c r="E2271" s="89"/>
    </row>
    <row r="2272" spans="1:5" x14ac:dyDescent="0.25">
      <c r="A2272" s="89"/>
      <c r="B2272" s="94"/>
      <c r="C2272" s="90"/>
      <c r="D2272" s="89"/>
      <c r="E2272" s="89"/>
    </row>
    <row r="2273" spans="1:5" x14ac:dyDescent="0.25">
      <c r="A2273" s="89"/>
      <c r="B2273" s="94"/>
      <c r="C2273" s="90"/>
      <c r="D2273" s="89"/>
      <c r="E2273" s="89"/>
    </row>
    <row r="2274" spans="1:5" x14ac:dyDescent="0.25">
      <c r="A2274" s="89"/>
      <c r="B2274" s="94"/>
      <c r="C2274" s="90"/>
      <c r="D2274" s="89"/>
      <c r="E2274" s="89"/>
    </row>
    <row r="2275" spans="1:5" x14ac:dyDescent="0.25">
      <c r="A2275" s="89"/>
      <c r="B2275" s="94"/>
      <c r="C2275" s="90"/>
      <c r="D2275" s="89"/>
      <c r="E2275" s="89"/>
    </row>
    <row r="2276" spans="1:5" x14ac:dyDescent="0.25">
      <c r="A2276" s="89"/>
      <c r="B2276" s="94"/>
      <c r="C2276" s="90"/>
      <c r="D2276" s="89"/>
      <c r="E2276" s="89"/>
    </row>
    <row r="2277" spans="1:5" x14ac:dyDescent="0.25">
      <c r="A2277" s="89"/>
      <c r="B2277" s="94"/>
      <c r="C2277" s="90"/>
      <c r="D2277" s="89"/>
      <c r="E2277" s="89"/>
    </row>
    <row r="2278" spans="1:5" x14ac:dyDescent="0.25">
      <c r="A2278" s="89"/>
      <c r="B2278" s="94"/>
      <c r="C2278" s="90"/>
      <c r="D2278" s="89"/>
      <c r="E2278" s="89"/>
    </row>
    <row r="2279" spans="1:5" x14ac:dyDescent="0.25">
      <c r="A2279" s="89"/>
      <c r="B2279" s="94"/>
      <c r="C2279" s="90"/>
      <c r="D2279" s="89"/>
      <c r="E2279" s="89"/>
    </row>
    <row r="2280" spans="1:5" x14ac:dyDescent="0.25">
      <c r="A2280" s="89"/>
      <c r="B2280" s="94"/>
      <c r="C2280" s="90"/>
      <c r="D2280" s="89"/>
      <c r="E2280" s="89"/>
    </row>
    <row r="2281" spans="1:5" x14ac:dyDescent="0.25">
      <c r="A2281" s="89"/>
      <c r="B2281" s="94"/>
      <c r="C2281" s="90"/>
      <c r="D2281" s="89"/>
      <c r="E2281" s="89"/>
    </row>
    <row r="2282" spans="1:5" x14ac:dyDescent="0.25">
      <c r="A2282" s="89"/>
      <c r="B2282" s="94"/>
      <c r="C2282" s="90"/>
      <c r="D2282" s="89"/>
      <c r="E2282" s="89"/>
    </row>
    <row r="2283" spans="1:5" x14ac:dyDescent="0.25">
      <c r="A2283" s="89"/>
      <c r="B2283" s="94"/>
      <c r="C2283" s="90"/>
      <c r="D2283" s="89"/>
      <c r="E2283" s="89"/>
    </row>
    <row r="2284" spans="1:5" x14ac:dyDescent="0.25">
      <c r="A2284" s="89"/>
      <c r="B2284" s="94"/>
      <c r="C2284" s="90"/>
      <c r="D2284" s="89"/>
      <c r="E2284" s="89"/>
    </row>
    <row r="2285" spans="1:5" x14ac:dyDescent="0.25">
      <c r="A2285" s="89"/>
      <c r="B2285" s="94"/>
      <c r="C2285" s="90"/>
      <c r="D2285" s="89"/>
      <c r="E2285" s="89"/>
    </row>
    <row r="2286" spans="1:5" x14ac:dyDescent="0.25">
      <c r="A2286" s="89"/>
      <c r="B2286" s="94"/>
      <c r="C2286" s="90"/>
      <c r="D2286" s="89"/>
      <c r="E2286" s="89"/>
    </row>
    <row r="2287" spans="1:5" x14ac:dyDescent="0.25">
      <c r="A2287" s="89"/>
      <c r="B2287" s="94"/>
      <c r="C2287" s="90"/>
      <c r="D2287" s="89"/>
      <c r="E2287" s="89"/>
    </row>
    <row r="2288" spans="1:5" x14ac:dyDescent="0.25">
      <c r="A2288" s="89"/>
      <c r="B2288" s="94"/>
      <c r="C2288" s="90"/>
      <c r="D2288" s="89"/>
      <c r="E2288" s="89"/>
    </row>
    <row r="2289" spans="1:5" x14ac:dyDescent="0.25">
      <c r="A2289" s="89"/>
      <c r="B2289" s="94"/>
      <c r="C2289" s="90"/>
      <c r="D2289" s="89"/>
      <c r="E2289" s="89"/>
    </row>
    <row r="2290" spans="1:5" x14ac:dyDescent="0.25">
      <c r="A2290" s="89"/>
      <c r="B2290" s="94"/>
      <c r="C2290" s="90"/>
      <c r="D2290" s="89"/>
      <c r="E2290" s="89"/>
    </row>
    <row r="2291" spans="1:5" x14ac:dyDescent="0.25">
      <c r="A2291" s="89"/>
      <c r="B2291" s="94"/>
      <c r="C2291" s="90"/>
      <c r="D2291" s="89"/>
      <c r="E2291" s="89"/>
    </row>
    <row r="2292" spans="1:5" x14ac:dyDescent="0.25">
      <c r="A2292" s="89"/>
      <c r="B2292" s="94"/>
      <c r="C2292" s="90"/>
      <c r="D2292" s="89"/>
      <c r="E2292" s="89"/>
    </row>
    <row r="2293" spans="1:5" x14ac:dyDescent="0.25">
      <c r="A2293" s="89"/>
      <c r="B2293" s="94"/>
      <c r="C2293" s="90"/>
      <c r="D2293" s="89"/>
      <c r="E2293" s="89"/>
    </row>
    <row r="2294" spans="1:5" x14ac:dyDescent="0.25">
      <c r="A2294" s="89"/>
      <c r="B2294" s="94"/>
      <c r="C2294" s="90"/>
      <c r="D2294" s="89"/>
      <c r="E2294" s="89"/>
    </row>
    <row r="2295" spans="1:5" x14ac:dyDescent="0.25">
      <c r="A2295" s="89"/>
      <c r="B2295" s="94"/>
      <c r="C2295" s="90"/>
      <c r="D2295" s="89"/>
      <c r="E2295" s="89"/>
    </row>
    <row r="2296" spans="1:5" x14ac:dyDescent="0.25">
      <c r="A2296" s="89"/>
      <c r="B2296" s="94"/>
      <c r="C2296" s="90"/>
      <c r="D2296" s="89"/>
      <c r="E2296" s="89"/>
    </row>
    <row r="2297" spans="1:5" x14ac:dyDescent="0.25">
      <c r="A2297" s="89"/>
      <c r="B2297" s="94"/>
      <c r="C2297" s="90"/>
      <c r="D2297" s="89"/>
      <c r="E2297" s="89"/>
    </row>
    <row r="2298" spans="1:5" x14ac:dyDescent="0.25">
      <c r="A2298" s="89"/>
      <c r="B2298" s="94"/>
      <c r="C2298" s="90"/>
      <c r="D2298" s="89"/>
      <c r="E2298" s="89"/>
    </row>
    <row r="2299" spans="1:5" x14ac:dyDescent="0.25">
      <c r="A2299" s="89"/>
      <c r="B2299" s="94"/>
      <c r="C2299" s="90"/>
      <c r="D2299" s="89"/>
      <c r="E2299" s="89"/>
    </row>
    <row r="2300" spans="1:5" x14ac:dyDescent="0.25">
      <c r="A2300" s="89"/>
      <c r="B2300" s="94"/>
      <c r="C2300" s="90"/>
      <c r="D2300" s="89"/>
      <c r="E2300" s="89"/>
    </row>
    <row r="2301" spans="1:5" x14ac:dyDescent="0.25">
      <c r="A2301" s="89"/>
      <c r="B2301" s="94"/>
      <c r="C2301" s="90"/>
      <c r="D2301" s="89"/>
      <c r="E2301" s="89"/>
    </row>
    <row r="2302" spans="1:5" x14ac:dyDescent="0.25">
      <c r="A2302" s="89"/>
      <c r="B2302" s="94"/>
      <c r="C2302" s="90"/>
      <c r="D2302" s="89"/>
      <c r="E2302" s="89"/>
    </row>
    <row r="2303" spans="1:5" x14ac:dyDescent="0.25">
      <c r="A2303" s="89"/>
      <c r="B2303" s="94"/>
      <c r="C2303" s="90"/>
      <c r="D2303" s="89"/>
      <c r="E2303" s="89"/>
    </row>
    <row r="2304" spans="1:5" x14ac:dyDescent="0.25">
      <c r="A2304" s="89"/>
      <c r="B2304" s="94"/>
      <c r="C2304" s="90"/>
      <c r="D2304" s="89"/>
      <c r="E2304" s="89"/>
    </row>
    <row r="2305" spans="1:5" x14ac:dyDescent="0.25">
      <c r="A2305" s="89"/>
      <c r="B2305" s="94"/>
      <c r="C2305" s="90"/>
      <c r="D2305" s="89"/>
      <c r="E2305" s="89"/>
    </row>
    <row r="2306" spans="1:5" x14ac:dyDescent="0.25">
      <c r="A2306" s="89"/>
      <c r="B2306" s="94"/>
      <c r="C2306" s="90"/>
      <c r="D2306" s="89"/>
      <c r="E2306" s="89"/>
    </row>
    <row r="2307" spans="1:5" x14ac:dyDescent="0.25">
      <c r="A2307" s="89"/>
      <c r="B2307" s="94"/>
      <c r="C2307" s="90"/>
      <c r="D2307" s="89"/>
      <c r="E2307" s="89"/>
    </row>
    <row r="2308" spans="1:5" x14ac:dyDescent="0.25">
      <c r="A2308" s="89"/>
      <c r="B2308" s="94"/>
      <c r="C2308" s="90"/>
      <c r="D2308" s="89"/>
      <c r="E2308" s="89"/>
    </row>
    <row r="2309" spans="1:5" x14ac:dyDescent="0.25">
      <c r="A2309" s="89"/>
      <c r="B2309" s="94"/>
      <c r="C2309" s="90"/>
      <c r="D2309" s="89"/>
      <c r="E2309" s="89"/>
    </row>
    <row r="2310" spans="1:5" x14ac:dyDescent="0.25">
      <c r="A2310" s="89"/>
      <c r="B2310" s="94"/>
      <c r="C2310" s="90"/>
      <c r="D2310" s="89"/>
      <c r="E2310" s="89"/>
    </row>
    <row r="2311" spans="1:5" x14ac:dyDescent="0.25">
      <c r="A2311" s="89"/>
      <c r="B2311" s="94"/>
      <c r="C2311" s="90"/>
      <c r="D2311" s="89"/>
      <c r="E2311" s="89"/>
    </row>
    <row r="2312" spans="1:5" x14ac:dyDescent="0.25">
      <c r="A2312" s="89"/>
      <c r="B2312" s="94"/>
      <c r="C2312" s="90"/>
      <c r="D2312" s="89"/>
      <c r="E2312" s="89"/>
    </row>
    <row r="2313" spans="1:5" x14ac:dyDescent="0.25">
      <c r="A2313" s="89"/>
      <c r="B2313" s="94"/>
      <c r="C2313" s="90"/>
      <c r="D2313" s="89"/>
      <c r="E2313" s="89"/>
    </row>
    <row r="2314" spans="1:5" x14ac:dyDescent="0.25">
      <c r="A2314" s="89"/>
      <c r="B2314" s="94"/>
      <c r="C2314" s="90"/>
      <c r="D2314" s="89"/>
      <c r="E2314" s="89"/>
    </row>
    <row r="2315" spans="1:5" x14ac:dyDescent="0.25">
      <c r="A2315" s="89"/>
      <c r="B2315" s="94"/>
      <c r="C2315" s="90"/>
      <c r="D2315" s="89"/>
      <c r="E2315" s="89"/>
    </row>
    <row r="2316" spans="1:5" x14ac:dyDescent="0.25">
      <c r="A2316" s="89"/>
      <c r="B2316" s="94"/>
      <c r="C2316" s="90"/>
      <c r="D2316" s="89"/>
      <c r="E2316" s="89"/>
    </row>
    <row r="2317" spans="1:5" x14ac:dyDescent="0.25">
      <c r="A2317" s="89"/>
      <c r="B2317" s="94"/>
      <c r="C2317" s="90"/>
      <c r="D2317" s="89"/>
      <c r="E2317" s="89"/>
    </row>
    <row r="2318" spans="1:5" x14ac:dyDescent="0.25">
      <c r="A2318" s="89"/>
      <c r="B2318" s="94"/>
      <c r="C2318" s="90"/>
      <c r="D2318" s="89"/>
      <c r="E2318" s="89"/>
    </row>
    <row r="2319" spans="1:5" x14ac:dyDescent="0.25">
      <c r="A2319" s="89"/>
      <c r="B2319" s="94"/>
      <c r="C2319" s="90"/>
      <c r="D2319" s="89"/>
      <c r="E2319" s="89"/>
    </row>
    <row r="2320" spans="1:5" x14ac:dyDescent="0.25">
      <c r="A2320" s="89"/>
      <c r="B2320" s="94"/>
      <c r="C2320" s="90"/>
      <c r="D2320" s="89"/>
      <c r="E2320" s="89"/>
    </row>
    <row r="2321" spans="1:5" x14ac:dyDescent="0.25">
      <c r="A2321" s="89"/>
      <c r="B2321" s="94"/>
      <c r="C2321" s="90"/>
      <c r="D2321" s="89"/>
      <c r="E2321" s="89"/>
    </row>
    <row r="2322" spans="1:5" x14ac:dyDescent="0.25">
      <c r="A2322" s="89"/>
      <c r="B2322" s="94"/>
      <c r="C2322" s="90"/>
      <c r="D2322" s="89"/>
      <c r="E2322" s="89"/>
    </row>
    <row r="2323" spans="1:5" x14ac:dyDescent="0.25">
      <c r="A2323" s="89"/>
      <c r="B2323" s="94"/>
      <c r="C2323" s="90"/>
      <c r="D2323" s="89"/>
      <c r="E2323" s="89"/>
    </row>
    <row r="2324" spans="1:5" x14ac:dyDescent="0.25">
      <c r="A2324" s="89"/>
      <c r="B2324" s="94"/>
      <c r="C2324" s="90"/>
      <c r="D2324" s="89"/>
      <c r="E2324" s="89"/>
    </row>
    <row r="2325" spans="1:5" x14ac:dyDescent="0.25">
      <c r="A2325" s="89"/>
      <c r="B2325" s="94"/>
      <c r="C2325" s="90"/>
      <c r="D2325" s="89"/>
      <c r="E2325" s="89"/>
    </row>
    <row r="2326" spans="1:5" x14ac:dyDescent="0.25">
      <c r="A2326" s="89"/>
      <c r="B2326" s="94"/>
      <c r="C2326" s="90"/>
      <c r="D2326" s="89"/>
      <c r="E2326" s="89"/>
    </row>
    <row r="2327" spans="1:5" x14ac:dyDescent="0.25">
      <c r="A2327" s="89"/>
      <c r="B2327" s="94"/>
      <c r="C2327" s="90"/>
      <c r="D2327" s="89"/>
      <c r="E2327" s="89"/>
    </row>
    <row r="2328" spans="1:5" x14ac:dyDescent="0.25">
      <c r="A2328" s="89"/>
      <c r="B2328" s="94"/>
      <c r="C2328" s="90"/>
      <c r="D2328" s="89"/>
      <c r="E2328" s="89"/>
    </row>
    <row r="2329" spans="1:5" x14ac:dyDescent="0.25">
      <c r="A2329" s="89"/>
      <c r="B2329" s="94"/>
      <c r="C2329" s="90"/>
      <c r="D2329" s="89"/>
      <c r="E2329" s="89"/>
    </row>
    <row r="2330" spans="1:5" x14ac:dyDescent="0.25">
      <c r="A2330" s="89"/>
      <c r="B2330" s="94"/>
      <c r="C2330" s="90"/>
      <c r="D2330" s="89"/>
      <c r="E2330" s="89"/>
    </row>
    <row r="2331" spans="1:5" x14ac:dyDescent="0.25">
      <c r="A2331" s="89"/>
      <c r="B2331" s="94"/>
      <c r="C2331" s="90"/>
      <c r="D2331" s="89"/>
      <c r="E2331" s="89"/>
    </row>
    <row r="2332" spans="1:5" x14ac:dyDescent="0.25">
      <c r="A2332" s="89"/>
      <c r="B2332" s="94"/>
      <c r="C2332" s="90"/>
      <c r="D2332" s="89"/>
      <c r="E2332" s="89"/>
    </row>
    <row r="2333" spans="1:5" x14ac:dyDescent="0.25">
      <c r="A2333" s="89"/>
      <c r="B2333" s="94"/>
      <c r="C2333" s="90"/>
      <c r="D2333" s="89"/>
      <c r="E2333" s="89"/>
    </row>
    <row r="2334" spans="1:5" x14ac:dyDescent="0.25">
      <c r="A2334" s="89"/>
      <c r="B2334" s="94"/>
      <c r="C2334" s="90"/>
      <c r="D2334" s="89"/>
      <c r="E2334" s="89"/>
    </row>
    <row r="2335" spans="1:5" x14ac:dyDescent="0.25">
      <c r="A2335" s="89"/>
      <c r="B2335" s="94"/>
      <c r="C2335" s="90"/>
      <c r="D2335" s="89"/>
      <c r="E2335" s="89"/>
    </row>
    <row r="2336" spans="1:5" x14ac:dyDescent="0.25">
      <c r="A2336" s="89"/>
      <c r="B2336" s="94"/>
      <c r="C2336" s="90"/>
      <c r="D2336" s="89"/>
      <c r="E2336" s="89"/>
    </row>
    <row r="2337" spans="1:5" x14ac:dyDescent="0.25">
      <c r="A2337" s="89"/>
      <c r="B2337" s="94"/>
      <c r="C2337" s="90"/>
      <c r="D2337" s="89"/>
      <c r="E2337" s="89"/>
    </row>
    <row r="2338" spans="1:5" x14ac:dyDescent="0.25">
      <c r="A2338" s="89"/>
      <c r="B2338" s="94"/>
      <c r="C2338" s="90"/>
      <c r="D2338" s="89"/>
      <c r="E2338" s="89"/>
    </row>
    <row r="2339" spans="1:5" x14ac:dyDescent="0.25">
      <c r="A2339" s="89"/>
      <c r="B2339" s="94"/>
      <c r="C2339" s="90"/>
      <c r="D2339" s="89"/>
      <c r="E2339" s="89"/>
    </row>
    <row r="2340" spans="1:5" x14ac:dyDescent="0.25">
      <c r="A2340" s="89"/>
      <c r="B2340" s="94"/>
      <c r="C2340" s="90"/>
      <c r="D2340" s="89"/>
      <c r="E2340" s="89"/>
    </row>
    <row r="2341" spans="1:5" x14ac:dyDescent="0.25">
      <c r="A2341" s="89"/>
      <c r="B2341" s="94"/>
      <c r="C2341" s="90"/>
      <c r="D2341" s="89"/>
      <c r="E2341" s="89"/>
    </row>
    <row r="2342" spans="1:5" x14ac:dyDescent="0.25">
      <c r="A2342" s="89"/>
      <c r="B2342" s="94"/>
      <c r="C2342" s="90"/>
      <c r="D2342" s="89"/>
      <c r="E2342" s="89"/>
    </row>
    <row r="2343" spans="1:5" x14ac:dyDescent="0.25">
      <c r="A2343" s="89"/>
      <c r="B2343" s="94"/>
      <c r="C2343" s="90"/>
      <c r="D2343" s="89"/>
      <c r="E2343" s="89"/>
    </row>
    <row r="2344" spans="1:5" x14ac:dyDescent="0.25">
      <c r="A2344" s="89"/>
      <c r="B2344" s="94"/>
      <c r="C2344" s="90"/>
      <c r="D2344" s="89"/>
      <c r="E2344" s="89"/>
    </row>
    <row r="2345" spans="1:5" x14ac:dyDescent="0.25">
      <c r="A2345" s="89"/>
      <c r="B2345" s="94"/>
      <c r="C2345" s="90"/>
      <c r="D2345" s="89"/>
      <c r="E2345" s="89"/>
    </row>
    <row r="2346" spans="1:5" x14ac:dyDescent="0.25">
      <c r="A2346" s="89"/>
      <c r="B2346" s="94"/>
      <c r="C2346" s="90"/>
      <c r="D2346" s="89"/>
      <c r="E2346" s="89"/>
    </row>
    <row r="2347" spans="1:5" x14ac:dyDescent="0.25">
      <c r="A2347" s="89"/>
      <c r="B2347" s="94"/>
      <c r="C2347" s="90"/>
      <c r="D2347" s="89"/>
      <c r="E2347" s="89"/>
    </row>
    <row r="2348" spans="1:5" x14ac:dyDescent="0.25">
      <c r="A2348" s="89"/>
      <c r="B2348" s="94"/>
      <c r="C2348" s="90"/>
      <c r="D2348" s="89"/>
      <c r="E2348" s="89"/>
    </row>
    <row r="2349" spans="1:5" x14ac:dyDescent="0.25">
      <c r="A2349" s="89"/>
      <c r="B2349" s="94"/>
      <c r="C2349" s="90"/>
      <c r="D2349" s="89"/>
      <c r="E2349" s="89"/>
    </row>
    <row r="2350" spans="1:5" x14ac:dyDescent="0.25">
      <c r="A2350" s="89"/>
      <c r="B2350" s="94"/>
      <c r="C2350" s="90"/>
      <c r="D2350" s="89"/>
      <c r="E2350" s="89"/>
    </row>
    <row r="2351" spans="1:5" x14ac:dyDescent="0.25">
      <c r="A2351" s="89"/>
      <c r="B2351" s="94"/>
      <c r="C2351" s="90"/>
      <c r="D2351" s="89"/>
      <c r="E2351" s="89"/>
    </row>
    <row r="2352" spans="1:5" x14ac:dyDescent="0.25">
      <c r="A2352" s="89"/>
      <c r="B2352" s="94"/>
      <c r="C2352" s="90"/>
      <c r="D2352" s="89"/>
      <c r="E2352" s="89"/>
    </row>
    <row r="2353" spans="1:5" x14ac:dyDescent="0.25">
      <c r="A2353" s="89"/>
      <c r="B2353" s="94"/>
      <c r="C2353" s="90"/>
      <c r="D2353" s="89"/>
      <c r="E2353" s="89"/>
    </row>
    <row r="2354" spans="1:5" x14ac:dyDescent="0.25">
      <c r="A2354" s="89"/>
      <c r="B2354" s="94"/>
      <c r="C2354" s="90"/>
      <c r="D2354" s="89"/>
      <c r="E2354" s="89"/>
    </row>
    <row r="2355" spans="1:5" x14ac:dyDescent="0.25">
      <c r="A2355" s="89"/>
      <c r="B2355" s="94"/>
      <c r="C2355" s="90"/>
      <c r="D2355" s="89"/>
      <c r="E2355" s="89"/>
    </row>
    <row r="2356" spans="1:5" x14ac:dyDescent="0.25">
      <c r="A2356" s="89"/>
      <c r="B2356" s="94"/>
      <c r="C2356" s="90"/>
      <c r="D2356" s="89"/>
      <c r="E2356" s="89"/>
    </row>
    <row r="2357" spans="1:5" x14ac:dyDescent="0.25">
      <c r="A2357" s="89"/>
      <c r="B2357" s="94"/>
      <c r="C2357" s="90"/>
      <c r="D2357" s="89"/>
      <c r="E2357" s="89"/>
    </row>
    <row r="2358" spans="1:5" x14ac:dyDescent="0.25">
      <c r="A2358" s="89"/>
      <c r="B2358" s="94"/>
      <c r="C2358" s="90"/>
      <c r="D2358" s="89"/>
      <c r="E2358" s="89"/>
    </row>
    <row r="2359" spans="1:5" x14ac:dyDescent="0.25">
      <c r="A2359" s="89"/>
      <c r="B2359" s="94"/>
      <c r="C2359" s="90"/>
      <c r="D2359" s="89"/>
      <c r="E2359" s="89"/>
    </row>
    <row r="2360" spans="1:5" x14ac:dyDescent="0.25">
      <c r="A2360" s="89"/>
      <c r="B2360" s="94"/>
      <c r="C2360" s="90"/>
      <c r="D2360" s="89"/>
      <c r="E2360" s="89"/>
    </row>
    <row r="2361" spans="1:5" x14ac:dyDescent="0.25">
      <c r="A2361" s="89"/>
      <c r="B2361" s="94"/>
      <c r="C2361" s="90"/>
      <c r="D2361" s="89"/>
      <c r="E2361" s="89"/>
    </row>
    <row r="2362" spans="1:5" x14ac:dyDescent="0.25">
      <c r="A2362" s="89"/>
      <c r="B2362" s="94"/>
      <c r="C2362" s="90"/>
      <c r="D2362" s="89"/>
      <c r="E2362" s="89"/>
    </row>
    <row r="2363" spans="1:5" x14ac:dyDescent="0.25">
      <c r="A2363" s="89"/>
      <c r="B2363" s="94"/>
      <c r="C2363" s="90"/>
      <c r="D2363" s="89"/>
      <c r="E2363" s="89"/>
    </row>
    <row r="2364" spans="1:5" x14ac:dyDescent="0.25">
      <c r="A2364" s="89"/>
      <c r="B2364" s="94"/>
      <c r="C2364" s="90"/>
      <c r="D2364" s="89"/>
      <c r="E2364" s="89"/>
    </row>
    <row r="2365" spans="1:5" x14ac:dyDescent="0.25">
      <c r="A2365" s="89"/>
      <c r="B2365" s="94"/>
      <c r="C2365" s="90"/>
      <c r="D2365" s="89"/>
      <c r="E2365" s="89"/>
    </row>
    <row r="2366" spans="1:5" x14ac:dyDescent="0.25">
      <c r="A2366" s="89"/>
      <c r="B2366" s="94"/>
      <c r="C2366" s="90"/>
      <c r="D2366" s="89"/>
      <c r="E2366" s="89"/>
    </row>
    <row r="2367" spans="1:5" x14ac:dyDescent="0.25">
      <c r="A2367" s="89"/>
      <c r="B2367" s="94"/>
      <c r="C2367" s="90"/>
      <c r="D2367" s="89"/>
      <c r="E2367" s="89"/>
    </row>
    <row r="2368" spans="1:5" x14ac:dyDescent="0.25">
      <c r="A2368" s="89"/>
      <c r="B2368" s="94"/>
      <c r="C2368" s="90"/>
      <c r="D2368" s="89"/>
      <c r="E2368" s="89"/>
    </row>
    <row r="2369" spans="1:5" x14ac:dyDescent="0.25">
      <c r="A2369" s="89"/>
      <c r="B2369" s="94"/>
      <c r="C2369" s="90"/>
      <c r="D2369" s="89"/>
      <c r="E2369" s="89"/>
    </row>
    <row r="2370" spans="1:5" x14ac:dyDescent="0.25">
      <c r="A2370" s="89"/>
      <c r="B2370" s="94"/>
      <c r="C2370" s="90"/>
      <c r="D2370" s="89"/>
      <c r="E2370" s="89"/>
    </row>
    <row r="2371" spans="1:5" x14ac:dyDescent="0.25">
      <c r="A2371" s="89"/>
      <c r="B2371" s="94"/>
      <c r="C2371" s="90"/>
      <c r="D2371" s="89"/>
      <c r="E2371" s="89"/>
    </row>
    <row r="2372" spans="1:5" x14ac:dyDescent="0.25">
      <c r="A2372" s="89"/>
      <c r="B2372" s="94"/>
      <c r="C2372" s="90"/>
      <c r="D2372" s="89"/>
      <c r="E2372" s="89"/>
    </row>
    <row r="2373" spans="1:5" x14ac:dyDescent="0.25">
      <c r="A2373" s="89"/>
      <c r="B2373" s="94"/>
      <c r="C2373" s="90"/>
      <c r="D2373" s="89"/>
      <c r="E2373" s="89"/>
    </row>
    <row r="2374" spans="1:5" x14ac:dyDescent="0.25">
      <c r="A2374" s="89"/>
      <c r="B2374" s="94"/>
      <c r="C2374" s="90"/>
      <c r="D2374" s="89"/>
      <c r="E2374" s="89"/>
    </row>
    <row r="2375" spans="1:5" x14ac:dyDescent="0.25">
      <c r="A2375" s="89"/>
      <c r="B2375" s="94"/>
      <c r="C2375" s="90"/>
      <c r="D2375" s="89"/>
      <c r="E2375" s="89"/>
    </row>
    <row r="2376" spans="1:5" x14ac:dyDescent="0.25">
      <c r="A2376" s="89"/>
      <c r="B2376" s="94"/>
      <c r="C2376" s="90"/>
      <c r="D2376" s="89"/>
      <c r="E2376" s="89"/>
    </row>
    <row r="2377" spans="1:5" x14ac:dyDescent="0.25">
      <c r="A2377" s="89"/>
      <c r="B2377" s="94"/>
      <c r="C2377" s="90"/>
      <c r="D2377" s="89"/>
      <c r="E2377" s="89"/>
    </row>
    <row r="2378" spans="1:5" x14ac:dyDescent="0.25">
      <c r="A2378" s="89"/>
      <c r="B2378" s="94"/>
      <c r="C2378" s="90"/>
      <c r="D2378" s="89"/>
      <c r="E2378" s="89"/>
    </row>
    <row r="2379" spans="1:5" x14ac:dyDescent="0.25">
      <c r="A2379" s="89"/>
      <c r="B2379" s="94"/>
      <c r="C2379" s="90"/>
      <c r="D2379" s="89"/>
      <c r="E2379" s="89"/>
    </row>
    <row r="2380" spans="1:5" x14ac:dyDescent="0.25">
      <c r="A2380" s="89"/>
      <c r="B2380" s="94"/>
      <c r="C2380" s="90"/>
      <c r="D2380" s="89"/>
      <c r="E2380" s="89"/>
    </row>
    <row r="2381" spans="1:5" x14ac:dyDescent="0.25">
      <c r="A2381" s="89"/>
      <c r="B2381" s="94"/>
      <c r="C2381" s="90"/>
      <c r="D2381" s="89"/>
      <c r="E2381" s="89"/>
    </row>
    <row r="2382" spans="1:5" x14ac:dyDescent="0.25">
      <c r="A2382" s="89"/>
      <c r="B2382" s="94"/>
      <c r="C2382" s="90"/>
      <c r="D2382" s="89"/>
      <c r="E2382" s="89"/>
    </row>
    <row r="2383" spans="1:5" x14ac:dyDescent="0.25">
      <c r="A2383" s="89"/>
      <c r="B2383" s="94"/>
      <c r="C2383" s="90"/>
      <c r="D2383" s="89"/>
      <c r="E2383" s="89"/>
    </row>
    <row r="2384" spans="1:5" x14ac:dyDescent="0.25">
      <c r="A2384" s="89"/>
      <c r="B2384" s="94"/>
      <c r="C2384" s="90"/>
      <c r="D2384" s="89"/>
      <c r="E2384" s="89"/>
    </row>
    <row r="2385" spans="1:5" x14ac:dyDescent="0.25">
      <c r="A2385" s="89"/>
      <c r="B2385" s="94"/>
      <c r="C2385" s="90"/>
      <c r="D2385" s="89"/>
      <c r="E2385" s="89"/>
    </row>
    <row r="2386" spans="1:5" x14ac:dyDescent="0.25">
      <c r="A2386" s="89"/>
      <c r="B2386" s="94"/>
      <c r="C2386" s="90"/>
      <c r="D2386" s="89"/>
      <c r="E2386" s="89"/>
    </row>
    <row r="2387" spans="1:5" x14ac:dyDescent="0.25">
      <c r="A2387" s="89"/>
      <c r="B2387" s="94"/>
      <c r="C2387" s="90"/>
      <c r="D2387" s="89"/>
      <c r="E2387" s="89"/>
    </row>
    <row r="2388" spans="1:5" x14ac:dyDescent="0.25">
      <c r="A2388" s="89"/>
      <c r="B2388" s="94"/>
      <c r="C2388" s="90"/>
      <c r="D2388" s="89"/>
      <c r="E2388" s="89"/>
    </row>
    <row r="2389" spans="1:5" x14ac:dyDescent="0.25">
      <c r="A2389" s="89"/>
      <c r="B2389" s="94"/>
      <c r="C2389" s="90"/>
      <c r="D2389" s="89"/>
      <c r="E2389" s="89"/>
    </row>
    <row r="2390" spans="1:5" x14ac:dyDescent="0.25">
      <c r="A2390" s="89"/>
      <c r="B2390" s="94"/>
      <c r="C2390" s="90"/>
      <c r="D2390" s="89"/>
      <c r="E2390" s="89"/>
    </row>
    <row r="2391" spans="1:5" x14ac:dyDescent="0.25">
      <c r="A2391" s="89"/>
      <c r="B2391" s="94"/>
      <c r="C2391" s="90"/>
      <c r="D2391" s="89"/>
      <c r="E2391" s="89"/>
    </row>
    <row r="2392" spans="1:5" x14ac:dyDescent="0.25">
      <c r="A2392" s="89"/>
      <c r="B2392" s="94"/>
      <c r="C2392" s="90"/>
      <c r="D2392" s="89"/>
      <c r="E2392" s="89"/>
    </row>
    <row r="2393" spans="1:5" x14ac:dyDescent="0.25">
      <c r="A2393" s="89"/>
      <c r="B2393" s="94"/>
      <c r="C2393" s="90"/>
      <c r="D2393" s="89"/>
      <c r="E2393" s="89"/>
    </row>
    <row r="2394" spans="1:5" x14ac:dyDescent="0.25">
      <c r="A2394" s="89"/>
      <c r="B2394" s="94"/>
      <c r="C2394" s="90"/>
      <c r="D2394" s="89"/>
      <c r="E2394" s="89"/>
    </row>
    <row r="2395" spans="1:5" x14ac:dyDescent="0.25">
      <c r="A2395" s="89"/>
      <c r="B2395" s="94"/>
      <c r="C2395" s="90"/>
      <c r="D2395" s="89"/>
      <c r="E2395" s="89"/>
    </row>
    <row r="2396" spans="1:5" x14ac:dyDescent="0.25">
      <c r="A2396" s="89"/>
      <c r="B2396" s="94"/>
      <c r="C2396" s="90"/>
      <c r="D2396" s="89"/>
      <c r="E2396" s="89"/>
    </row>
    <row r="2397" spans="1:5" x14ac:dyDescent="0.25">
      <c r="A2397" s="89"/>
      <c r="B2397" s="94"/>
      <c r="C2397" s="90"/>
      <c r="D2397" s="89"/>
      <c r="E2397" s="89"/>
    </row>
    <row r="2398" spans="1:5" x14ac:dyDescent="0.25">
      <c r="A2398" s="89"/>
      <c r="B2398" s="94"/>
      <c r="C2398" s="90"/>
      <c r="D2398" s="89"/>
      <c r="E2398" s="89"/>
    </row>
    <row r="2399" spans="1:5" x14ac:dyDescent="0.25">
      <c r="A2399" s="89"/>
      <c r="B2399" s="94"/>
      <c r="C2399" s="90"/>
      <c r="D2399" s="89"/>
      <c r="E2399" s="89"/>
    </row>
    <row r="2400" spans="1:5" x14ac:dyDescent="0.25">
      <c r="A2400" s="89"/>
      <c r="B2400" s="94"/>
      <c r="C2400" s="90"/>
      <c r="D2400" s="89"/>
      <c r="E2400" s="89"/>
    </row>
    <row r="2401" spans="1:5" x14ac:dyDescent="0.25">
      <c r="A2401" s="89"/>
      <c r="B2401" s="94"/>
      <c r="C2401" s="90"/>
      <c r="D2401" s="89"/>
      <c r="E2401" s="89"/>
    </row>
    <row r="2402" spans="1:5" x14ac:dyDescent="0.25">
      <c r="A2402" s="89"/>
      <c r="B2402" s="94"/>
      <c r="C2402" s="90"/>
      <c r="D2402" s="89"/>
      <c r="E2402" s="89"/>
    </row>
    <row r="2403" spans="1:5" x14ac:dyDescent="0.25">
      <c r="A2403" s="89"/>
      <c r="B2403" s="94"/>
      <c r="C2403" s="90"/>
      <c r="D2403" s="89"/>
      <c r="E2403" s="89"/>
    </row>
    <row r="2404" spans="1:5" x14ac:dyDescent="0.25">
      <c r="A2404" s="89"/>
      <c r="B2404" s="94"/>
      <c r="C2404" s="90"/>
      <c r="D2404" s="89"/>
      <c r="E2404" s="89"/>
    </row>
    <row r="2405" spans="1:5" x14ac:dyDescent="0.25">
      <c r="A2405" s="89"/>
      <c r="B2405" s="94"/>
      <c r="C2405" s="90"/>
      <c r="D2405" s="89"/>
      <c r="E2405" s="89"/>
    </row>
    <row r="2406" spans="1:5" x14ac:dyDescent="0.25">
      <c r="A2406" s="89"/>
      <c r="B2406" s="94"/>
      <c r="C2406" s="90"/>
      <c r="D2406" s="89"/>
      <c r="E2406" s="89"/>
    </row>
    <row r="2407" spans="1:5" x14ac:dyDescent="0.25">
      <c r="A2407" s="89"/>
      <c r="B2407" s="94"/>
      <c r="C2407" s="90"/>
      <c r="D2407" s="89"/>
      <c r="E2407" s="89"/>
    </row>
    <row r="2408" spans="1:5" x14ac:dyDescent="0.25">
      <c r="A2408" s="89"/>
      <c r="B2408" s="94"/>
      <c r="C2408" s="90"/>
      <c r="D2408" s="89"/>
      <c r="E2408" s="89"/>
    </row>
    <row r="2409" spans="1:5" x14ac:dyDescent="0.25">
      <c r="A2409" s="89"/>
      <c r="B2409" s="94"/>
      <c r="C2409" s="90"/>
      <c r="D2409" s="89"/>
      <c r="E2409" s="89"/>
    </row>
    <row r="2410" spans="1:5" x14ac:dyDescent="0.25">
      <c r="A2410" s="89"/>
      <c r="B2410" s="94"/>
      <c r="C2410" s="90"/>
      <c r="D2410" s="89"/>
      <c r="E2410" s="89"/>
    </row>
    <row r="2411" spans="1:5" x14ac:dyDescent="0.25">
      <c r="A2411" s="89"/>
      <c r="B2411" s="94"/>
      <c r="C2411" s="90"/>
      <c r="D2411" s="89"/>
      <c r="E2411" s="89"/>
    </row>
    <row r="2412" spans="1:5" x14ac:dyDescent="0.25">
      <c r="A2412" s="89"/>
      <c r="B2412" s="94"/>
      <c r="C2412" s="90"/>
      <c r="D2412" s="89"/>
      <c r="E2412" s="89"/>
    </row>
    <row r="2413" spans="1:5" x14ac:dyDescent="0.25">
      <c r="A2413" s="89"/>
      <c r="B2413" s="94"/>
      <c r="C2413" s="90"/>
      <c r="D2413" s="89"/>
      <c r="E2413" s="89"/>
    </row>
    <row r="2414" spans="1:5" x14ac:dyDescent="0.25">
      <c r="A2414" s="89"/>
      <c r="B2414" s="94"/>
      <c r="C2414" s="90"/>
      <c r="D2414" s="89"/>
      <c r="E2414" s="89"/>
    </row>
    <row r="2415" spans="1:5" x14ac:dyDescent="0.25">
      <c r="A2415" s="89"/>
      <c r="B2415" s="94"/>
      <c r="C2415" s="90"/>
      <c r="D2415" s="89"/>
      <c r="E2415" s="89"/>
    </row>
    <row r="2416" spans="1:5" x14ac:dyDescent="0.25">
      <c r="A2416" s="89"/>
      <c r="B2416" s="94"/>
      <c r="C2416" s="90"/>
      <c r="D2416" s="89"/>
      <c r="E2416" s="89"/>
    </row>
    <row r="2417" spans="1:5" x14ac:dyDescent="0.25">
      <c r="A2417" s="89"/>
      <c r="B2417" s="94"/>
      <c r="C2417" s="90"/>
      <c r="D2417" s="89"/>
      <c r="E2417" s="89"/>
    </row>
    <row r="2418" spans="1:5" x14ac:dyDescent="0.25">
      <c r="A2418" s="89"/>
      <c r="B2418" s="94"/>
      <c r="C2418" s="90"/>
      <c r="D2418" s="89"/>
      <c r="E2418" s="89"/>
    </row>
    <row r="2419" spans="1:5" x14ac:dyDescent="0.25">
      <c r="A2419" s="89"/>
      <c r="B2419" s="94"/>
      <c r="C2419" s="90"/>
      <c r="D2419" s="89"/>
      <c r="E2419" s="89"/>
    </row>
    <row r="2420" spans="1:5" x14ac:dyDescent="0.25">
      <c r="A2420" s="89"/>
      <c r="B2420" s="94"/>
      <c r="C2420" s="90"/>
      <c r="D2420" s="89"/>
      <c r="E2420" s="89"/>
    </row>
    <row r="2421" spans="1:5" x14ac:dyDescent="0.25">
      <c r="A2421" s="89"/>
      <c r="B2421" s="94"/>
      <c r="C2421" s="90"/>
      <c r="D2421" s="89"/>
      <c r="E2421" s="89"/>
    </row>
    <row r="2422" spans="1:5" x14ac:dyDescent="0.25">
      <c r="A2422" s="89"/>
      <c r="B2422" s="94"/>
      <c r="C2422" s="90"/>
      <c r="D2422" s="89"/>
      <c r="E2422" s="89"/>
    </row>
    <row r="2423" spans="1:5" x14ac:dyDescent="0.25">
      <c r="A2423" s="89"/>
      <c r="B2423" s="94"/>
      <c r="C2423" s="90"/>
      <c r="D2423" s="89"/>
      <c r="E2423" s="89"/>
    </row>
    <row r="2424" spans="1:5" x14ac:dyDescent="0.25">
      <c r="A2424" s="89"/>
      <c r="B2424" s="94"/>
      <c r="C2424" s="90"/>
      <c r="D2424" s="89"/>
      <c r="E2424" s="89"/>
    </row>
    <row r="2425" spans="1:5" x14ac:dyDescent="0.25">
      <c r="A2425" s="89"/>
      <c r="B2425" s="94"/>
      <c r="C2425" s="90"/>
      <c r="D2425" s="89"/>
      <c r="E2425" s="89"/>
    </row>
    <row r="2426" spans="1:5" x14ac:dyDescent="0.25">
      <c r="A2426" s="89"/>
      <c r="B2426" s="94"/>
      <c r="C2426" s="90"/>
      <c r="D2426" s="89"/>
      <c r="E2426" s="89"/>
    </row>
    <row r="2427" spans="1:5" x14ac:dyDescent="0.25">
      <c r="A2427" s="89"/>
      <c r="B2427" s="94"/>
      <c r="C2427" s="90"/>
      <c r="D2427" s="89"/>
      <c r="E2427" s="89"/>
    </row>
    <row r="2428" spans="1:5" x14ac:dyDescent="0.25">
      <c r="A2428" s="89"/>
      <c r="B2428" s="94"/>
      <c r="C2428" s="90"/>
      <c r="D2428" s="89"/>
      <c r="E2428" s="89"/>
    </row>
    <row r="2429" spans="1:5" x14ac:dyDescent="0.25">
      <c r="A2429" s="89"/>
      <c r="B2429" s="94"/>
      <c r="C2429" s="90"/>
      <c r="D2429" s="89"/>
      <c r="E2429" s="89"/>
    </row>
    <row r="2430" spans="1:5" x14ac:dyDescent="0.25">
      <c r="A2430" s="89"/>
      <c r="B2430" s="94"/>
      <c r="C2430" s="90"/>
      <c r="D2430" s="89"/>
      <c r="E2430" s="89"/>
    </row>
    <row r="2431" spans="1:5" x14ac:dyDescent="0.25">
      <c r="A2431" s="89"/>
      <c r="B2431" s="94"/>
      <c r="C2431" s="90"/>
      <c r="D2431" s="89"/>
      <c r="E2431" s="89"/>
    </row>
    <row r="2432" spans="1:5" x14ac:dyDescent="0.25">
      <c r="A2432" s="89"/>
      <c r="B2432" s="94"/>
      <c r="C2432" s="90"/>
      <c r="D2432" s="89"/>
      <c r="E2432" s="89"/>
    </row>
    <row r="2433" spans="1:5" x14ac:dyDescent="0.25">
      <c r="A2433" s="89"/>
      <c r="B2433" s="94"/>
      <c r="C2433" s="90"/>
      <c r="D2433" s="89"/>
      <c r="E2433" s="89"/>
    </row>
    <row r="2434" spans="1:5" x14ac:dyDescent="0.25">
      <c r="A2434" s="89"/>
      <c r="B2434" s="94"/>
      <c r="C2434" s="90"/>
      <c r="D2434" s="89"/>
      <c r="E2434" s="89"/>
    </row>
    <row r="2435" spans="1:5" x14ac:dyDescent="0.25">
      <c r="A2435" s="89"/>
      <c r="B2435" s="94"/>
      <c r="C2435" s="90"/>
      <c r="D2435" s="89"/>
      <c r="E2435" s="89"/>
    </row>
    <row r="2436" spans="1:5" x14ac:dyDescent="0.25">
      <c r="A2436" s="89"/>
      <c r="B2436" s="94"/>
      <c r="C2436" s="90"/>
      <c r="D2436" s="89"/>
      <c r="E2436" s="89"/>
    </row>
    <row r="2437" spans="1:5" x14ac:dyDescent="0.25">
      <c r="A2437" s="89"/>
      <c r="B2437" s="94"/>
      <c r="C2437" s="90"/>
      <c r="D2437" s="89"/>
      <c r="E2437" s="89"/>
    </row>
    <row r="2438" spans="1:5" x14ac:dyDescent="0.25">
      <c r="A2438" s="89"/>
      <c r="B2438" s="94"/>
      <c r="C2438" s="90"/>
      <c r="D2438" s="89"/>
      <c r="E2438" s="89"/>
    </row>
    <row r="2439" spans="1:5" x14ac:dyDescent="0.25">
      <c r="A2439" s="89"/>
      <c r="B2439" s="94"/>
      <c r="C2439" s="90"/>
      <c r="D2439" s="89"/>
      <c r="E2439" s="89"/>
    </row>
    <row r="2440" spans="1:5" x14ac:dyDescent="0.25">
      <c r="A2440" s="89"/>
      <c r="B2440" s="94"/>
      <c r="C2440" s="90"/>
      <c r="D2440" s="89"/>
      <c r="E2440" s="89"/>
    </row>
    <row r="2441" spans="1:5" x14ac:dyDescent="0.25">
      <c r="A2441" s="89"/>
      <c r="B2441" s="94"/>
      <c r="C2441" s="90"/>
      <c r="D2441" s="89"/>
      <c r="E2441" s="89"/>
    </row>
    <row r="2442" spans="1:5" x14ac:dyDescent="0.25">
      <c r="A2442" s="89"/>
      <c r="B2442" s="94"/>
      <c r="C2442" s="90"/>
      <c r="D2442" s="89"/>
      <c r="E2442" s="89"/>
    </row>
    <row r="2443" spans="1:5" x14ac:dyDescent="0.25">
      <c r="A2443" s="89"/>
      <c r="B2443" s="94"/>
      <c r="C2443" s="90"/>
      <c r="D2443" s="89"/>
      <c r="E2443" s="89"/>
    </row>
    <row r="2444" spans="1:5" x14ac:dyDescent="0.25">
      <c r="A2444" s="89"/>
      <c r="B2444" s="94"/>
      <c r="C2444" s="90"/>
      <c r="D2444" s="89"/>
      <c r="E2444" s="89"/>
    </row>
    <row r="2445" spans="1:5" x14ac:dyDescent="0.25">
      <c r="A2445" s="89"/>
      <c r="B2445" s="94"/>
      <c r="C2445" s="90"/>
      <c r="D2445" s="89"/>
      <c r="E2445" s="89"/>
    </row>
    <row r="2446" spans="1:5" x14ac:dyDescent="0.25">
      <c r="A2446" s="89"/>
      <c r="B2446" s="94"/>
      <c r="C2446" s="90"/>
      <c r="D2446" s="89"/>
      <c r="E2446" s="89"/>
    </row>
    <row r="2447" spans="1:5" x14ac:dyDescent="0.25">
      <c r="A2447" s="89"/>
      <c r="B2447" s="94"/>
      <c r="C2447" s="90"/>
      <c r="D2447" s="89"/>
      <c r="E2447" s="89"/>
    </row>
    <row r="2448" spans="1:5" x14ac:dyDescent="0.25">
      <c r="A2448" s="89"/>
      <c r="B2448" s="94"/>
      <c r="C2448" s="90"/>
      <c r="D2448" s="89"/>
      <c r="E2448" s="89"/>
    </row>
    <row r="2449" spans="1:5" x14ac:dyDescent="0.25">
      <c r="A2449" s="89"/>
      <c r="B2449" s="94"/>
      <c r="C2449" s="90"/>
      <c r="D2449" s="89"/>
      <c r="E2449" s="89"/>
    </row>
    <row r="2450" spans="1:5" x14ac:dyDescent="0.25">
      <c r="A2450" s="89"/>
      <c r="B2450" s="94"/>
      <c r="C2450" s="90"/>
      <c r="D2450" s="89"/>
      <c r="E2450" s="89"/>
    </row>
    <row r="2451" spans="1:5" x14ac:dyDescent="0.25">
      <c r="A2451" s="89"/>
      <c r="B2451" s="94"/>
      <c r="C2451" s="90"/>
      <c r="D2451" s="89"/>
      <c r="E2451" s="89"/>
    </row>
    <row r="2452" spans="1:5" x14ac:dyDescent="0.25">
      <c r="A2452" s="89"/>
      <c r="B2452" s="94"/>
      <c r="C2452" s="90"/>
      <c r="D2452" s="89"/>
      <c r="E2452" s="89"/>
    </row>
    <row r="2453" spans="1:5" x14ac:dyDescent="0.25">
      <c r="A2453" s="89"/>
      <c r="B2453" s="94"/>
      <c r="C2453" s="90"/>
      <c r="D2453" s="89"/>
      <c r="E2453" s="89"/>
    </row>
    <row r="2454" spans="1:5" x14ac:dyDescent="0.25">
      <c r="A2454" s="89"/>
      <c r="B2454" s="94"/>
      <c r="C2454" s="90"/>
      <c r="D2454" s="89"/>
      <c r="E2454" s="89"/>
    </row>
    <row r="2455" spans="1:5" x14ac:dyDescent="0.25">
      <c r="A2455" s="89"/>
      <c r="B2455" s="94"/>
      <c r="C2455" s="90"/>
      <c r="D2455" s="89"/>
      <c r="E2455" s="89"/>
    </row>
    <row r="2456" spans="1:5" x14ac:dyDescent="0.25">
      <c r="A2456" s="89"/>
      <c r="B2456" s="94"/>
      <c r="C2456" s="90"/>
      <c r="D2456" s="89"/>
      <c r="E2456" s="89"/>
    </row>
    <row r="2457" spans="1:5" x14ac:dyDescent="0.25">
      <c r="A2457" s="89"/>
      <c r="B2457" s="94"/>
      <c r="C2457" s="90"/>
      <c r="D2457" s="89"/>
      <c r="E2457" s="89"/>
    </row>
    <row r="2458" spans="1:5" x14ac:dyDescent="0.25">
      <c r="A2458" s="89"/>
      <c r="B2458" s="94"/>
      <c r="C2458" s="90"/>
      <c r="D2458" s="89"/>
      <c r="E2458" s="89"/>
    </row>
    <row r="2459" spans="1:5" x14ac:dyDescent="0.25">
      <c r="A2459" s="89"/>
      <c r="B2459" s="94"/>
      <c r="C2459" s="90"/>
      <c r="D2459" s="89"/>
      <c r="E2459" s="89"/>
    </row>
    <row r="2460" spans="1:5" x14ac:dyDescent="0.25">
      <c r="A2460" s="89"/>
      <c r="B2460" s="94"/>
      <c r="C2460" s="90"/>
      <c r="D2460" s="89"/>
      <c r="E2460" s="89"/>
    </row>
    <row r="2461" spans="1:5" x14ac:dyDescent="0.25">
      <c r="A2461" s="89"/>
      <c r="B2461" s="94"/>
      <c r="C2461" s="90"/>
      <c r="D2461" s="89"/>
      <c r="E2461" s="89"/>
    </row>
    <row r="2462" spans="1:5" x14ac:dyDescent="0.25">
      <c r="A2462" s="89"/>
      <c r="B2462" s="94"/>
      <c r="C2462" s="90"/>
      <c r="D2462" s="89"/>
      <c r="E2462" s="89"/>
    </row>
    <row r="2463" spans="1:5" x14ac:dyDescent="0.25">
      <c r="A2463" s="89"/>
      <c r="B2463" s="94"/>
      <c r="C2463" s="90"/>
      <c r="D2463" s="89"/>
      <c r="E2463" s="89"/>
    </row>
    <row r="2464" spans="1:5" x14ac:dyDescent="0.25">
      <c r="A2464" s="89"/>
      <c r="B2464" s="94"/>
      <c r="C2464" s="90"/>
      <c r="D2464" s="89"/>
      <c r="E2464" s="89"/>
    </row>
    <row r="2465" spans="1:5" x14ac:dyDescent="0.25">
      <c r="A2465" s="89"/>
      <c r="B2465" s="94"/>
      <c r="C2465" s="90"/>
      <c r="D2465" s="89"/>
      <c r="E2465" s="89"/>
    </row>
    <row r="2466" spans="1:5" x14ac:dyDescent="0.25">
      <c r="A2466" s="89"/>
      <c r="B2466" s="94"/>
      <c r="C2466" s="90"/>
      <c r="D2466" s="89"/>
      <c r="E2466" s="89"/>
    </row>
    <row r="2467" spans="1:5" x14ac:dyDescent="0.25">
      <c r="A2467" s="89"/>
      <c r="B2467" s="94"/>
      <c r="C2467" s="90"/>
      <c r="D2467" s="89"/>
      <c r="E2467" s="89"/>
    </row>
    <row r="2468" spans="1:5" x14ac:dyDescent="0.25">
      <c r="A2468" s="89"/>
      <c r="B2468" s="94"/>
      <c r="C2468" s="90"/>
      <c r="D2468" s="89"/>
      <c r="E2468" s="89"/>
    </row>
    <row r="2469" spans="1:5" x14ac:dyDescent="0.25">
      <c r="A2469" s="89"/>
      <c r="B2469" s="94"/>
      <c r="C2469" s="90"/>
      <c r="D2469" s="89"/>
      <c r="E2469" s="89"/>
    </row>
    <row r="2470" spans="1:5" x14ac:dyDescent="0.25">
      <c r="A2470" s="89"/>
      <c r="B2470" s="94"/>
      <c r="C2470" s="90"/>
      <c r="D2470" s="89"/>
      <c r="E2470" s="89"/>
    </row>
    <row r="2471" spans="1:5" x14ac:dyDescent="0.25">
      <c r="A2471" s="89"/>
      <c r="B2471" s="94"/>
      <c r="C2471" s="90"/>
      <c r="D2471" s="89"/>
      <c r="E2471" s="89"/>
    </row>
    <row r="2472" spans="1:5" x14ac:dyDescent="0.25">
      <c r="A2472" s="89"/>
      <c r="B2472" s="94"/>
      <c r="C2472" s="90"/>
      <c r="D2472" s="89"/>
      <c r="E2472" s="89"/>
    </row>
    <row r="2473" spans="1:5" x14ac:dyDescent="0.25">
      <c r="A2473" s="89"/>
      <c r="B2473" s="94"/>
      <c r="C2473" s="90"/>
      <c r="D2473" s="89"/>
      <c r="E2473" s="89"/>
    </row>
    <row r="2474" spans="1:5" x14ac:dyDescent="0.25">
      <c r="A2474" s="89"/>
      <c r="B2474" s="94"/>
      <c r="C2474" s="90"/>
      <c r="D2474" s="89"/>
      <c r="E2474" s="89"/>
    </row>
    <row r="2475" spans="1:5" x14ac:dyDescent="0.25">
      <c r="A2475" s="89"/>
      <c r="B2475" s="94"/>
      <c r="C2475" s="90"/>
      <c r="D2475" s="89"/>
      <c r="E2475" s="89"/>
    </row>
    <row r="2476" spans="1:5" x14ac:dyDescent="0.25">
      <c r="A2476" s="89"/>
      <c r="B2476" s="94"/>
      <c r="C2476" s="90"/>
      <c r="D2476" s="89"/>
      <c r="E2476" s="89"/>
    </row>
    <row r="2477" spans="1:5" x14ac:dyDescent="0.25">
      <c r="A2477" s="89"/>
      <c r="B2477" s="94"/>
      <c r="C2477" s="90"/>
      <c r="D2477" s="89"/>
      <c r="E2477" s="89"/>
    </row>
    <row r="2478" spans="1:5" x14ac:dyDescent="0.25">
      <c r="A2478" s="89"/>
      <c r="B2478" s="94"/>
      <c r="C2478" s="90"/>
      <c r="D2478" s="89"/>
      <c r="E2478" s="89"/>
    </row>
    <row r="2479" spans="1:5" x14ac:dyDescent="0.25">
      <c r="A2479" s="89"/>
      <c r="B2479" s="94"/>
      <c r="C2479" s="90"/>
      <c r="D2479" s="89"/>
      <c r="E2479" s="89"/>
    </row>
    <row r="2480" spans="1:5" x14ac:dyDescent="0.25">
      <c r="A2480" s="89"/>
      <c r="B2480" s="94"/>
      <c r="C2480" s="90"/>
      <c r="D2480" s="89"/>
      <c r="E2480" s="89"/>
    </row>
    <row r="2481" spans="1:5" x14ac:dyDescent="0.25">
      <c r="A2481" s="89"/>
      <c r="B2481" s="94"/>
      <c r="C2481" s="90"/>
      <c r="D2481" s="89"/>
      <c r="E2481" s="89"/>
    </row>
    <row r="2482" spans="1:5" x14ac:dyDescent="0.25">
      <c r="A2482" s="89"/>
      <c r="B2482" s="94"/>
      <c r="C2482" s="90"/>
      <c r="D2482" s="89"/>
      <c r="E2482" s="89"/>
    </row>
    <row r="2483" spans="1:5" x14ac:dyDescent="0.25">
      <c r="A2483" s="89"/>
      <c r="B2483" s="94"/>
      <c r="C2483" s="90"/>
      <c r="D2483" s="89"/>
      <c r="E2483" s="89"/>
    </row>
    <row r="2484" spans="1:5" x14ac:dyDescent="0.25">
      <c r="A2484" s="89"/>
      <c r="B2484" s="94"/>
      <c r="C2484" s="90"/>
      <c r="D2484" s="89"/>
      <c r="E2484" s="89"/>
    </row>
    <row r="2485" spans="1:5" x14ac:dyDescent="0.25">
      <c r="A2485" s="89"/>
      <c r="B2485" s="94"/>
      <c r="C2485" s="90"/>
      <c r="D2485" s="89"/>
      <c r="E2485" s="89"/>
    </row>
    <row r="2486" spans="1:5" x14ac:dyDescent="0.25">
      <c r="A2486" s="89"/>
      <c r="B2486" s="94"/>
      <c r="C2486" s="90"/>
      <c r="D2486" s="89"/>
      <c r="E2486" s="89"/>
    </row>
    <row r="2487" spans="1:5" x14ac:dyDescent="0.25">
      <c r="A2487" s="89"/>
      <c r="B2487" s="94"/>
      <c r="C2487" s="90"/>
      <c r="D2487" s="89"/>
      <c r="E2487" s="89"/>
    </row>
    <row r="2488" spans="1:5" x14ac:dyDescent="0.25">
      <c r="A2488" s="89"/>
      <c r="B2488" s="94"/>
      <c r="C2488" s="90"/>
      <c r="D2488" s="89"/>
      <c r="E2488" s="89"/>
    </row>
    <row r="2489" spans="1:5" x14ac:dyDescent="0.25">
      <c r="A2489" s="89"/>
      <c r="B2489" s="94"/>
      <c r="C2489" s="90"/>
      <c r="D2489" s="89"/>
      <c r="E2489" s="89"/>
    </row>
    <row r="2490" spans="1:5" x14ac:dyDescent="0.25">
      <c r="A2490" s="89"/>
      <c r="B2490" s="94"/>
      <c r="C2490" s="90"/>
      <c r="D2490" s="89"/>
      <c r="E2490" s="89"/>
    </row>
    <row r="2491" spans="1:5" x14ac:dyDescent="0.25">
      <c r="A2491" s="89"/>
      <c r="B2491" s="94"/>
      <c r="C2491" s="90"/>
      <c r="D2491" s="89"/>
      <c r="E2491" s="89"/>
    </row>
    <row r="2492" spans="1:5" x14ac:dyDescent="0.25">
      <c r="A2492" s="89"/>
      <c r="B2492" s="94"/>
      <c r="C2492" s="90"/>
      <c r="D2492" s="89"/>
      <c r="E2492" s="89"/>
    </row>
    <row r="2493" spans="1:5" x14ac:dyDescent="0.25">
      <c r="A2493" s="89"/>
      <c r="B2493" s="94"/>
      <c r="C2493" s="90"/>
      <c r="D2493" s="89"/>
      <c r="E2493" s="89"/>
    </row>
    <row r="2494" spans="1:5" x14ac:dyDescent="0.25">
      <c r="A2494" s="89"/>
      <c r="B2494" s="94"/>
      <c r="C2494" s="90"/>
      <c r="D2494" s="89"/>
      <c r="E2494" s="89"/>
    </row>
    <row r="2495" spans="1:5" x14ac:dyDescent="0.25">
      <c r="A2495" s="89"/>
      <c r="B2495" s="94"/>
      <c r="C2495" s="90"/>
      <c r="D2495" s="89"/>
      <c r="E2495" s="89"/>
    </row>
    <row r="2496" spans="1:5" x14ac:dyDescent="0.25">
      <c r="A2496" s="89"/>
      <c r="B2496" s="94"/>
      <c r="C2496" s="90"/>
      <c r="D2496" s="89"/>
      <c r="E2496" s="89"/>
    </row>
    <row r="2497" spans="1:5" x14ac:dyDescent="0.25">
      <c r="A2497" s="89"/>
      <c r="B2497" s="94"/>
      <c r="C2497" s="90"/>
      <c r="D2497" s="89"/>
      <c r="E2497" s="89"/>
    </row>
    <row r="2498" spans="1:5" x14ac:dyDescent="0.25">
      <c r="A2498" s="89"/>
      <c r="B2498" s="94"/>
      <c r="C2498" s="90"/>
      <c r="D2498" s="89"/>
      <c r="E2498" s="89"/>
    </row>
    <row r="2499" spans="1:5" x14ac:dyDescent="0.25">
      <c r="A2499" s="89"/>
      <c r="B2499" s="94"/>
      <c r="C2499" s="90"/>
      <c r="D2499" s="89"/>
      <c r="E2499" s="89"/>
    </row>
    <row r="2500" spans="1:5" x14ac:dyDescent="0.25">
      <c r="A2500" s="89"/>
      <c r="B2500" s="94"/>
      <c r="C2500" s="90"/>
      <c r="D2500" s="89"/>
      <c r="E2500" s="89"/>
    </row>
    <row r="2501" spans="1:5" x14ac:dyDescent="0.25">
      <c r="A2501" s="89"/>
      <c r="B2501" s="94"/>
      <c r="C2501" s="90"/>
      <c r="D2501" s="89"/>
      <c r="E2501" s="89"/>
    </row>
    <row r="2502" spans="1:5" x14ac:dyDescent="0.25">
      <c r="A2502" s="89"/>
      <c r="B2502" s="94"/>
      <c r="C2502" s="90"/>
      <c r="D2502" s="89"/>
      <c r="E2502" s="89"/>
    </row>
    <row r="2503" spans="1:5" x14ac:dyDescent="0.25">
      <c r="A2503" s="89"/>
      <c r="B2503" s="94"/>
      <c r="C2503" s="90"/>
      <c r="D2503" s="89"/>
      <c r="E2503" s="89"/>
    </row>
    <row r="2504" spans="1:5" x14ac:dyDescent="0.25">
      <c r="A2504" s="89"/>
      <c r="B2504" s="94"/>
      <c r="C2504" s="90"/>
      <c r="D2504" s="89"/>
      <c r="E2504" s="89"/>
    </row>
    <row r="2505" spans="1:5" x14ac:dyDescent="0.25">
      <c r="A2505" s="89"/>
      <c r="B2505" s="94"/>
      <c r="C2505" s="90"/>
      <c r="D2505" s="89"/>
      <c r="E2505" s="89"/>
    </row>
    <row r="2506" spans="1:5" x14ac:dyDescent="0.25">
      <c r="A2506" s="89"/>
      <c r="B2506" s="94"/>
      <c r="C2506" s="90"/>
      <c r="D2506" s="89"/>
      <c r="E2506" s="89"/>
    </row>
    <row r="2507" spans="1:5" x14ac:dyDescent="0.25">
      <c r="A2507" s="89"/>
      <c r="B2507" s="94"/>
      <c r="C2507" s="90"/>
      <c r="D2507" s="89"/>
      <c r="E2507" s="89"/>
    </row>
    <row r="2508" spans="1:5" x14ac:dyDescent="0.25">
      <c r="A2508" s="89"/>
      <c r="B2508" s="94"/>
      <c r="C2508" s="90"/>
      <c r="D2508" s="89"/>
      <c r="E2508" s="89"/>
    </row>
    <row r="2509" spans="1:5" x14ac:dyDescent="0.25">
      <c r="A2509" s="89"/>
      <c r="B2509" s="94"/>
      <c r="C2509" s="90"/>
      <c r="D2509" s="89"/>
      <c r="E2509" s="89"/>
    </row>
    <row r="2510" spans="1:5" x14ac:dyDescent="0.25">
      <c r="A2510" s="89"/>
      <c r="B2510" s="94"/>
      <c r="C2510" s="90"/>
      <c r="D2510" s="89"/>
      <c r="E2510" s="89"/>
    </row>
    <row r="2511" spans="1:5" x14ac:dyDescent="0.25">
      <c r="A2511" s="89"/>
      <c r="B2511" s="94"/>
      <c r="C2511" s="90"/>
      <c r="D2511" s="89"/>
      <c r="E2511" s="89"/>
    </row>
    <row r="2512" spans="1:5" x14ac:dyDescent="0.25">
      <c r="A2512" s="89"/>
      <c r="B2512" s="94"/>
      <c r="C2512" s="90"/>
      <c r="D2512" s="89"/>
      <c r="E2512" s="89"/>
    </row>
    <row r="2513" spans="1:5" x14ac:dyDescent="0.25">
      <c r="A2513" s="89"/>
      <c r="B2513" s="94"/>
      <c r="C2513" s="90"/>
      <c r="D2513" s="89"/>
      <c r="E2513" s="89"/>
    </row>
    <row r="2514" spans="1:5" x14ac:dyDescent="0.25">
      <c r="A2514" s="89"/>
      <c r="B2514" s="94"/>
      <c r="C2514" s="90"/>
      <c r="D2514" s="89"/>
      <c r="E2514" s="89"/>
    </row>
    <row r="2515" spans="1:5" x14ac:dyDescent="0.25">
      <c r="A2515" s="89"/>
      <c r="B2515" s="94"/>
      <c r="C2515" s="90"/>
      <c r="D2515" s="89"/>
      <c r="E2515" s="89"/>
    </row>
    <row r="2516" spans="1:5" x14ac:dyDescent="0.25">
      <c r="A2516" s="89"/>
      <c r="B2516" s="94"/>
      <c r="C2516" s="90"/>
      <c r="D2516" s="89"/>
      <c r="E2516" s="89"/>
    </row>
    <row r="2517" spans="1:5" x14ac:dyDescent="0.25">
      <c r="A2517" s="89"/>
      <c r="B2517" s="94"/>
      <c r="C2517" s="90"/>
      <c r="D2517" s="89"/>
      <c r="E2517" s="89"/>
    </row>
    <row r="2518" spans="1:5" x14ac:dyDescent="0.25">
      <c r="A2518" s="89"/>
      <c r="B2518" s="94"/>
      <c r="C2518" s="90"/>
      <c r="D2518" s="89"/>
      <c r="E2518" s="89"/>
    </row>
    <row r="2519" spans="1:5" x14ac:dyDescent="0.25">
      <c r="A2519" s="89"/>
      <c r="B2519" s="94"/>
      <c r="C2519" s="90"/>
      <c r="D2519" s="89"/>
      <c r="E2519" s="89"/>
    </row>
    <row r="2520" spans="1:5" x14ac:dyDescent="0.25">
      <c r="A2520" s="89"/>
      <c r="B2520" s="94"/>
      <c r="C2520" s="90"/>
      <c r="D2520" s="89"/>
      <c r="E2520" s="89"/>
    </row>
    <row r="2521" spans="1:5" x14ac:dyDescent="0.25">
      <c r="A2521" s="89"/>
      <c r="B2521" s="94"/>
      <c r="C2521" s="90"/>
      <c r="D2521" s="89"/>
      <c r="E2521" s="89"/>
    </row>
    <row r="2522" spans="1:5" x14ac:dyDescent="0.25">
      <c r="A2522" s="89"/>
      <c r="B2522" s="94"/>
      <c r="C2522" s="90"/>
      <c r="D2522" s="89"/>
      <c r="E2522" s="89"/>
    </row>
    <row r="2523" spans="1:5" x14ac:dyDescent="0.25">
      <c r="A2523" s="89"/>
      <c r="B2523" s="94"/>
      <c r="C2523" s="90"/>
      <c r="D2523" s="89"/>
      <c r="E2523" s="89"/>
    </row>
    <row r="2524" spans="1:5" x14ac:dyDescent="0.25">
      <c r="A2524" s="89"/>
      <c r="B2524" s="94"/>
      <c r="C2524" s="90"/>
      <c r="D2524" s="89"/>
      <c r="E2524" s="89"/>
    </row>
    <row r="2525" spans="1:5" x14ac:dyDescent="0.25">
      <c r="A2525" s="89"/>
      <c r="B2525" s="94"/>
      <c r="C2525" s="90"/>
      <c r="D2525" s="89"/>
      <c r="E2525" s="89"/>
    </row>
    <row r="2526" spans="1:5" x14ac:dyDescent="0.25">
      <c r="A2526" s="89"/>
      <c r="B2526" s="94"/>
      <c r="C2526" s="90"/>
      <c r="D2526" s="89"/>
      <c r="E2526" s="89"/>
    </row>
    <row r="2527" spans="1:5" x14ac:dyDescent="0.25">
      <c r="A2527" s="89"/>
      <c r="B2527" s="94"/>
      <c r="C2527" s="90"/>
      <c r="D2527" s="89"/>
      <c r="E2527" s="89"/>
    </row>
    <row r="2528" spans="1:5" x14ac:dyDescent="0.25">
      <c r="A2528" s="89"/>
      <c r="B2528" s="94"/>
      <c r="C2528" s="90"/>
      <c r="D2528" s="89"/>
      <c r="E2528" s="89"/>
    </row>
    <row r="2529" spans="1:5" x14ac:dyDescent="0.25">
      <c r="A2529" s="89"/>
      <c r="B2529" s="94"/>
      <c r="C2529" s="90"/>
      <c r="D2529" s="89"/>
      <c r="E2529" s="89"/>
    </row>
    <row r="2530" spans="1:5" x14ac:dyDescent="0.25">
      <c r="A2530" s="89"/>
      <c r="B2530" s="94"/>
      <c r="C2530" s="90"/>
      <c r="D2530" s="89"/>
      <c r="E2530" s="89"/>
    </row>
    <row r="2531" spans="1:5" x14ac:dyDescent="0.25">
      <c r="A2531" s="89"/>
      <c r="B2531" s="94"/>
      <c r="C2531" s="90"/>
      <c r="D2531" s="89"/>
      <c r="E2531" s="89"/>
    </row>
    <row r="2532" spans="1:5" x14ac:dyDescent="0.25">
      <c r="A2532" s="89"/>
      <c r="B2532" s="94"/>
      <c r="C2532" s="90"/>
      <c r="D2532" s="89"/>
      <c r="E2532" s="89"/>
    </row>
    <row r="2533" spans="1:5" x14ac:dyDescent="0.25">
      <c r="A2533" s="89"/>
      <c r="B2533" s="94"/>
      <c r="C2533" s="90"/>
      <c r="D2533" s="89"/>
      <c r="E2533" s="89"/>
    </row>
    <row r="2534" spans="1:5" x14ac:dyDescent="0.25">
      <c r="A2534" s="89"/>
      <c r="B2534" s="94"/>
      <c r="C2534" s="90"/>
      <c r="D2534" s="89"/>
      <c r="E2534" s="89"/>
    </row>
    <row r="2535" spans="1:5" x14ac:dyDescent="0.25">
      <c r="A2535" s="89"/>
      <c r="B2535" s="94"/>
      <c r="C2535" s="90"/>
      <c r="D2535" s="89"/>
      <c r="E2535" s="89"/>
    </row>
    <row r="2536" spans="1:5" x14ac:dyDescent="0.25">
      <c r="A2536" s="89"/>
      <c r="B2536" s="94"/>
      <c r="C2536" s="90"/>
      <c r="D2536" s="89"/>
      <c r="E2536" s="89"/>
    </row>
    <row r="2537" spans="1:5" x14ac:dyDescent="0.25">
      <c r="A2537" s="89"/>
      <c r="B2537" s="94"/>
      <c r="C2537" s="90"/>
      <c r="D2537" s="89"/>
      <c r="E2537" s="89"/>
    </row>
    <row r="2538" spans="1:5" x14ac:dyDescent="0.25">
      <c r="A2538" s="89"/>
      <c r="B2538" s="94"/>
      <c r="C2538" s="90"/>
      <c r="D2538" s="89"/>
      <c r="E2538" s="89"/>
    </row>
    <row r="2539" spans="1:5" x14ac:dyDescent="0.25">
      <c r="A2539" s="89"/>
      <c r="B2539" s="94"/>
      <c r="C2539" s="90"/>
      <c r="D2539" s="89"/>
      <c r="E2539" s="89"/>
    </row>
    <row r="2540" spans="1:5" x14ac:dyDescent="0.25">
      <c r="A2540" s="89"/>
      <c r="B2540" s="94"/>
      <c r="C2540" s="90"/>
      <c r="D2540" s="89"/>
      <c r="E2540" s="89"/>
    </row>
    <row r="2541" spans="1:5" x14ac:dyDescent="0.25">
      <c r="A2541" s="89"/>
      <c r="B2541" s="94"/>
      <c r="C2541" s="90"/>
      <c r="D2541" s="89"/>
      <c r="E2541" s="89"/>
    </row>
    <row r="2542" spans="1:5" x14ac:dyDescent="0.25">
      <c r="A2542" s="89"/>
      <c r="B2542" s="94"/>
      <c r="C2542" s="90"/>
      <c r="D2542" s="89"/>
      <c r="E2542" s="89"/>
    </row>
    <row r="2543" spans="1:5" x14ac:dyDescent="0.25">
      <c r="A2543" s="89"/>
      <c r="B2543" s="94"/>
      <c r="C2543" s="90"/>
      <c r="D2543" s="89"/>
      <c r="E2543" s="89"/>
    </row>
    <row r="2544" spans="1:5" x14ac:dyDescent="0.25">
      <c r="A2544" s="89"/>
      <c r="B2544" s="94"/>
      <c r="C2544" s="90"/>
      <c r="D2544" s="89"/>
      <c r="E2544" s="89"/>
    </row>
    <row r="2545" spans="1:5" x14ac:dyDescent="0.25">
      <c r="A2545" s="89"/>
      <c r="B2545" s="94"/>
      <c r="C2545" s="90"/>
      <c r="D2545" s="89"/>
      <c r="E2545" s="89"/>
    </row>
    <row r="2546" spans="1:5" x14ac:dyDescent="0.25">
      <c r="A2546" s="89"/>
      <c r="B2546" s="94"/>
      <c r="C2546" s="90"/>
      <c r="D2546" s="89"/>
      <c r="E2546" s="89"/>
    </row>
    <row r="2547" spans="1:5" x14ac:dyDescent="0.25">
      <c r="A2547" s="89"/>
      <c r="B2547" s="94"/>
      <c r="C2547" s="90"/>
      <c r="D2547" s="89"/>
      <c r="E2547" s="89"/>
    </row>
    <row r="2548" spans="1:5" x14ac:dyDescent="0.25">
      <c r="A2548" s="89"/>
      <c r="B2548" s="94"/>
      <c r="C2548" s="90"/>
      <c r="D2548" s="89"/>
      <c r="E2548" s="89"/>
    </row>
    <row r="2549" spans="1:5" x14ac:dyDescent="0.25">
      <c r="A2549" s="89"/>
      <c r="B2549" s="94"/>
      <c r="C2549" s="90"/>
      <c r="D2549" s="89"/>
      <c r="E2549" s="89"/>
    </row>
    <row r="2550" spans="1:5" x14ac:dyDescent="0.25">
      <c r="A2550" s="89"/>
      <c r="B2550" s="94"/>
      <c r="C2550" s="90"/>
      <c r="D2550" s="89"/>
      <c r="E2550" s="89"/>
    </row>
    <row r="2551" spans="1:5" x14ac:dyDescent="0.25">
      <c r="A2551" s="89"/>
      <c r="B2551" s="94"/>
      <c r="C2551" s="90"/>
      <c r="D2551" s="89"/>
      <c r="E2551" s="89"/>
    </row>
    <row r="2552" spans="1:5" x14ac:dyDescent="0.25">
      <c r="A2552" s="89"/>
      <c r="B2552" s="94"/>
      <c r="C2552" s="90"/>
      <c r="D2552" s="89"/>
      <c r="E2552" s="89"/>
    </row>
    <row r="2553" spans="1:5" x14ac:dyDescent="0.25">
      <c r="A2553" s="89"/>
      <c r="B2553" s="94"/>
      <c r="C2553" s="90"/>
      <c r="D2553" s="89"/>
      <c r="E2553" s="89"/>
    </row>
    <row r="2554" spans="1:5" x14ac:dyDescent="0.25">
      <c r="A2554" s="89"/>
      <c r="B2554" s="94"/>
      <c r="C2554" s="90"/>
      <c r="D2554" s="89"/>
      <c r="E2554" s="89"/>
    </row>
    <row r="2555" spans="1:5" x14ac:dyDescent="0.25">
      <c r="A2555" s="89"/>
      <c r="B2555" s="94"/>
      <c r="C2555" s="90"/>
      <c r="D2555" s="89"/>
      <c r="E2555" s="89"/>
    </row>
    <row r="2556" spans="1:5" x14ac:dyDescent="0.25">
      <c r="A2556" s="89"/>
      <c r="B2556" s="94"/>
      <c r="C2556" s="90"/>
      <c r="D2556" s="89"/>
      <c r="E2556" s="89"/>
    </row>
    <row r="2557" spans="1:5" x14ac:dyDescent="0.25">
      <c r="A2557" s="89"/>
      <c r="B2557" s="94"/>
      <c r="C2557" s="90"/>
      <c r="D2557" s="89"/>
      <c r="E2557" s="89"/>
    </row>
    <row r="2558" spans="1:5" x14ac:dyDescent="0.25">
      <c r="A2558" s="89"/>
      <c r="B2558" s="94"/>
      <c r="C2558" s="90"/>
      <c r="D2558" s="89"/>
      <c r="E2558" s="89"/>
    </row>
    <row r="2559" spans="1:5" x14ac:dyDescent="0.25">
      <c r="A2559" s="89"/>
      <c r="B2559" s="94"/>
      <c r="C2559" s="90"/>
      <c r="D2559" s="89"/>
      <c r="E2559" s="89"/>
    </row>
    <row r="2560" spans="1:5" x14ac:dyDescent="0.25">
      <c r="A2560" s="89"/>
      <c r="B2560" s="94"/>
      <c r="C2560" s="90"/>
      <c r="D2560" s="89"/>
      <c r="E2560" s="89"/>
    </row>
    <row r="2561" spans="1:5" x14ac:dyDescent="0.25">
      <c r="A2561" s="89"/>
      <c r="B2561" s="94"/>
      <c r="C2561" s="90"/>
      <c r="D2561" s="89"/>
      <c r="E2561" s="89"/>
    </row>
    <row r="2562" spans="1:5" x14ac:dyDescent="0.25">
      <c r="A2562" s="89"/>
      <c r="B2562" s="94"/>
      <c r="C2562" s="90"/>
      <c r="D2562" s="89"/>
      <c r="E2562" s="89"/>
    </row>
    <row r="2563" spans="1:5" x14ac:dyDescent="0.25">
      <c r="A2563" s="89"/>
      <c r="B2563" s="94"/>
      <c r="C2563" s="90"/>
      <c r="D2563" s="89"/>
      <c r="E2563" s="89"/>
    </row>
    <row r="2564" spans="1:5" x14ac:dyDescent="0.25">
      <c r="A2564" s="89"/>
      <c r="B2564" s="94"/>
      <c r="C2564" s="90"/>
      <c r="D2564" s="89"/>
      <c r="E2564" s="89"/>
    </row>
    <row r="2565" spans="1:5" x14ac:dyDescent="0.25">
      <c r="A2565" s="89"/>
      <c r="B2565" s="94"/>
      <c r="C2565" s="90"/>
      <c r="D2565" s="89"/>
      <c r="E2565" s="89"/>
    </row>
    <row r="2566" spans="1:5" x14ac:dyDescent="0.25">
      <c r="A2566" s="89"/>
      <c r="B2566" s="94"/>
      <c r="C2566" s="90"/>
      <c r="D2566" s="89"/>
      <c r="E2566" s="89"/>
    </row>
    <row r="2567" spans="1:5" x14ac:dyDescent="0.25">
      <c r="A2567" s="89"/>
      <c r="B2567" s="94"/>
      <c r="C2567" s="90"/>
      <c r="D2567" s="89"/>
      <c r="E2567" s="89"/>
    </row>
    <row r="2568" spans="1:5" x14ac:dyDescent="0.25">
      <c r="A2568" s="89"/>
      <c r="B2568" s="94"/>
      <c r="C2568" s="90"/>
      <c r="D2568" s="89"/>
      <c r="E2568" s="89"/>
    </row>
    <row r="2569" spans="1:5" x14ac:dyDescent="0.25">
      <c r="A2569" s="89"/>
      <c r="B2569" s="94"/>
      <c r="C2569" s="90"/>
      <c r="D2569" s="89"/>
      <c r="E2569" s="89"/>
    </row>
    <row r="2570" spans="1:5" x14ac:dyDescent="0.25">
      <c r="A2570" s="89"/>
      <c r="B2570" s="94"/>
      <c r="C2570" s="90"/>
      <c r="D2570" s="89"/>
      <c r="E2570" s="89"/>
    </row>
    <row r="2571" spans="1:5" x14ac:dyDescent="0.25">
      <c r="A2571" s="89"/>
      <c r="B2571" s="94"/>
      <c r="C2571" s="90"/>
      <c r="D2571" s="89"/>
      <c r="E2571" s="89"/>
    </row>
    <row r="2572" spans="1:5" x14ac:dyDescent="0.25">
      <c r="A2572" s="89"/>
      <c r="B2572" s="94"/>
      <c r="C2572" s="90"/>
      <c r="D2572" s="89"/>
      <c r="E2572" s="89"/>
    </row>
    <row r="2573" spans="1:5" x14ac:dyDescent="0.25">
      <c r="A2573" s="89"/>
      <c r="B2573" s="94"/>
      <c r="C2573" s="90"/>
      <c r="D2573" s="89"/>
      <c r="E2573" s="89"/>
    </row>
    <row r="2574" spans="1:5" x14ac:dyDescent="0.25">
      <c r="A2574" s="89"/>
      <c r="B2574" s="94"/>
      <c r="C2574" s="90"/>
      <c r="D2574" s="89"/>
      <c r="E2574" s="89"/>
    </row>
    <row r="2575" spans="1:5" x14ac:dyDescent="0.25">
      <c r="A2575" s="89"/>
      <c r="B2575" s="94"/>
      <c r="C2575" s="90"/>
      <c r="D2575" s="89"/>
      <c r="E2575" s="89"/>
    </row>
    <row r="2576" spans="1:5" x14ac:dyDescent="0.25">
      <c r="A2576" s="89"/>
      <c r="B2576" s="94"/>
      <c r="C2576" s="90"/>
      <c r="D2576" s="89"/>
      <c r="E2576" s="89"/>
    </row>
    <row r="2577" spans="1:5" x14ac:dyDescent="0.25">
      <c r="A2577" s="89"/>
      <c r="B2577" s="94"/>
      <c r="C2577" s="90"/>
      <c r="D2577" s="89"/>
      <c r="E2577" s="89"/>
    </row>
    <row r="2578" spans="1:5" x14ac:dyDescent="0.25">
      <c r="A2578" s="89"/>
      <c r="B2578" s="94"/>
      <c r="C2578" s="90"/>
      <c r="D2578" s="89"/>
      <c r="E2578" s="89"/>
    </row>
    <row r="2579" spans="1:5" x14ac:dyDescent="0.25">
      <c r="A2579" s="89"/>
      <c r="B2579" s="94"/>
      <c r="C2579" s="90"/>
      <c r="D2579" s="89"/>
      <c r="E2579" s="89"/>
    </row>
    <row r="2580" spans="1:5" x14ac:dyDescent="0.25">
      <c r="A2580" s="89"/>
      <c r="B2580" s="94"/>
      <c r="C2580" s="90"/>
      <c r="D2580" s="89"/>
      <c r="E2580" s="89"/>
    </row>
    <row r="2581" spans="1:5" x14ac:dyDescent="0.25">
      <c r="A2581" s="89"/>
      <c r="B2581" s="94"/>
      <c r="C2581" s="90"/>
      <c r="D2581" s="89"/>
      <c r="E2581" s="89"/>
    </row>
    <row r="2582" spans="1:5" x14ac:dyDescent="0.25">
      <c r="A2582" s="89"/>
      <c r="B2582" s="94"/>
      <c r="C2582" s="90"/>
      <c r="D2582" s="89"/>
      <c r="E2582" s="89"/>
    </row>
    <row r="2583" spans="1:5" x14ac:dyDescent="0.25">
      <c r="A2583" s="89"/>
      <c r="B2583" s="94"/>
      <c r="C2583" s="90"/>
      <c r="D2583" s="89"/>
      <c r="E2583" s="89"/>
    </row>
    <row r="2584" spans="1:5" x14ac:dyDescent="0.25">
      <c r="A2584" s="89"/>
      <c r="B2584" s="94"/>
      <c r="C2584" s="90"/>
      <c r="D2584" s="89"/>
      <c r="E2584" s="89"/>
    </row>
    <row r="2585" spans="1:5" x14ac:dyDescent="0.25">
      <c r="A2585" s="89"/>
      <c r="B2585" s="94"/>
      <c r="C2585" s="90"/>
      <c r="D2585" s="89"/>
      <c r="E2585" s="89"/>
    </row>
    <row r="2586" spans="1:5" x14ac:dyDescent="0.25">
      <c r="A2586" s="89"/>
      <c r="B2586" s="94"/>
      <c r="C2586" s="90"/>
      <c r="D2586" s="89"/>
      <c r="E2586" s="89"/>
    </row>
    <row r="2587" spans="1:5" x14ac:dyDescent="0.25">
      <c r="A2587" s="89"/>
      <c r="B2587" s="94"/>
      <c r="C2587" s="90"/>
      <c r="D2587" s="89"/>
      <c r="E2587" s="89"/>
    </row>
    <row r="2588" spans="1:5" x14ac:dyDescent="0.25">
      <c r="A2588" s="89"/>
      <c r="B2588" s="94"/>
      <c r="C2588" s="90"/>
      <c r="D2588" s="89"/>
      <c r="E2588" s="89"/>
    </row>
    <row r="2589" spans="1:5" x14ac:dyDescent="0.25">
      <c r="A2589" s="89"/>
      <c r="B2589" s="94"/>
      <c r="C2589" s="90"/>
      <c r="D2589" s="89"/>
      <c r="E2589" s="89"/>
    </row>
    <row r="2590" spans="1:5" x14ac:dyDescent="0.25">
      <c r="A2590" s="89"/>
      <c r="B2590" s="94"/>
      <c r="C2590" s="90"/>
      <c r="D2590" s="89"/>
      <c r="E2590" s="89"/>
    </row>
    <row r="2591" spans="1:5" x14ac:dyDescent="0.25">
      <c r="A2591" s="89"/>
      <c r="B2591" s="94"/>
      <c r="C2591" s="90"/>
      <c r="D2591" s="89"/>
      <c r="E2591" s="89"/>
    </row>
    <row r="2592" spans="1:5" x14ac:dyDescent="0.25">
      <c r="A2592" s="89"/>
      <c r="B2592" s="94"/>
      <c r="C2592" s="90"/>
      <c r="D2592" s="89"/>
      <c r="E2592" s="89"/>
    </row>
    <row r="2593" spans="1:5" x14ac:dyDescent="0.25">
      <c r="A2593" s="89"/>
      <c r="B2593" s="94"/>
      <c r="C2593" s="90"/>
      <c r="D2593" s="89"/>
      <c r="E2593" s="89"/>
    </row>
    <row r="2594" spans="1:5" x14ac:dyDescent="0.25">
      <c r="A2594" s="89"/>
      <c r="B2594" s="94"/>
      <c r="C2594" s="90"/>
      <c r="D2594" s="89"/>
      <c r="E2594" s="89"/>
    </row>
    <row r="2595" spans="1:5" x14ac:dyDescent="0.25">
      <c r="A2595" s="89"/>
      <c r="B2595" s="94"/>
      <c r="C2595" s="90"/>
      <c r="D2595" s="89"/>
      <c r="E2595" s="89"/>
    </row>
    <row r="2596" spans="1:5" x14ac:dyDescent="0.25">
      <c r="A2596" s="89"/>
      <c r="B2596" s="94"/>
      <c r="C2596" s="90"/>
      <c r="D2596" s="89"/>
      <c r="E2596" s="89"/>
    </row>
    <row r="2597" spans="1:5" x14ac:dyDescent="0.25">
      <c r="A2597" s="89"/>
      <c r="B2597" s="94"/>
      <c r="C2597" s="90"/>
      <c r="D2597" s="89"/>
      <c r="E2597" s="89"/>
    </row>
    <row r="2598" spans="1:5" x14ac:dyDescent="0.25">
      <c r="A2598" s="89"/>
      <c r="B2598" s="94"/>
      <c r="C2598" s="90"/>
      <c r="D2598" s="89"/>
      <c r="E2598" s="89"/>
    </row>
    <row r="2599" spans="1:5" x14ac:dyDescent="0.25">
      <c r="A2599" s="89"/>
      <c r="B2599" s="94"/>
      <c r="C2599" s="90"/>
      <c r="D2599" s="89"/>
      <c r="E2599" s="89"/>
    </row>
    <row r="2600" spans="1:5" x14ac:dyDescent="0.25">
      <c r="A2600" s="89"/>
      <c r="B2600" s="94"/>
      <c r="C2600" s="90"/>
      <c r="D2600" s="89"/>
      <c r="E2600" s="89"/>
    </row>
    <row r="2601" spans="1:5" x14ac:dyDescent="0.25">
      <c r="A2601" s="89"/>
      <c r="B2601" s="94"/>
      <c r="C2601" s="90"/>
      <c r="D2601" s="89"/>
      <c r="E2601" s="89"/>
    </row>
    <row r="2602" spans="1:5" x14ac:dyDescent="0.25">
      <c r="A2602" s="89"/>
      <c r="B2602" s="94"/>
      <c r="C2602" s="90"/>
      <c r="D2602" s="89"/>
      <c r="E2602" s="89"/>
    </row>
    <row r="2603" spans="1:5" x14ac:dyDescent="0.25">
      <c r="A2603" s="89"/>
      <c r="B2603" s="94"/>
      <c r="C2603" s="90"/>
      <c r="D2603" s="89"/>
      <c r="E2603" s="89"/>
    </row>
    <row r="2604" spans="1:5" x14ac:dyDescent="0.25">
      <c r="A2604" s="89"/>
      <c r="B2604" s="94"/>
      <c r="C2604" s="90"/>
      <c r="D2604" s="89"/>
      <c r="E2604" s="89"/>
    </row>
    <row r="2605" spans="1:5" x14ac:dyDescent="0.25">
      <c r="A2605" s="89"/>
      <c r="B2605" s="94"/>
      <c r="C2605" s="90"/>
      <c r="D2605" s="89"/>
      <c r="E2605" s="89"/>
    </row>
    <row r="2606" spans="1:5" x14ac:dyDescent="0.25">
      <c r="A2606" s="89"/>
      <c r="B2606" s="94"/>
      <c r="C2606" s="90"/>
      <c r="D2606" s="89"/>
      <c r="E2606" s="89"/>
    </row>
    <row r="2607" spans="1:5" x14ac:dyDescent="0.25">
      <c r="A2607" s="89"/>
      <c r="B2607" s="94"/>
      <c r="C2607" s="90"/>
      <c r="D2607" s="89"/>
      <c r="E2607" s="89"/>
    </row>
    <row r="2608" spans="1:5" x14ac:dyDescent="0.25">
      <c r="A2608" s="89"/>
      <c r="B2608" s="94"/>
      <c r="C2608" s="90"/>
      <c r="D2608" s="89"/>
      <c r="E2608" s="89"/>
    </row>
    <row r="2609" spans="1:5" x14ac:dyDescent="0.25">
      <c r="A2609" s="89"/>
      <c r="B2609" s="94"/>
      <c r="C2609" s="90"/>
      <c r="D2609" s="89"/>
      <c r="E2609" s="89"/>
    </row>
    <row r="2610" spans="1:5" x14ac:dyDescent="0.25">
      <c r="A2610" s="89"/>
      <c r="B2610" s="94"/>
      <c r="C2610" s="90"/>
      <c r="D2610" s="89"/>
      <c r="E2610" s="89"/>
    </row>
    <row r="2611" spans="1:5" x14ac:dyDescent="0.25">
      <c r="A2611" s="89"/>
      <c r="B2611" s="94"/>
      <c r="C2611" s="90"/>
      <c r="D2611" s="89"/>
      <c r="E2611" s="89"/>
    </row>
    <row r="2612" spans="1:5" x14ac:dyDescent="0.25">
      <c r="A2612" s="89"/>
      <c r="B2612" s="94"/>
      <c r="C2612" s="90"/>
      <c r="D2612" s="89"/>
      <c r="E2612" s="89"/>
    </row>
    <row r="2613" spans="1:5" x14ac:dyDescent="0.25">
      <c r="A2613" s="89"/>
      <c r="B2613" s="94"/>
      <c r="C2613" s="90"/>
      <c r="D2613" s="89"/>
      <c r="E2613" s="89"/>
    </row>
    <row r="2614" spans="1:5" x14ac:dyDescent="0.25">
      <c r="A2614" s="89"/>
      <c r="B2614" s="94"/>
      <c r="C2614" s="90"/>
      <c r="D2614" s="89"/>
      <c r="E2614" s="89"/>
    </row>
    <row r="2615" spans="1:5" x14ac:dyDescent="0.25">
      <c r="A2615" s="89"/>
      <c r="B2615" s="94"/>
      <c r="C2615" s="90"/>
      <c r="D2615" s="89"/>
      <c r="E2615" s="89"/>
    </row>
    <row r="2616" spans="1:5" x14ac:dyDescent="0.25">
      <c r="A2616" s="89"/>
      <c r="B2616" s="94"/>
      <c r="C2616" s="90"/>
      <c r="D2616" s="89"/>
      <c r="E2616" s="89"/>
    </row>
    <row r="2617" spans="1:5" x14ac:dyDescent="0.25">
      <c r="A2617" s="89"/>
      <c r="B2617" s="94"/>
      <c r="C2617" s="90"/>
      <c r="D2617" s="89"/>
      <c r="E2617" s="89"/>
    </row>
    <row r="2618" spans="1:5" x14ac:dyDescent="0.25">
      <c r="A2618" s="89"/>
      <c r="B2618" s="94"/>
      <c r="C2618" s="90"/>
      <c r="D2618" s="89"/>
      <c r="E2618" s="89"/>
    </row>
    <row r="2619" spans="1:5" x14ac:dyDescent="0.25">
      <c r="A2619" s="89"/>
      <c r="B2619" s="94"/>
      <c r="C2619" s="90"/>
      <c r="D2619" s="89"/>
      <c r="E2619" s="89"/>
    </row>
    <row r="2620" spans="1:5" x14ac:dyDescent="0.25">
      <c r="A2620" s="89"/>
      <c r="B2620" s="94"/>
      <c r="C2620" s="90"/>
      <c r="D2620" s="89"/>
      <c r="E2620" s="89"/>
    </row>
    <row r="2621" spans="1:5" x14ac:dyDescent="0.25">
      <c r="A2621" s="89"/>
      <c r="B2621" s="94"/>
      <c r="C2621" s="90"/>
      <c r="D2621" s="89"/>
      <c r="E2621" s="89"/>
    </row>
    <row r="2622" spans="1:5" x14ac:dyDescent="0.25">
      <c r="A2622" s="89"/>
      <c r="B2622" s="94"/>
      <c r="C2622" s="90"/>
      <c r="D2622" s="89"/>
      <c r="E2622" s="89"/>
    </row>
    <row r="2623" spans="1:5" x14ac:dyDescent="0.25">
      <c r="A2623" s="89"/>
      <c r="B2623" s="94"/>
      <c r="C2623" s="90"/>
      <c r="D2623" s="89"/>
      <c r="E2623" s="89"/>
    </row>
    <row r="2624" spans="1:5" x14ac:dyDescent="0.25">
      <c r="A2624" s="89"/>
      <c r="B2624" s="94"/>
      <c r="C2624" s="90"/>
      <c r="D2624" s="89"/>
      <c r="E2624" s="89"/>
    </row>
    <row r="2625" spans="1:5" x14ac:dyDescent="0.25">
      <c r="A2625" s="89"/>
      <c r="B2625" s="94"/>
      <c r="C2625" s="90"/>
      <c r="D2625" s="89"/>
      <c r="E2625" s="89"/>
    </row>
    <row r="2626" spans="1:5" x14ac:dyDescent="0.25">
      <c r="A2626" s="89"/>
      <c r="B2626" s="94"/>
      <c r="C2626" s="90"/>
      <c r="D2626" s="89"/>
      <c r="E2626" s="89"/>
    </row>
    <row r="2627" spans="1:5" x14ac:dyDescent="0.25">
      <c r="A2627" s="89"/>
      <c r="B2627" s="94"/>
      <c r="C2627" s="90"/>
      <c r="D2627" s="89"/>
      <c r="E2627" s="89"/>
    </row>
    <row r="2628" spans="1:5" x14ac:dyDescent="0.25">
      <c r="A2628" s="89"/>
      <c r="B2628" s="94"/>
      <c r="C2628" s="90"/>
      <c r="D2628" s="89"/>
      <c r="E2628" s="89"/>
    </row>
    <row r="2629" spans="1:5" x14ac:dyDescent="0.25">
      <c r="A2629" s="89"/>
      <c r="B2629" s="94"/>
      <c r="C2629" s="90"/>
      <c r="D2629" s="89"/>
      <c r="E2629" s="89"/>
    </row>
    <row r="2630" spans="1:5" x14ac:dyDescent="0.25">
      <c r="A2630" s="89"/>
      <c r="B2630" s="94"/>
      <c r="C2630" s="90"/>
      <c r="D2630" s="89"/>
      <c r="E2630" s="89"/>
    </row>
    <row r="2631" spans="1:5" x14ac:dyDescent="0.25">
      <c r="A2631" s="89"/>
      <c r="B2631" s="94"/>
      <c r="C2631" s="90"/>
      <c r="D2631" s="89"/>
      <c r="E2631" s="89"/>
    </row>
    <row r="2632" spans="1:5" x14ac:dyDescent="0.25">
      <c r="A2632" s="89"/>
      <c r="B2632" s="94"/>
      <c r="C2632" s="90"/>
      <c r="D2632" s="89"/>
      <c r="E2632" s="89"/>
    </row>
    <row r="2633" spans="1:5" x14ac:dyDescent="0.25">
      <c r="A2633" s="89"/>
      <c r="B2633" s="94"/>
      <c r="C2633" s="90"/>
      <c r="D2633" s="89"/>
      <c r="E2633" s="89"/>
    </row>
    <row r="2634" spans="1:5" x14ac:dyDescent="0.25">
      <c r="A2634" s="89"/>
      <c r="B2634" s="94"/>
      <c r="C2634" s="90"/>
      <c r="D2634" s="89"/>
      <c r="E2634" s="89"/>
    </row>
    <row r="2635" spans="1:5" x14ac:dyDescent="0.25">
      <c r="A2635" s="89"/>
      <c r="B2635" s="94"/>
      <c r="C2635" s="90"/>
      <c r="D2635" s="89"/>
      <c r="E2635" s="89"/>
    </row>
    <row r="2636" spans="1:5" x14ac:dyDescent="0.25">
      <c r="A2636" s="89"/>
      <c r="B2636" s="94"/>
      <c r="C2636" s="90"/>
      <c r="D2636" s="89"/>
      <c r="E2636" s="89"/>
    </row>
    <row r="2637" spans="1:5" x14ac:dyDescent="0.25">
      <c r="A2637" s="89"/>
      <c r="B2637" s="94"/>
      <c r="C2637" s="90"/>
      <c r="D2637" s="89"/>
      <c r="E2637" s="89"/>
    </row>
    <row r="2638" spans="1:5" x14ac:dyDescent="0.25">
      <c r="A2638" s="89"/>
      <c r="B2638" s="94"/>
      <c r="C2638" s="90"/>
      <c r="D2638" s="89"/>
      <c r="E2638" s="89"/>
    </row>
    <row r="2639" spans="1:5" x14ac:dyDescent="0.25">
      <c r="A2639" s="89"/>
      <c r="B2639" s="94"/>
      <c r="C2639" s="90"/>
      <c r="D2639" s="89"/>
      <c r="E2639" s="89"/>
    </row>
    <row r="2640" spans="1:5" x14ac:dyDescent="0.25">
      <c r="A2640" s="89"/>
      <c r="B2640" s="94"/>
      <c r="C2640" s="90"/>
      <c r="D2640" s="89"/>
      <c r="E2640" s="89"/>
    </row>
    <row r="2641" spans="1:5" x14ac:dyDescent="0.25">
      <c r="A2641" s="89"/>
      <c r="B2641" s="94"/>
      <c r="C2641" s="90"/>
      <c r="D2641" s="89"/>
      <c r="E2641" s="89"/>
    </row>
    <row r="2642" spans="1:5" x14ac:dyDescent="0.25">
      <c r="A2642" s="89"/>
      <c r="B2642" s="94"/>
      <c r="C2642" s="90"/>
      <c r="D2642" s="89"/>
      <c r="E2642" s="89"/>
    </row>
    <row r="2643" spans="1:5" x14ac:dyDescent="0.25">
      <c r="A2643" s="89"/>
      <c r="B2643" s="94"/>
      <c r="C2643" s="90"/>
      <c r="D2643" s="89"/>
      <c r="E2643" s="89"/>
    </row>
    <row r="2644" spans="1:5" x14ac:dyDescent="0.25">
      <c r="A2644" s="89"/>
      <c r="B2644" s="94"/>
      <c r="C2644" s="90"/>
      <c r="D2644" s="89"/>
      <c r="E2644" s="89"/>
    </row>
    <row r="2645" spans="1:5" x14ac:dyDescent="0.25">
      <c r="A2645" s="89"/>
      <c r="B2645" s="94"/>
      <c r="C2645" s="90"/>
      <c r="D2645" s="89"/>
      <c r="E2645" s="89"/>
    </row>
    <row r="2646" spans="1:5" x14ac:dyDescent="0.25">
      <c r="A2646" s="89"/>
      <c r="B2646" s="94"/>
      <c r="C2646" s="90"/>
      <c r="D2646" s="89"/>
      <c r="E2646" s="89"/>
    </row>
    <row r="2647" spans="1:5" x14ac:dyDescent="0.25">
      <c r="A2647" s="89"/>
      <c r="B2647" s="94"/>
      <c r="C2647" s="90"/>
      <c r="D2647" s="89"/>
      <c r="E2647" s="89"/>
    </row>
    <row r="2648" spans="1:5" x14ac:dyDescent="0.25">
      <c r="A2648" s="89"/>
      <c r="B2648" s="94"/>
      <c r="C2648" s="90"/>
      <c r="D2648" s="89"/>
      <c r="E2648" s="89"/>
    </row>
    <row r="2649" spans="1:5" x14ac:dyDescent="0.25">
      <c r="A2649" s="89"/>
      <c r="B2649" s="94"/>
      <c r="C2649" s="90"/>
      <c r="D2649" s="89"/>
      <c r="E2649" s="89"/>
    </row>
    <row r="2650" spans="1:5" x14ac:dyDescent="0.25">
      <c r="A2650" s="89"/>
      <c r="B2650" s="94"/>
      <c r="C2650" s="90"/>
      <c r="D2650" s="89"/>
      <c r="E2650" s="89"/>
    </row>
    <row r="2651" spans="1:5" x14ac:dyDescent="0.25">
      <c r="A2651" s="89"/>
      <c r="B2651" s="94"/>
      <c r="C2651" s="90"/>
      <c r="D2651" s="89"/>
      <c r="E2651" s="89"/>
    </row>
    <row r="2652" spans="1:5" x14ac:dyDescent="0.25">
      <c r="A2652" s="89"/>
      <c r="B2652" s="94"/>
      <c r="C2652" s="90"/>
      <c r="D2652" s="89"/>
      <c r="E2652" s="89"/>
    </row>
    <row r="2653" spans="1:5" x14ac:dyDescent="0.25">
      <c r="A2653" s="89"/>
      <c r="B2653" s="94"/>
      <c r="C2653" s="90"/>
      <c r="D2653" s="89"/>
      <c r="E2653" s="89"/>
    </row>
    <row r="2654" spans="1:5" x14ac:dyDescent="0.25">
      <c r="A2654" s="89"/>
      <c r="B2654" s="94"/>
      <c r="C2654" s="90"/>
      <c r="D2654" s="89"/>
      <c r="E2654" s="89"/>
    </row>
    <row r="2655" spans="1:5" x14ac:dyDescent="0.25">
      <c r="A2655" s="89"/>
      <c r="B2655" s="94"/>
      <c r="C2655" s="90"/>
      <c r="D2655" s="89"/>
      <c r="E2655" s="89"/>
    </row>
    <row r="2656" spans="1:5" x14ac:dyDescent="0.25">
      <c r="A2656" s="89"/>
      <c r="B2656" s="94"/>
      <c r="C2656" s="90"/>
      <c r="D2656" s="89"/>
      <c r="E2656" s="89"/>
    </row>
    <row r="2657" spans="1:5" x14ac:dyDescent="0.25">
      <c r="A2657" s="89"/>
      <c r="B2657" s="94"/>
      <c r="C2657" s="90"/>
      <c r="D2657" s="89"/>
      <c r="E2657" s="89"/>
    </row>
    <row r="2658" spans="1:5" x14ac:dyDescent="0.25">
      <c r="A2658" s="89"/>
      <c r="B2658" s="94"/>
      <c r="C2658" s="90"/>
      <c r="D2658" s="89"/>
      <c r="E2658" s="89"/>
    </row>
    <row r="2659" spans="1:5" x14ac:dyDescent="0.25">
      <c r="A2659" s="89"/>
      <c r="B2659" s="94"/>
      <c r="C2659" s="90"/>
      <c r="D2659" s="89"/>
      <c r="E2659" s="89"/>
    </row>
    <row r="2660" spans="1:5" x14ac:dyDescent="0.25">
      <c r="A2660" s="89"/>
      <c r="B2660" s="94"/>
      <c r="C2660" s="90"/>
      <c r="D2660" s="89"/>
      <c r="E2660" s="89"/>
    </row>
    <row r="2661" spans="1:5" x14ac:dyDescent="0.25">
      <c r="A2661" s="89"/>
      <c r="B2661" s="94"/>
      <c r="C2661" s="90"/>
      <c r="D2661" s="89"/>
      <c r="E2661" s="89"/>
    </row>
    <row r="2662" spans="1:5" x14ac:dyDescent="0.25">
      <c r="A2662" s="89"/>
      <c r="B2662" s="94"/>
      <c r="C2662" s="90"/>
      <c r="D2662" s="89"/>
      <c r="E2662" s="89"/>
    </row>
    <row r="2663" spans="1:5" x14ac:dyDescent="0.25">
      <c r="A2663" s="89"/>
      <c r="B2663" s="94"/>
      <c r="C2663" s="90"/>
      <c r="D2663" s="89"/>
      <c r="E2663" s="89"/>
    </row>
    <row r="2664" spans="1:5" x14ac:dyDescent="0.25">
      <c r="A2664" s="89"/>
      <c r="B2664" s="94"/>
      <c r="C2664" s="90"/>
      <c r="D2664" s="89"/>
      <c r="E2664" s="89"/>
    </row>
    <row r="2665" spans="1:5" x14ac:dyDescent="0.25">
      <c r="A2665" s="89"/>
      <c r="B2665" s="94"/>
      <c r="C2665" s="90"/>
      <c r="D2665" s="89"/>
      <c r="E2665" s="89"/>
    </row>
    <row r="2666" spans="1:5" x14ac:dyDescent="0.25">
      <c r="A2666" s="89"/>
      <c r="B2666" s="94"/>
      <c r="C2666" s="90"/>
      <c r="D2666" s="89"/>
      <c r="E2666" s="89"/>
    </row>
    <row r="2667" spans="1:5" x14ac:dyDescent="0.25">
      <c r="A2667" s="89"/>
      <c r="B2667" s="94"/>
      <c r="C2667" s="90"/>
      <c r="D2667" s="89"/>
      <c r="E2667" s="89"/>
    </row>
    <row r="2668" spans="1:5" x14ac:dyDescent="0.25">
      <c r="A2668" s="89"/>
      <c r="B2668" s="94"/>
      <c r="C2668" s="90"/>
      <c r="D2668" s="89"/>
      <c r="E2668" s="89"/>
    </row>
    <row r="2669" spans="1:5" x14ac:dyDescent="0.25">
      <c r="A2669" s="89"/>
      <c r="B2669" s="94"/>
      <c r="C2669" s="90"/>
      <c r="D2669" s="89"/>
      <c r="E2669" s="89"/>
    </row>
    <row r="2670" spans="1:5" x14ac:dyDescent="0.25">
      <c r="A2670" s="89"/>
      <c r="B2670" s="94"/>
      <c r="C2670" s="90"/>
      <c r="D2670" s="89"/>
      <c r="E2670" s="89"/>
    </row>
    <row r="2671" spans="1:5" x14ac:dyDescent="0.25">
      <c r="A2671" s="89"/>
      <c r="B2671" s="94"/>
      <c r="C2671" s="90"/>
      <c r="D2671" s="89"/>
      <c r="E2671" s="89"/>
    </row>
    <row r="2672" spans="1:5" x14ac:dyDescent="0.25">
      <c r="A2672" s="89"/>
      <c r="B2672" s="94"/>
      <c r="C2672" s="90"/>
      <c r="D2672" s="89"/>
      <c r="E2672" s="89"/>
    </row>
    <row r="2673" spans="1:5" x14ac:dyDescent="0.25">
      <c r="A2673" s="89"/>
      <c r="B2673" s="94"/>
      <c r="C2673" s="90"/>
      <c r="D2673" s="89"/>
      <c r="E2673" s="89"/>
    </row>
    <row r="2674" spans="1:5" x14ac:dyDescent="0.25">
      <c r="A2674" s="89"/>
      <c r="B2674" s="94"/>
      <c r="C2674" s="90"/>
      <c r="D2674" s="89"/>
      <c r="E2674" s="89"/>
    </row>
    <row r="2675" spans="1:5" x14ac:dyDescent="0.25">
      <c r="A2675" s="89"/>
      <c r="B2675" s="94"/>
      <c r="C2675" s="90"/>
      <c r="D2675" s="89"/>
      <c r="E2675" s="89"/>
    </row>
    <row r="2676" spans="1:5" x14ac:dyDescent="0.25">
      <c r="A2676" s="89"/>
      <c r="B2676" s="94"/>
      <c r="C2676" s="90"/>
      <c r="D2676" s="89"/>
      <c r="E2676" s="89"/>
    </row>
    <row r="2677" spans="1:5" x14ac:dyDescent="0.25">
      <c r="A2677" s="89"/>
      <c r="B2677" s="94"/>
      <c r="C2677" s="90"/>
      <c r="D2677" s="89"/>
      <c r="E2677" s="89"/>
    </row>
    <row r="2678" spans="1:5" x14ac:dyDescent="0.25">
      <c r="A2678" s="89"/>
      <c r="B2678" s="94"/>
      <c r="C2678" s="90"/>
      <c r="D2678" s="89"/>
      <c r="E2678" s="89"/>
    </row>
    <row r="2679" spans="1:5" x14ac:dyDescent="0.25">
      <c r="A2679" s="89"/>
      <c r="B2679" s="94"/>
      <c r="C2679" s="90"/>
      <c r="D2679" s="89"/>
      <c r="E2679" s="89"/>
    </row>
    <row r="2680" spans="1:5" x14ac:dyDescent="0.25">
      <c r="A2680" s="89"/>
      <c r="B2680" s="94"/>
      <c r="C2680" s="90"/>
      <c r="D2680" s="89"/>
      <c r="E2680" s="89"/>
    </row>
    <row r="2681" spans="1:5" x14ac:dyDescent="0.25">
      <c r="A2681" s="89"/>
      <c r="B2681" s="94"/>
      <c r="C2681" s="90"/>
      <c r="D2681" s="89"/>
      <c r="E2681" s="89"/>
    </row>
    <row r="2682" spans="1:5" x14ac:dyDescent="0.25">
      <c r="A2682" s="89"/>
      <c r="B2682" s="94"/>
      <c r="C2682" s="90"/>
      <c r="D2682" s="89"/>
      <c r="E2682" s="89"/>
    </row>
    <row r="2683" spans="1:5" x14ac:dyDescent="0.25">
      <c r="A2683" s="89"/>
      <c r="B2683" s="94"/>
      <c r="C2683" s="90"/>
      <c r="D2683" s="89"/>
      <c r="E2683" s="89"/>
    </row>
    <row r="2684" spans="1:5" x14ac:dyDescent="0.25">
      <c r="A2684" s="89"/>
      <c r="B2684" s="94"/>
      <c r="C2684" s="90"/>
      <c r="D2684" s="89"/>
      <c r="E2684" s="89"/>
    </row>
    <row r="2685" spans="1:5" x14ac:dyDescent="0.25">
      <c r="A2685" s="89"/>
      <c r="B2685" s="94"/>
      <c r="C2685" s="90"/>
      <c r="D2685" s="89"/>
      <c r="E2685" s="89"/>
    </row>
    <row r="2686" spans="1:5" x14ac:dyDescent="0.25">
      <c r="A2686" s="89"/>
      <c r="B2686" s="94"/>
      <c r="C2686" s="90"/>
      <c r="D2686" s="89"/>
      <c r="E2686" s="89"/>
    </row>
    <row r="2687" spans="1:5" x14ac:dyDescent="0.25">
      <c r="A2687" s="89"/>
      <c r="B2687" s="94"/>
      <c r="C2687" s="90"/>
      <c r="D2687" s="89"/>
      <c r="E2687" s="89"/>
    </row>
    <row r="2688" spans="1:5" x14ac:dyDescent="0.25">
      <c r="A2688" s="89"/>
      <c r="B2688" s="94"/>
      <c r="C2688" s="90"/>
      <c r="D2688" s="89"/>
      <c r="E2688" s="89"/>
    </row>
    <row r="2689" spans="1:5" x14ac:dyDescent="0.25">
      <c r="A2689" s="89"/>
      <c r="B2689" s="94"/>
      <c r="C2689" s="90"/>
      <c r="D2689" s="89"/>
      <c r="E2689" s="89"/>
    </row>
    <row r="2690" spans="1:5" x14ac:dyDescent="0.25">
      <c r="A2690" s="89"/>
      <c r="B2690" s="94"/>
      <c r="C2690" s="90"/>
      <c r="D2690" s="89"/>
      <c r="E2690" s="89"/>
    </row>
    <row r="2691" spans="1:5" x14ac:dyDescent="0.25">
      <c r="A2691" s="89"/>
      <c r="B2691" s="94"/>
      <c r="C2691" s="90"/>
      <c r="D2691" s="89"/>
      <c r="E2691" s="89"/>
    </row>
    <row r="2692" spans="1:5" x14ac:dyDescent="0.25">
      <c r="A2692" s="89"/>
      <c r="B2692" s="94"/>
      <c r="C2692" s="90"/>
      <c r="D2692" s="89"/>
      <c r="E2692" s="89"/>
    </row>
    <row r="2693" spans="1:5" x14ac:dyDescent="0.25">
      <c r="A2693" s="89"/>
      <c r="B2693" s="94"/>
      <c r="C2693" s="90"/>
      <c r="D2693" s="89"/>
      <c r="E2693" s="89"/>
    </row>
    <row r="2694" spans="1:5" x14ac:dyDescent="0.25">
      <c r="A2694" s="89"/>
      <c r="B2694" s="94"/>
      <c r="C2694" s="90"/>
      <c r="D2694" s="89"/>
      <c r="E2694" s="89"/>
    </row>
    <row r="2695" spans="1:5" x14ac:dyDescent="0.25">
      <c r="A2695" s="89"/>
      <c r="B2695" s="94"/>
      <c r="C2695" s="90"/>
      <c r="D2695" s="89"/>
      <c r="E2695" s="89"/>
    </row>
    <row r="2696" spans="1:5" x14ac:dyDescent="0.25">
      <c r="A2696" s="89"/>
      <c r="B2696" s="94"/>
      <c r="C2696" s="90"/>
      <c r="D2696" s="89"/>
      <c r="E2696" s="89"/>
    </row>
    <row r="2697" spans="1:5" x14ac:dyDescent="0.25">
      <c r="A2697" s="89"/>
      <c r="B2697" s="94"/>
      <c r="C2697" s="90"/>
      <c r="D2697" s="89"/>
      <c r="E2697" s="89"/>
    </row>
    <row r="2698" spans="1:5" x14ac:dyDescent="0.25">
      <c r="A2698" s="89"/>
      <c r="B2698" s="94"/>
      <c r="C2698" s="90"/>
      <c r="D2698" s="89"/>
      <c r="E2698" s="89"/>
    </row>
    <row r="2699" spans="1:5" x14ac:dyDescent="0.25">
      <c r="A2699" s="89"/>
      <c r="B2699" s="94"/>
      <c r="C2699" s="90"/>
      <c r="D2699" s="89"/>
      <c r="E2699" s="89"/>
    </row>
    <row r="2700" spans="1:5" x14ac:dyDescent="0.25">
      <c r="A2700" s="89"/>
      <c r="B2700" s="94"/>
      <c r="C2700" s="90"/>
      <c r="D2700" s="89"/>
      <c r="E2700" s="89"/>
    </row>
    <row r="2701" spans="1:5" x14ac:dyDescent="0.25">
      <c r="A2701" s="89"/>
      <c r="B2701" s="94"/>
      <c r="C2701" s="90"/>
      <c r="D2701" s="89"/>
      <c r="E2701" s="89"/>
    </row>
    <row r="2702" spans="1:5" x14ac:dyDescent="0.25">
      <c r="A2702" s="89"/>
      <c r="B2702" s="94"/>
      <c r="C2702" s="90"/>
      <c r="D2702" s="89"/>
      <c r="E2702" s="89"/>
    </row>
    <row r="2703" spans="1:5" x14ac:dyDescent="0.25">
      <c r="A2703" s="89"/>
      <c r="B2703" s="94"/>
      <c r="C2703" s="90"/>
      <c r="D2703" s="89"/>
      <c r="E2703" s="89"/>
    </row>
    <row r="2704" spans="1:5" x14ac:dyDescent="0.25">
      <c r="A2704" s="89"/>
      <c r="B2704" s="94"/>
      <c r="C2704" s="90"/>
      <c r="D2704" s="89"/>
      <c r="E2704" s="89"/>
    </row>
    <row r="2705" spans="1:5" x14ac:dyDescent="0.25">
      <c r="A2705" s="89"/>
      <c r="B2705" s="94"/>
      <c r="C2705" s="90"/>
      <c r="D2705" s="89"/>
      <c r="E2705" s="89"/>
    </row>
    <row r="2706" spans="1:5" x14ac:dyDescent="0.25">
      <c r="A2706" s="89"/>
      <c r="B2706" s="94"/>
      <c r="C2706" s="90"/>
      <c r="D2706" s="89"/>
      <c r="E2706" s="89"/>
    </row>
    <row r="2707" spans="1:5" x14ac:dyDescent="0.25">
      <c r="A2707" s="89"/>
      <c r="B2707" s="94"/>
      <c r="C2707" s="90"/>
      <c r="D2707" s="89"/>
      <c r="E2707" s="89"/>
    </row>
    <row r="2708" spans="1:5" x14ac:dyDescent="0.25">
      <c r="A2708" s="89"/>
      <c r="B2708" s="94"/>
      <c r="C2708" s="90"/>
      <c r="D2708" s="89"/>
      <c r="E2708" s="89"/>
    </row>
    <row r="2709" spans="1:5" x14ac:dyDescent="0.25">
      <c r="A2709" s="89"/>
      <c r="B2709" s="94"/>
      <c r="C2709" s="90"/>
      <c r="D2709" s="89"/>
      <c r="E2709" s="89"/>
    </row>
    <row r="2710" spans="1:5" x14ac:dyDescent="0.25">
      <c r="A2710" s="89"/>
      <c r="B2710" s="94"/>
      <c r="C2710" s="90"/>
      <c r="D2710" s="89"/>
      <c r="E2710" s="89"/>
    </row>
    <row r="2711" spans="1:5" x14ac:dyDescent="0.25">
      <c r="A2711" s="89"/>
      <c r="B2711" s="94"/>
      <c r="C2711" s="90"/>
      <c r="D2711" s="89"/>
      <c r="E2711" s="89"/>
    </row>
    <row r="2712" spans="1:5" x14ac:dyDescent="0.25">
      <c r="A2712" s="89"/>
      <c r="B2712" s="94"/>
      <c r="C2712" s="90"/>
      <c r="D2712" s="89"/>
      <c r="E2712" s="89"/>
    </row>
    <row r="2713" spans="1:5" x14ac:dyDescent="0.25">
      <c r="A2713" s="89"/>
      <c r="B2713" s="94"/>
      <c r="C2713" s="90"/>
      <c r="D2713" s="89"/>
      <c r="E2713" s="89"/>
    </row>
    <row r="2714" spans="1:5" x14ac:dyDescent="0.25">
      <c r="A2714" s="89"/>
      <c r="B2714" s="94"/>
      <c r="C2714" s="90"/>
      <c r="D2714" s="89"/>
      <c r="E2714" s="89"/>
    </row>
    <row r="2715" spans="1:5" x14ac:dyDescent="0.25">
      <c r="A2715" s="89"/>
      <c r="B2715" s="94"/>
      <c r="C2715" s="90"/>
      <c r="D2715" s="89"/>
      <c r="E2715" s="89"/>
    </row>
    <row r="2716" spans="1:5" x14ac:dyDescent="0.25">
      <c r="A2716" s="89"/>
      <c r="B2716" s="94"/>
      <c r="C2716" s="90"/>
      <c r="D2716" s="89"/>
      <c r="E2716" s="89"/>
    </row>
    <row r="2717" spans="1:5" x14ac:dyDescent="0.25">
      <c r="A2717" s="89"/>
      <c r="B2717" s="94"/>
      <c r="C2717" s="90"/>
      <c r="D2717" s="89"/>
      <c r="E2717" s="89"/>
    </row>
    <row r="2718" spans="1:5" x14ac:dyDescent="0.25">
      <c r="A2718" s="89"/>
      <c r="B2718" s="94"/>
      <c r="C2718" s="90"/>
      <c r="D2718" s="89"/>
      <c r="E2718" s="89"/>
    </row>
    <row r="2719" spans="1:5" x14ac:dyDescent="0.25">
      <c r="A2719" s="89"/>
      <c r="B2719" s="94"/>
      <c r="C2719" s="90"/>
      <c r="D2719" s="89"/>
      <c r="E2719" s="89"/>
    </row>
    <row r="2720" spans="1:5" x14ac:dyDescent="0.25">
      <c r="A2720" s="89"/>
      <c r="B2720" s="94"/>
      <c r="C2720" s="90"/>
      <c r="D2720" s="89"/>
      <c r="E2720" s="89"/>
    </row>
    <row r="2721" spans="1:5" x14ac:dyDescent="0.25">
      <c r="A2721" s="89"/>
      <c r="B2721" s="94"/>
      <c r="C2721" s="90"/>
      <c r="D2721" s="89"/>
      <c r="E2721" s="89"/>
    </row>
    <row r="2722" spans="1:5" x14ac:dyDescent="0.25">
      <c r="A2722" s="89"/>
      <c r="B2722" s="94"/>
      <c r="C2722" s="90"/>
      <c r="D2722" s="89"/>
      <c r="E2722" s="89"/>
    </row>
    <row r="2723" spans="1:5" x14ac:dyDescent="0.25">
      <c r="A2723" s="89"/>
      <c r="B2723" s="94"/>
      <c r="C2723" s="90"/>
      <c r="D2723" s="89"/>
      <c r="E2723" s="89"/>
    </row>
    <row r="2724" spans="1:5" x14ac:dyDescent="0.25">
      <c r="A2724" s="89"/>
      <c r="B2724" s="94"/>
      <c r="C2724" s="90"/>
      <c r="D2724" s="89"/>
      <c r="E2724" s="89"/>
    </row>
    <row r="2725" spans="1:5" x14ac:dyDescent="0.25">
      <c r="A2725" s="89"/>
      <c r="B2725" s="94"/>
      <c r="C2725" s="90"/>
      <c r="D2725" s="89"/>
      <c r="E2725" s="89"/>
    </row>
    <row r="2726" spans="1:5" x14ac:dyDescent="0.25">
      <c r="A2726" s="89"/>
      <c r="B2726" s="94"/>
      <c r="C2726" s="90"/>
      <c r="D2726" s="89"/>
      <c r="E2726" s="89"/>
    </row>
    <row r="2727" spans="1:5" x14ac:dyDescent="0.25">
      <c r="A2727" s="89"/>
      <c r="B2727" s="94"/>
      <c r="C2727" s="90"/>
      <c r="D2727" s="89"/>
      <c r="E2727" s="89"/>
    </row>
    <row r="2728" spans="1:5" x14ac:dyDescent="0.25">
      <c r="A2728" s="89"/>
      <c r="B2728" s="94"/>
      <c r="C2728" s="90"/>
      <c r="D2728" s="89"/>
      <c r="E2728" s="89"/>
    </row>
    <row r="2729" spans="1:5" x14ac:dyDescent="0.25">
      <c r="A2729" s="89"/>
      <c r="B2729" s="94"/>
      <c r="C2729" s="90"/>
      <c r="D2729" s="89"/>
      <c r="E2729" s="89"/>
    </row>
    <row r="2730" spans="1:5" x14ac:dyDescent="0.25">
      <c r="A2730" s="89"/>
      <c r="B2730" s="94"/>
      <c r="C2730" s="90"/>
      <c r="D2730" s="89"/>
      <c r="E2730" s="89"/>
    </row>
    <row r="2731" spans="1:5" x14ac:dyDescent="0.25">
      <c r="A2731" s="89"/>
      <c r="B2731" s="94"/>
      <c r="C2731" s="90"/>
      <c r="D2731" s="89"/>
      <c r="E2731" s="89"/>
    </row>
    <row r="2732" spans="1:5" x14ac:dyDescent="0.25">
      <c r="A2732" s="89"/>
      <c r="B2732" s="94"/>
      <c r="C2732" s="90"/>
      <c r="D2732" s="89"/>
      <c r="E2732" s="89"/>
    </row>
    <row r="2733" spans="1:5" x14ac:dyDescent="0.25">
      <c r="A2733" s="89"/>
      <c r="B2733" s="94"/>
      <c r="C2733" s="90"/>
      <c r="D2733" s="89"/>
      <c r="E2733" s="89"/>
    </row>
    <row r="2734" spans="1:5" x14ac:dyDescent="0.25">
      <c r="A2734" s="89"/>
      <c r="B2734" s="94"/>
      <c r="C2734" s="90"/>
      <c r="D2734" s="89"/>
      <c r="E2734" s="89"/>
    </row>
    <row r="2735" spans="1:5" x14ac:dyDescent="0.25">
      <c r="A2735" s="89"/>
      <c r="B2735" s="94"/>
      <c r="C2735" s="90"/>
      <c r="D2735" s="89"/>
      <c r="E2735" s="89"/>
    </row>
    <row r="2736" spans="1:5" x14ac:dyDescent="0.25">
      <c r="A2736" s="89"/>
      <c r="B2736" s="94"/>
      <c r="C2736" s="90"/>
      <c r="D2736" s="89"/>
      <c r="E2736" s="89"/>
    </row>
    <row r="2737" spans="1:5" x14ac:dyDescent="0.25">
      <c r="A2737" s="89"/>
      <c r="B2737" s="94"/>
      <c r="C2737" s="90"/>
      <c r="D2737" s="89"/>
      <c r="E2737" s="89"/>
    </row>
    <row r="2738" spans="1:5" x14ac:dyDescent="0.25">
      <c r="A2738" s="89"/>
      <c r="B2738" s="94"/>
      <c r="C2738" s="90"/>
      <c r="D2738" s="89"/>
      <c r="E2738" s="89"/>
    </row>
    <row r="2739" spans="1:5" x14ac:dyDescent="0.25">
      <c r="A2739" s="89"/>
      <c r="B2739" s="94"/>
      <c r="C2739" s="90"/>
      <c r="D2739" s="89"/>
      <c r="E2739" s="89"/>
    </row>
    <row r="2740" spans="1:5" x14ac:dyDescent="0.25">
      <c r="A2740" s="89"/>
      <c r="B2740" s="94"/>
      <c r="C2740" s="90"/>
      <c r="D2740" s="89"/>
      <c r="E2740" s="89"/>
    </row>
    <row r="2741" spans="1:5" x14ac:dyDescent="0.25">
      <c r="A2741" s="89"/>
      <c r="B2741" s="94"/>
      <c r="C2741" s="90"/>
      <c r="D2741" s="89"/>
      <c r="E2741" s="89"/>
    </row>
    <row r="2742" spans="1:5" x14ac:dyDescent="0.25">
      <c r="A2742" s="89"/>
      <c r="B2742" s="94"/>
      <c r="C2742" s="90"/>
      <c r="D2742" s="89"/>
      <c r="E2742" s="89"/>
    </row>
    <row r="2743" spans="1:5" x14ac:dyDescent="0.25">
      <c r="A2743" s="89"/>
      <c r="B2743" s="94"/>
      <c r="C2743" s="90"/>
      <c r="D2743" s="89"/>
      <c r="E2743" s="89"/>
    </row>
    <row r="2744" spans="1:5" x14ac:dyDescent="0.25">
      <c r="A2744" s="89"/>
      <c r="B2744" s="94"/>
      <c r="C2744" s="90"/>
      <c r="D2744" s="89"/>
      <c r="E2744" s="89"/>
    </row>
    <row r="2745" spans="1:5" x14ac:dyDescent="0.25">
      <c r="A2745" s="89"/>
      <c r="B2745" s="94"/>
      <c r="C2745" s="90"/>
      <c r="D2745" s="89"/>
      <c r="E2745" s="89"/>
    </row>
    <row r="2746" spans="1:5" x14ac:dyDescent="0.25">
      <c r="A2746" s="89"/>
      <c r="B2746" s="94"/>
      <c r="C2746" s="90"/>
      <c r="D2746" s="89"/>
      <c r="E2746" s="89"/>
    </row>
    <row r="2747" spans="1:5" x14ac:dyDescent="0.25">
      <c r="A2747" s="89"/>
      <c r="B2747" s="94"/>
      <c r="C2747" s="90"/>
      <c r="D2747" s="89"/>
      <c r="E2747" s="89"/>
    </row>
    <row r="2748" spans="1:5" x14ac:dyDescent="0.25">
      <c r="A2748" s="89"/>
      <c r="B2748" s="94"/>
      <c r="C2748" s="90"/>
      <c r="D2748" s="89"/>
      <c r="E2748" s="89"/>
    </row>
    <row r="2749" spans="1:5" x14ac:dyDescent="0.25">
      <c r="A2749" s="89"/>
      <c r="B2749" s="94"/>
      <c r="C2749" s="90"/>
      <c r="D2749" s="89"/>
      <c r="E2749" s="89"/>
    </row>
    <row r="2750" spans="1:5" x14ac:dyDescent="0.25">
      <c r="A2750" s="89"/>
      <c r="B2750" s="94"/>
      <c r="C2750" s="90"/>
      <c r="D2750" s="89"/>
      <c r="E2750" s="89"/>
    </row>
    <row r="2751" spans="1:5" x14ac:dyDescent="0.25">
      <c r="A2751" s="89"/>
      <c r="B2751" s="94"/>
      <c r="C2751" s="90"/>
      <c r="D2751" s="89"/>
      <c r="E2751" s="89"/>
    </row>
    <row r="2752" spans="1:5" x14ac:dyDescent="0.25">
      <c r="A2752" s="89"/>
      <c r="B2752" s="94"/>
      <c r="C2752" s="90"/>
      <c r="D2752" s="89"/>
      <c r="E2752" s="89"/>
    </row>
    <row r="2753" spans="1:5" x14ac:dyDescent="0.25">
      <c r="A2753" s="89"/>
      <c r="B2753" s="94"/>
      <c r="C2753" s="90"/>
      <c r="D2753" s="89"/>
      <c r="E2753" s="89"/>
    </row>
    <row r="2754" spans="1:5" x14ac:dyDescent="0.25">
      <c r="A2754" s="89"/>
      <c r="B2754" s="94"/>
      <c r="C2754" s="90"/>
      <c r="D2754" s="89"/>
      <c r="E2754" s="89"/>
    </row>
    <row r="2755" spans="1:5" x14ac:dyDescent="0.25">
      <c r="A2755" s="89"/>
      <c r="B2755" s="94"/>
      <c r="C2755" s="90"/>
      <c r="D2755" s="89"/>
      <c r="E2755" s="89"/>
    </row>
    <row r="2756" spans="1:5" x14ac:dyDescent="0.25">
      <c r="A2756" s="89"/>
      <c r="B2756" s="94"/>
      <c r="C2756" s="90"/>
      <c r="D2756" s="89"/>
      <c r="E2756" s="89"/>
    </row>
    <row r="2757" spans="1:5" x14ac:dyDescent="0.25">
      <c r="A2757" s="89"/>
      <c r="B2757" s="94"/>
      <c r="C2757" s="90"/>
      <c r="D2757" s="89"/>
      <c r="E2757" s="89"/>
    </row>
    <row r="2758" spans="1:5" x14ac:dyDescent="0.25">
      <c r="A2758" s="89"/>
      <c r="B2758" s="94"/>
      <c r="C2758" s="90"/>
      <c r="D2758" s="89"/>
      <c r="E2758" s="89"/>
    </row>
    <row r="2759" spans="1:5" x14ac:dyDescent="0.25">
      <c r="A2759" s="89"/>
      <c r="B2759" s="94"/>
      <c r="C2759" s="90"/>
      <c r="D2759" s="89"/>
      <c r="E2759" s="89"/>
    </row>
    <row r="2760" spans="1:5" x14ac:dyDescent="0.25">
      <c r="A2760" s="89"/>
      <c r="B2760" s="94"/>
      <c r="C2760" s="90"/>
      <c r="D2760" s="89"/>
      <c r="E2760" s="89"/>
    </row>
    <row r="2761" spans="1:5" x14ac:dyDescent="0.25">
      <c r="A2761" s="89"/>
      <c r="B2761" s="94"/>
      <c r="C2761" s="90"/>
      <c r="D2761" s="89"/>
      <c r="E2761" s="89"/>
    </row>
    <row r="2762" spans="1:5" x14ac:dyDescent="0.25">
      <c r="A2762" s="89"/>
      <c r="B2762" s="94"/>
      <c r="C2762" s="90"/>
      <c r="D2762" s="89"/>
      <c r="E2762" s="89"/>
    </row>
    <row r="2763" spans="1:5" x14ac:dyDescent="0.25">
      <c r="A2763" s="89"/>
      <c r="B2763" s="94"/>
      <c r="C2763" s="90"/>
      <c r="D2763" s="89"/>
      <c r="E2763" s="89"/>
    </row>
    <row r="2764" spans="1:5" x14ac:dyDescent="0.25">
      <c r="A2764" s="89"/>
      <c r="B2764" s="94"/>
      <c r="C2764" s="90"/>
      <c r="D2764" s="89"/>
      <c r="E2764" s="89"/>
    </row>
    <row r="2765" spans="1:5" x14ac:dyDescent="0.25">
      <c r="A2765" s="89"/>
      <c r="B2765" s="94"/>
      <c r="C2765" s="90"/>
      <c r="D2765" s="89"/>
      <c r="E2765" s="89"/>
    </row>
    <row r="2766" spans="1:5" x14ac:dyDescent="0.25">
      <c r="A2766" s="89"/>
      <c r="B2766" s="94"/>
      <c r="C2766" s="90"/>
      <c r="D2766" s="89"/>
      <c r="E2766" s="89"/>
    </row>
    <row r="2767" spans="1:5" x14ac:dyDescent="0.25">
      <c r="A2767" s="89"/>
      <c r="B2767" s="94"/>
      <c r="C2767" s="90"/>
      <c r="D2767" s="89"/>
      <c r="E2767" s="89"/>
    </row>
    <row r="2768" spans="1:5" x14ac:dyDescent="0.25">
      <c r="A2768" s="89"/>
      <c r="B2768" s="94"/>
      <c r="C2768" s="90"/>
      <c r="D2768" s="89"/>
      <c r="E2768" s="89"/>
    </row>
    <row r="2769" spans="1:5" x14ac:dyDescent="0.25">
      <c r="A2769" s="89"/>
      <c r="B2769" s="94"/>
      <c r="C2769" s="90"/>
      <c r="D2769" s="89"/>
      <c r="E2769" s="89"/>
    </row>
    <row r="2770" spans="1:5" x14ac:dyDescent="0.25">
      <c r="A2770" s="89"/>
      <c r="B2770" s="94"/>
      <c r="C2770" s="90"/>
      <c r="D2770" s="89"/>
      <c r="E2770" s="89"/>
    </row>
    <row r="2771" spans="1:5" x14ac:dyDescent="0.25">
      <c r="A2771" s="89"/>
      <c r="B2771" s="94"/>
      <c r="C2771" s="90"/>
      <c r="D2771" s="89"/>
      <c r="E2771" s="89"/>
    </row>
    <row r="2772" spans="1:5" x14ac:dyDescent="0.25">
      <c r="A2772" s="89"/>
      <c r="B2772" s="94"/>
      <c r="C2772" s="90"/>
      <c r="D2772" s="89"/>
      <c r="E2772" s="89"/>
    </row>
    <row r="2773" spans="1:5" x14ac:dyDescent="0.25">
      <c r="A2773" s="89"/>
      <c r="B2773" s="94"/>
      <c r="C2773" s="90"/>
      <c r="D2773" s="89"/>
      <c r="E2773" s="89"/>
    </row>
    <row r="2774" spans="1:5" x14ac:dyDescent="0.25">
      <c r="A2774" s="89"/>
      <c r="B2774" s="94"/>
      <c r="C2774" s="90"/>
      <c r="D2774" s="89"/>
      <c r="E2774" s="89"/>
    </row>
    <row r="2775" spans="1:5" x14ac:dyDescent="0.25">
      <c r="A2775" s="89"/>
      <c r="B2775" s="94"/>
      <c r="C2775" s="90"/>
      <c r="D2775" s="89"/>
      <c r="E2775" s="89"/>
    </row>
    <row r="2776" spans="1:5" x14ac:dyDescent="0.25">
      <c r="A2776" s="89"/>
      <c r="B2776" s="94"/>
      <c r="C2776" s="90"/>
      <c r="D2776" s="89"/>
      <c r="E2776" s="89"/>
    </row>
    <row r="2777" spans="1:5" x14ac:dyDescent="0.25">
      <c r="A2777" s="89"/>
      <c r="B2777" s="94"/>
      <c r="C2777" s="90"/>
      <c r="D2777" s="89"/>
      <c r="E2777" s="89"/>
    </row>
    <row r="2778" spans="1:5" x14ac:dyDescent="0.25">
      <c r="A2778" s="89"/>
      <c r="B2778" s="94"/>
      <c r="C2778" s="90"/>
      <c r="D2778" s="89"/>
      <c r="E2778" s="89"/>
    </row>
    <row r="2779" spans="1:5" x14ac:dyDescent="0.25">
      <c r="A2779" s="89"/>
      <c r="B2779" s="94"/>
      <c r="C2779" s="90"/>
      <c r="D2779" s="89"/>
      <c r="E2779" s="89"/>
    </row>
    <row r="2780" spans="1:5" x14ac:dyDescent="0.25">
      <c r="A2780" s="89"/>
      <c r="B2780" s="94"/>
      <c r="C2780" s="90"/>
      <c r="D2780" s="89"/>
      <c r="E2780" s="89"/>
    </row>
    <row r="2781" spans="1:5" x14ac:dyDescent="0.25">
      <c r="A2781" s="89"/>
      <c r="B2781" s="94"/>
      <c r="C2781" s="90"/>
      <c r="D2781" s="89"/>
      <c r="E2781" s="89"/>
    </row>
    <row r="2782" spans="1:5" x14ac:dyDescent="0.25">
      <c r="A2782" s="89"/>
      <c r="B2782" s="94"/>
      <c r="C2782" s="90"/>
      <c r="D2782" s="89"/>
      <c r="E2782" s="89"/>
    </row>
    <row r="2783" spans="1:5" x14ac:dyDescent="0.25">
      <c r="A2783" s="89"/>
      <c r="B2783" s="94"/>
      <c r="C2783" s="90"/>
      <c r="D2783" s="89"/>
      <c r="E2783" s="89"/>
    </row>
    <row r="2784" spans="1:5" x14ac:dyDescent="0.25">
      <c r="A2784" s="89"/>
      <c r="B2784" s="94"/>
      <c r="C2784" s="90"/>
      <c r="D2784" s="89"/>
      <c r="E2784" s="89"/>
    </row>
    <row r="2785" spans="1:5" x14ac:dyDescent="0.25">
      <c r="A2785" s="89"/>
      <c r="B2785" s="94"/>
      <c r="C2785" s="90"/>
      <c r="D2785" s="89"/>
      <c r="E2785" s="89"/>
    </row>
    <row r="2786" spans="1:5" x14ac:dyDescent="0.25">
      <c r="A2786" s="89"/>
      <c r="B2786" s="94"/>
      <c r="C2786" s="90"/>
      <c r="D2786" s="89"/>
      <c r="E2786" s="89"/>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v>3.6419999999999999</v>
      </c>
      <c r="C3" s="97"/>
      <c r="D3" s="42"/>
      <c r="E3" s="159" t="s">
        <v>211</v>
      </c>
    </row>
    <row r="4" spans="1:5" x14ac:dyDescent="0.25">
      <c r="A4" s="4">
        <v>2</v>
      </c>
      <c r="B4" s="40">
        <v>1.8839999999999999</v>
      </c>
      <c r="C4" s="83"/>
      <c r="D4" s="42"/>
      <c r="E4" s="159"/>
    </row>
    <row r="5" spans="1:5" ht="15" customHeight="1" x14ac:dyDescent="0.25">
      <c r="A5" s="4">
        <v>3</v>
      </c>
      <c r="B5" s="40">
        <v>1.179</v>
      </c>
      <c r="C5" s="83"/>
      <c r="D5" s="42"/>
      <c r="E5" s="159" t="s">
        <v>270</v>
      </c>
    </row>
    <row r="6" spans="1:5" x14ac:dyDescent="0.25">
      <c r="A6" s="4">
        <v>4</v>
      </c>
      <c r="B6" s="40">
        <v>0.86899999999999999</v>
      </c>
      <c r="C6" s="83"/>
      <c r="D6" s="42"/>
      <c r="E6" s="159"/>
    </row>
    <row r="7" spans="1:5" x14ac:dyDescent="0.25">
      <c r="A7" s="4">
        <v>5</v>
      </c>
      <c r="B7" s="40">
        <v>0.70499999999999996</v>
      </c>
      <c r="C7" s="83"/>
      <c r="D7" s="42"/>
    </row>
    <row r="8" spans="1:5" x14ac:dyDescent="0.25">
      <c r="A8" s="4">
        <v>6</v>
      </c>
      <c r="B8" s="40">
        <v>0.59199999999999997</v>
      </c>
      <c r="C8" s="83"/>
      <c r="D8" s="42"/>
    </row>
    <row r="9" spans="1:5" ht="15" customHeight="1" x14ac:dyDescent="0.25">
      <c r="A9" s="4">
        <v>7</v>
      </c>
      <c r="B9" s="40"/>
      <c r="C9" s="83"/>
      <c r="D9" s="42"/>
      <c r="E9" s="74"/>
    </row>
    <row r="10" spans="1:5" x14ac:dyDescent="0.25">
      <c r="A10" s="4">
        <v>8</v>
      </c>
      <c r="B10" s="40"/>
      <c r="C10" s="83"/>
      <c r="D10" s="42"/>
      <c r="E10" s="74"/>
    </row>
    <row r="11" spans="1:5" x14ac:dyDescent="0.25">
      <c r="A11" s="4">
        <v>9</v>
      </c>
      <c r="B11" s="40"/>
      <c r="C11" s="83"/>
      <c r="D11" s="42"/>
      <c r="E11" s="42"/>
    </row>
    <row r="12" spans="1:5" x14ac:dyDescent="0.25">
      <c r="A12" s="4">
        <v>10</v>
      </c>
      <c r="B12" s="40"/>
      <c r="C12" s="83"/>
      <c r="D12" s="42"/>
      <c r="E12" s="42"/>
    </row>
    <row r="13" spans="1:5" x14ac:dyDescent="0.25">
      <c r="A13" s="4">
        <v>11</v>
      </c>
      <c r="B13" s="40"/>
      <c r="C13" s="83"/>
      <c r="D13" s="42"/>
      <c r="E13" s="42"/>
    </row>
    <row r="14" spans="1:5" x14ac:dyDescent="0.25">
      <c r="A14" s="4">
        <v>12</v>
      </c>
      <c r="B14" s="40"/>
      <c r="C14" s="83"/>
      <c r="D14" s="42"/>
      <c r="E14" s="42"/>
    </row>
    <row r="15" spans="1:5" x14ac:dyDescent="0.25">
      <c r="A15" s="4">
        <v>13</v>
      </c>
      <c r="B15" s="40"/>
      <c r="C15" s="83"/>
      <c r="D15" s="42"/>
      <c r="E15" s="42"/>
    </row>
    <row r="16" spans="1:5" x14ac:dyDescent="0.25">
      <c r="A16" s="4">
        <v>14</v>
      </c>
      <c r="B16" s="40"/>
      <c r="C16" s="83"/>
      <c r="D16" s="42"/>
      <c r="E16" s="42"/>
    </row>
    <row r="17" spans="1:5" x14ac:dyDescent="0.25">
      <c r="A17" s="4">
        <v>15</v>
      </c>
      <c r="B17" s="40"/>
      <c r="C17" s="83"/>
      <c r="D17" s="42"/>
      <c r="E17" s="42"/>
    </row>
    <row r="18" spans="1:5" x14ac:dyDescent="0.25">
      <c r="A18" s="5">
        <v>16</v>
      </c>
      <c r="B18" s="41"/>
      <c r="C18" s="84"/>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60" t="s">
        <v>224</v>
      </c>
    </row>
    <row r="4" spans="1:3" ht="15" x14ac:dyDescent="0.25">
      <c r="A4" s="83"/>
      <c r="C4" s="160"/>
    </row>
    <row r="5" spans="1:3" ht="15" customHeight="1" x14ac:dyDescent="0.25">
      <c r="A5" s="83"/>
      <c r="C5" s="60"/>
    </row>
    <row r="6" spans="1:3" ht="15.75" thickBot="1" x14ac:dyDescent="0.3">
      <c r="A6" s="83"/>
      <c r="C6" s="59" t="s">
        <v>225</v>
      </c>
    </row>
    <row r="7" spans="1:3" ht="15.75" customHeight="1" thickTop="1" x14ac:dyDescent="0.25">
      <c r="A7" s="83"/>
      <c r="C7" s="162" t="s">
        <v>240</v>
      </c>
    </row>
    <row r="8" spans="1:3" ht="15" x14ac:dyDescent="0.25">
      <c r="A8" s="83"/>
      <c r="C8" s="161"/>
    </row>
    <row r="9" spans="1:3" ht="15" customHeight="1" x14ac:dyDescent="0.25">
      <c r="A9" s="83"/>
      <c r="C9" s="161"/>
    </row>
    <row r="10" spans="1:3" ht="15" x14ac:dyDescent="0.25">
      <c r="A10" s="83"/>
      <c r="C10" s="161" t="s">
        <v>239</v>
      </c>
    </row>
    <row r="11" spans="1:3" ht="15" x14ac:dyDescent="0.25">
      <c r="A11" s="83"/>
      <c r="C11" s="161"/>
    </row>
    <row r="12" spans="1:3" ht="15" x14ac:dyDescent="0.25">
      <c r="A12" s="83"/>
      <c r="C12" s="161"/>
    </row>
    <row r="13" spans="1:3" ht="15" x14ac:dyDescent="0.25">
      <c r="A13" s="83"/>
      <c r="C13" s="161" t="s">
        <v>241</v>
      </c>
    </row>
    <row r="14" spans="1:3" ht="15" x14ac:dyDescent="0.25">
      <c r="A14" s="83"/>
      <c r="C14" s="161"/>
    </row>
    <row r="15" spans="1:3" ht="15" x14ac:dyDescent="0.25">
      <c r="A15" s="83"/>
      <c r="C15" s="161"/>
    </row>
    <row r="16" spans="1:3" ht="15" x14ac:dyDescent="0.25">
      <c r="A16" s="83"/>
      <c r="C16" s="161" t="s">
        <v>238</v>
      </c>
    </row>
    <row r="17" spans="1:3" ht="15" x14ac:dyDescent="0.25">
      <c r="A17" s="83"/>
      <c r="C17" s="161"/>
    </row>
    <row r="18" spans="1:3" ht="15" x14ac:dyDescent="0.25">
      <c r="A18" s="83"/>
      <c r="C18" s="161"/>
    </row>
    <row r="19" spans="1:3" ht="15" customHeight="1" x14ac:dyDescent="0.25">
      <c r="A19" s="83"/>
      <c r="C19" s="163" t="s">
        <v>242</v>
      </c>
    </row>
    <row r="20" spans="1:3" ht="15" x14ac:dyDescent="0.25">
      <c r="A20" s="83"/>
      <c r="C20" s="164"/>
    </row>
    <row r="21" spans="1:3" ht="15" x14ac:dyDescent="0.25">
      <c r="A21" s="84"/>
      <c r="C21" s="164"/>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v>800</v>
      </c>
      <c r="B3" s="51">
        <v>9.6623999999999999</v>
      </c>
    </row>
    <row r="4" spans="1:2" x14ac:dyDescent="0.25">
      <c r="A4" s="52">
        <v>900</v>
      </c>
      <c r="B4" s="53">
        <v>12.67192900924683</v>
      </c>
    </row>
    <row r="5" spans="1:2" x14ac:dyDescent="0.25">
      <c r="A5" s="52">
        <v>1000</v>
      </c>
      <c r="B5" s="53">
        <v>15.605498718261719</v>
      </c>
    </row>
    <row r="6" spans="1:2" x14ac:dyDescent="0.25">
      <c r="A6" s="52">
        <v>1100</v>
      </c>
      <c r="B6" s="53">
        <v>18.4822854423523</v>
      </c>
    </row>
    <row r="7" spans="1:2" x14ac:dyDescent="0.25">
      <c r="A7" s="52">
        <v>1200</v>
      </c>
      <c r="B7" s="53">
        <v>21.3193685546875</v>
      </c>
    </row>
    <row r="8" spans="1:2" x14ac:dyDescent="0.25">
      <c r="A8" s="52">
        <v>1300</v>
      </c>
      <c r="B8" s="53">
        <v>24.131730486297609</v>
      </c>
    </row>
    <row r="9" spans="1:2" x14ac:dyDescent="0.25">
      <c r="A9" s="52">
        <v>1400</v>
      </c>
      <c r="B9" s="53">
        <v>26.932256726074218</v>
      </c>
    </row>
    <row r="10" spans="1:2" x14ac:dyDescent="0.25">
      <c r="A10" s="52">
        <v>1500</v>
      </c>
      <c r="B10" s="53">
        <v>29.731735820770261</v>
      </c>
    </row>
    <row r="11" spans="1:2" x14ac:dyDescent="0.25">
      <c r="A11" s="52">
        <v>1600</v>
      </c>
      <c r="B11" s="53">
        <v>32.538859375000001</v>
      </c>
    </row>
    <row r="12" spans="1:2" x14ac:dyDescent="0.25">
      <c r="A12" s="52">
        <v>1700</v>
      </c>
      <c r="B12" s="53">
        <v>35.360222051239013</v>
      </c>
    </row>
    <row r="13" spans="1:2" x14ac:dyDescent="0.25">
      <c r="A13" s="52">
        <v>1800</v>
      </c>
      <c r="B13" s="53">
        <v>38.200321569824219</v>
      </c>
    </row>
    <row r="14" spans="1:2" x14ac:dyDescent="0.25">
      <c r="A14" s="52">
        <v>1900</v>
      </c>
      <c r="B14" s="53">
        <v>41.061558708953861</v>
      </c>
    </row>
    <row r="15" spans="1:2" x14ac:dyDescent="0.25">
      <c r="A15" s="52">
        <v>2000</v>
      </c>
      <c r="B15" s="53">
        <v>43.944237304687498</v>
      </c>
    </row>
    <row r="16" spans="1:2" x14ac:dyDescent="0.25">
      <c r="A16" s="52">
        <v>2100</v>
      </c>
      <c r="B16" s="53">
        <v>46.846564250946052</v>
      </c>
    </row>
    <row r="17" spans="1:2" x14ac:dyDescent="0.25">
      <c r="A17" s="52">
        <v>2200</v>
      </c>
      <c r="B17" s="53">
        <v>49.764649499511727</v>
      </c>
    </row>
    <row r="18" spans="1:2" x14ac:dyDescent="0.25">
      <c r="A18" s="52">
        <v>2300</v>
      </c>
      <c r="B18" s="53">
        <v>52.69250606002808</v>
      </c>
    </row>
    <row r="19" spans="1:2" x14ac:dyDescent="0.25">
      <c r="A19" s="52">
        <v>2400</v>
      </c>
      <c r="B19" s="53">
        <v>55.622050000000009</v>
      </c>
    </row>
    <row r="20" spans="1:2" x14ac:dyDescent="0.25">
      <c r="A20" s="52">
        <v>2500</v>
      </c>
      <c r="B20" s="53">
        <v>58.543100444793708</v>
      </c>
    </row>
    <row r="21" spans="1:2" x14ac:dyDescent="0.25">
      <c r="A21" s="52">
        <v>2600</v>
      </c>
      <c r="B21" s="53">
        <v>61.443379577636733</v>
      </c>
    </row>
    <row r="22" spans="1:2" x14ac:dyDescent="0.25">
      <c r="A22" s="52">
        <v>2700</v>
      </c>
      <c r="B22" s="53">
        <v>64.308512639617931</v>
      </c>
    </row>
    <row r="23" spans="1:2" x14ac:dyDescent="0.25">
      <c r="A23" s="52">
        <v>2800</v>
      </c>
      <c r="B23" s="53">
        <v>67.122027929687491</v>
      </c>
    </row>
    <row r="24" spans="1:2" x14ac:dyDescent="0.25">
      <c r="A24" s="52">
        <v>2900</v>
      </c>
      <c r="B24" s="53">
        <v>69.865356804656983</v>
      </c>
    </row>
    <row r="25" spans="1:2" x14ac:dyDescent="0.25">
      <c r="A25" s="52">
        <v>3000</v>
      </c>
      <c r="B25" s="53">
        <v>72.517833679199228</v>
      </c>
    </row>
    <row r="26" spans="1:2" x14ac:dyDescent="0.25">
      <c r="A26" s="52">
        <v>3100</v>
      </c>
      <c r="B26" s="53">
        <v>75.056696025848396</v>
      </c>
    </row>
    <row r="27" spans="1:2" x14ac:dyDescent="0.25">
      <c r="A27" s="52">
        <v>3200</v>
      </c>
      <c r="B27" s="53">
        <v>77.457084375000008</v>
      </c>
    </row>
    <row r="28" spans="1:2" x14ac:dyDescent="0.25">
      <c r="A28" s="52">
        <v>3300</v>
      </c>
      <c r="B28" s="53">
        <v>79.692042314910907</v>
      </c>
    </row>
    <row r="29" spans="1:2" x14ac:dyDescent="0.25">
      <c r="A29" s="52">
        <v>3400</v>
      </c>
      <c r="B29" s="53">
        <v>81.732516491699229</v>
      </c>
    </row>
    <row r="30" spans="1:2" x14ac:dyDescent="0.25">
      <c r="A30" s="52">
        <v>3500</v>
      </c>
      <c r="B30" s="53">
        <v>83.54735660934449</v>
      </c>
    </row>
    <row r="31" spans="1:2" x14ac:dyDescent="0.25">
      <c r="A31" s="52">
        <v>3600</v>
      </c>
      <c r="B31" s="53">
        <v>85.103315429687513</v>
      </c>
    </row>
    <row r="32" spans="1:2" x14ac:dyDescent="0.25">
      <c r="A32" s="52">
        <v>3700</v>
      </c>
      <c r="B32" s="53">
        <v>86.365048772430441</v>
      </c>
    </row>
    <row r="33" spans="1:2" x14ac:dyDescent="0.25">
      <c r="A33" s="52">
        <v>3800</v>
      </c>
      <c r="B33" s="53">
        <v>87.295115515136729</v>
      </c>
    </row>
    <row r="34" spans="1:2" x14ac:dyDescent="0.25">
      <c r="A34" s="52">
        <v>3900</v>
      </c>
      <c r="B34" s="53">
        <v>87.853977593231207</v>
      </c>
    </row>
    <row r="35" spans="1:2" x14ac:dyDescent="0.25">
      <c r="A35" s="52">
        <v>4000</v>
      </c>
      <c r="B35" s="53">
        <v>88</v>
      </c>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344</v>
      </c>
      <c r="B2" s="96" t="s">
        <v>305</v>
      </c>
      <c r="C2" s="148"/>
      <c r="D2" s="18" t="s">
        <v>139</v>
      </c>
      <c r="E2" s="26" t="s">
        <v>60</v>
      </c>
      <c r="F2" s="99" t="str">
        <f>HYPERLINK("https://docs.co2mpas.io/en/latest/glossary.html#term-co2-emissions-low-wltp-h",G2)</f>
        <v>Phase low, bag values not corrected for RCB, not rounded WLTP-H test measurements</v>
      </c>
      <c r="G2" s="19" t="s">
        <v>148</v>
      </c>
    </row>
    <row r="3" spans="1:7" ht="18" x14ac:dyDescent="0.25">
      <c r="A3" s="20" t="s">
        <v>345</v>
      </c>
      <c r="B3" s="96" t="s">
        <v>306</v>
      </c>
      <c r="C3" s="148"/>
      <c r="D3" s="18" t="s">
        <v>139</v>
      </c>
      <c r="E3" s="26" t="s">
        <v>60</v>
      </c>
      <c r="F3" s="99" t="str">
        <f>HYPERLINK("https://docs.co2mpas.io/en/latest/glossary.html#term-co2-emissions-medium-wltp-h",G3)</f>
        <v>Phase medium, bag values not corrected for RCB, not rounded WLTP-H test measurements</v>
      </c>
      <c r="G3" s="19" t="s">
        <v>149</v>
      </c>
    </row>
    <row r="4" spans="1:7" ht="18" x14ac:dyDescent="0.25">
      <c r="A4" s="20" t="s">
        <v>346</v>
      </c>
      <c r="B4" s="96" t="s">
        <v>307</v>
      </c>
      <c r="C4" s="148"/>
      <c r="D4" s="18" t="s">
        <v>139</v>
      </c>
      <c r="E4" s="26" t="s">
        <v>60</v>
      </c>
      <c r="F4" s="99" t="str">
        <f>HYPERLINK("https://docs.co2mpas.io/en/latest/glossary.html#term-co2-emissions-high-wltp-h",G4)</f>
        <v>Phase high, bag values not corrected for RCB, not rounded WLTP-H test measurements</v>
      </c>
      <c r="G4" s="19" t="s">
        <v>150</v>
      </c>
    </row>
    <row r="5" spans="1:7" ht="18" x14ac:dyDescent="0.25">
      <c r="A5" s="20" t="s">
        <v>347</v>
      </c>
      <c r="B5" s="96" t="s">
        <v>308</v>
      </c>
      <c r="C5" s="148"/>
      <c r="D5" s="18" t="s">
        <v>139</v>
      </c>
      <c r="E5" s="26" t="s">
        <v>60</v>
      </c>
      <c r="F5" s="99" t="str">
        <f>HYPERLINK("https://docs.co2mpas.io/en/latest/glossary.html#term-co2-emissions-extra-high-wltp-h",G5)</f>
        <v>Phase extra high, bag values not corrected for RCB, not rounded WLTP-H test measurements</v>
      </c>
      <c r="G5" s="19" t="s">
        <v>151</v>
      </c>
    </row>
    <row r="6" spans="1:7" x14ac:dyDescent="0.25">
      <c r="A6" s="129" t="s">
        <v>309</v>
      </c>
      <c r="B6" s="96" t="s">
        <v>377</v>
      </c>
      <c r="C6" s="148"/>
      <c r="D6" s="18" t="s">
        <v>300</v>
      </c>
      <c r="E6" s="26" t="s">
        <v>60</v>
      </c>
      <c r="F6" s="99" t="str">
        <f>HYPERLINK("https://docs.co2mpas.io/en/latest/glossary.html#term-target-fuel-consumption-value-wltp-h",G6)</f>
        <v>Combined fuel consumption for WLTP-H test [l/100 km]</v>
      </c>
      <c r="G6" t="s">
        <v>302</v>
      </c>
    </row>
    <row r="7" spans="1:7" x14ac:dyDescent="0.25">
      <c r="A7" s="128" t="s">
        <v>322</v>
      </c>
      <c r="B7" s="96" t="s">
        <v>317</v>
      </c>
      <c r="C7" s="148"/>
      <c r="E7" s="26" t="s">
        <v>72</v>
      </c>
      <c r="F7" s="99" t="str">
        <f>HYPERLINK("https://docs.co2mpas.io/en/latest/glossary.html#term-rcb-correction",G7)</f>
        <v>0 = No | 1 = Yes - Correction performed?  (default: 0)</v>
      </c>
      <c r="G7" t="s">
        <v>321</v>
      </c>
    </row>
    <row r="8" spans="1:7" x14ac:dyDescent="0.25">
      <c r="A8" s="128" t="s">
        <v>323</v>
      </c>
      <c r="B8" s="96" t="s">
        <v>318</v>
      </c>
      <c r="C8" s="148"/>
      <c r="E8" s="26" t="s">
        <v>72</v>
      </c>
      <c r="F8" s="99" t="str">
        <f>HYPERLINK("https://docs.co2mpas.io/en/latest/glossary.html#term-speed-distance-correction",G8)</f>
        <v>0 = No | 1 = Yes - Correction performed?  (default: 0)</v>
      </c>
      <c r="G8" t="s">
        <v>321</v>
      </c>
    </row>
    <row r="9" spans="1:7" ht="25.5" x14ac:dyDescent="0.25">
      <c r="A9" s="129" t="s">
        <v>338</v>
      </c>
      <c r="B9" s="96" t="s">
        <v>378</v>
      </c>
      <c r="C9" s="148"/>
      <c r="D9" s="18" t="s">
        <v>139</v>
      </c>
      <c r="E9" s="26" t="s">
        <v>60</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337</v>
      </c>
    </row>
    <row r="10" spans="1:7" ht="18" x14ac:dyDescent="0.25">
      <c r="A10" s="20" t="s">
        <v>348</v>
      </c>
      <c r="B10" s="96" t="s">
        <v>310</v>
      </c>
      <c r="C10" s="148"/>
      <c r="D10" s="18" t="s">
        <v>139</v>
      </c>
      <c r="E10" s="26" t="s">
        <v>60</v>
      </c>
      <c r="F10" s="99" t="str">
        <f>HYPERLINK("https://docs.co2mpas.io/en/latest/glossary.html#term-co2-emissions-low-wltp-h",G10)</f>
        <v>Phase low, bag values not corrected for RCB, not rounded WLTP-H test measurements</v>
      </c>
      <c r="G10" s="19" t="s">
        <v>148</v>
      </c>
    </row>
    <row r="11" spans="1:7" ht="18" x14ac:dyDescent="0.25">
      <c r="A11" s="20" t="s">
        <v>349</v>
      </c>
      <c r="B11" s="96" t="s">
        <v>311</v>
      </c>
      <c r="C11" s="148"/>
      <c r="D11" s="18" t="s">
        <v>139</v>
      </c>
      <c r="E11" s="26" t="s">
        <v>60</v>
      </c>
      <c r="F11" s="99" t="str">
        <f>HYPERLINK("https://docs.co2mpas.io/en/latest/glossary.html#term-co2-emissions-medium-wltp-h",G11)</f>
        <v>Phase medium, bag values not corrected for RCB, not rounded WLTP-H test measurements</v>
      </c>
      <c r="G11" s="19" t="s">
        <v>149</v>
      </c>
    </row>
    <row r="12" spans="1:7" ht="18" x14ac:dyDescent="0.25">
      <c r="A12" s="20" t="s">
        <v>350</v>
      </c>
      <c r="B12" s="96" t="s">
        <v>312</v>
      </c>
      <c r="C12" s="148"/>
      <c r="D12" s="18" t="s">
        <v>139</v>
      </c>
      <c r="E12" s="26" t="s">
        <v>60</v>
      </c>
      <c r="F12" s="99" t="str">
        <f>HYPERLINK("https://docs.co2mpas.io/en/latest/glossary.html#term-co2-emissions-high-wltp-h",G12)</f>
        <v>Phase high, bag values not corrected for RCB, not rounded WLTP-H test measurements</v>
      </c>
      <c r="G12" s="19" t="s">
        <v>150</v>
      </c>
    </row>
    <row r="13" spans="1:7" ht="18" x14ac:dyDescent="0.25">
      <c r="A13" s="20" t="s">
        <v>351</v>
      </c>
      <c r="B13" s="96" t="s">
        <v>313</v>
      </c>
      <c r="C13" s="148"/>
      <c r="D13" s="18" t="s">
        <v>139</v>
      </c>
      <c r="E13" s="26" t="s">
        <v>60</v>
      </c>
      <c r="F13" s="99" t="str">
        <f>HYPERLINK("https://docs.co2mpas.io/en/latest/glossary.html#term-co2-emissions-extra-high-wltp-h",G13)</f>
        <v>Phase extra high, bag values not corrected for RCB, not rounded WLTP-H test measurements</v>
      </c>
      <c r="G13" s="19" t="s">
        <v>151</v>
      </c>
    </row>
    <row r="14" spans="1:7" x14ac:dyDescent="0.25">
      <c r="A14" s="129" t="s">
        <v>314</v>
      </c>
      <c r="B14" s="96" t="s">
        <v>379</v>
      </c>
      <c r="C14" s="148"/>
      <c r="D14" s="18" t="s">
        <v>300</v>
      </c>
      <c r="E14" s="26" t="s">
        <v>60</v>
      </c>
      <c r="F14" s="99" t="str">
        <f>HYPERLINK("https://docs.co2mpas.io/en/latest/glossary.html#term-target-fuel-consumption-value-wltp-h",G14)</f>
        <v>Combined fuel consumption for WLTP-H test [l/100 km]</v>
      </c>
      <c r="G14" t="s">
        <v>302</v>
      </c>
    </row>
    <row r="15" spans="1:7" x14ac:dyDescent="0.25">
      <c r="A15" s="128" t="s">
        <v>324</v>
      </c>
      <c r="B15" s="96" t="s">
        <v>319</v>
      </c>
      <c r="C15" s="148"/>
      <c r="E15" s="26" t="s">
        <v>72</v>
      </c>
      <c r="F15" s="99" t="str">
        <f>HYPERLINK("https://docs.co2mpas.io/en/latest/glossary.html#term-rcb-correction",G15)</f>
        <v>0 = No | 1 = Yes - Correction performed?  (default: 0)</v>
      </c>
      <c r="G15" t="s">
        <v>321</v>
      </c>
    </row>
    <row r="16" spans="1:7" x14ac:dyDescent="0.25">
      <c r="A16" s="128" t="s">
        <v>325</v>
      </c>
      <c r="B16" s="96" t="s">
        <v>320</v>
      </c>
      <c r="C16" s="148"/>
      <c r="E16" s="26" t="s">
        <v>72</v>
      </c>
      <c r="F16" s="99" t="str">
        <f>HYPERLINK("https://docs.co2mpas.io/en/latest/glossary.html#term-speed-distance-correction",G16)</f>
        <v>0 = No | 1 = Yes - Correction performed?  (default: 0)</v>
      </c>
      <c r="G16" t="s">
        <v>321</v>
      </c>
    </row>
    <row r="17" spans="1:8" ht="25.5" x14ac:dyDescent="0.25">
      <c r="A17" s="129" t="s">
        <v>339</v>
      </c>
      <c r="B17" s="96" t="s">
        <v>380</v>
      </c>
      <c r="C17" s="148"/>
      <c r="D17" s="18" t="s">
        <v>139</v>
      </c>
      <c r="E17" s="26" t="s">
        <v>60</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352</v>
      </c>
      <c r="B2" s="96" t="s">
        <v>305</v>
      </c>
      <c r="C2" s="148"/>
      <c r="D2" s="18" t="s">
        <v>139</v>
      </c>
      <c r="E2" s="26" t="s">
        <v>60</v>
      </c>
      <c r="F2" s="99" t="str">
        <f>HYPERLINK("https://docs.co2mpas.io/en/latest/glossary.html#term-co2-emissions-low-wltp-l",G2)</f>
        <v>Phase low, bag values not corrected for RCB, not rounded WLTP-L test measurements</v>
      </c>
      <c r="G2" s="19" t="s">
        <v>144</v>
      </c>
    </row>
    <row r="3" spans="1:7" ht="18" x14ac:dyDescent="0.25">
      <c r="A3" s="20" t="s">
        <v>353</v>
      </c>
      <c r="B3" s="96" t="s">
        <v>306</v>
      </c>
      <c r="C3" s="148"/>
      <c r="D3" s="18" t="s">
        <v>139</v>
      </c>
      <c r="E3" s="26" t="s">
        <v>60</v>
      </c>
      <c r="F3" s="99" t="str">
        <f>HYPERLINK("https://docs.co2mpas.io/en/latest/glossary.html#term-co2-emissions-medium-wltp-l",G3)</f>
        <v>Phase medium, bag values not corrected for RCB, not rounded WLTP-L test measurements</v>
      </c>
      <c r="G3" s="19" t="s">
        <v>145</v>
      </c>
    </row>
    <row r="4" spans="1:7" ht="18" x14ac:dyDescent="0.25">
      <c r="A4" s="20" t="s">
        <v>354</v>
      </c>
      <c r="B4" s="96" t="s">
        <v>307</v>
      </c>
      <c r="C4" s="148"/>
      <c r="D4" s="18" t="s">
        <v>139</v>
      </c>
      <c r="E4" s="26" t="s">
        <v>60</v>
      </c>
      <c r="F4" s="99" t="str">
        <f>HYPERLINK("https://docs.co2mpas.io/en/latest/glossary.html#term-co2-emissions-high-wltp-l",G4)</f>
        <v>Phase high, bag values not corrected for RCB, not rounded WLTP-L test measurements</v>
      </c>
      <c r="G4" s="19" t="s">
        <v>146</v>
      </c>
    </row>
    <row r="5" spans="1:7" ht="18" x14ac:dyDescent="0.25">
      <c r="A5" s="20" t="s">
        <v>355</v>
      </c>
      <c r="B5" s="96" t="s">
        <v>308</v>
      </c>
      <c r="C5" s="148"/>
      <c r="D5" s="18" t="s">
        <v>139</v>
      </c>
      <c r="E5" s="26" t="s">
        <v>60</v>
      </c>
      <c r="F5" s="99" t="str">
        <f>HYPERLINK("https://docs.co2mpas.io/en/latest/glossary.html#term-co2-emissions-extra-high-wltp-l",G5)</f>
        <v>Phase extra high, bag values not corrected for RCB, not rounded WLTP-L test measurements</v>
      </c>
      <c r="G5" s="19" t="s">
        <v>147</v>
      </c>
    </row>
    <row r="6" spans="1:7" x14ac:dyDescent="0.25">
      <c r="A6" s="129" t="s">
        <v>315</v>
      </c>
      <c r="B6" s="96" t="s">
        <v>377</v>
      </c>
      <c r="C6" s="148"/>
      <c r="D6" s="18" t="s">
        <v>300</v>
      </c>
      <c r="E6" s="26" t="s">
        <v>60</v>
      </c>
      <c r="F6" s="99" t="str">
        <f>HYPERLINK("https://docs.co2mpas.io/en/latest/glossary.html#term-target-fuel-consumption-value-wltp-l",G6)</f>
        <v>Combined fuel consumption for WLTP-L test [l/100 km]</v>
      </c>
      <c r="G6" t="s">
        <v>301</v>
      </c>
    </row>
    <row r="7" spans="1:7" x14ac:dyDescent="0.25">
      <c r="A7" s="128" t="s">
        <v>326</v>
      </c>
      <c r="B7" s="96" t="s">
        <v>317</v>
      </c>
      <c r="C7" s="148"/>
      <c r="E7" s="26" t="s">
        <v>72</v>
      </c>
      <c r="F7" s="99" t="str">
        <f>HYPERLINK("https://docs.co2mpas.io/en/latest/glossary.html#term-rcb-correction",G7)</f>
        <v>0 = No | 1 = Yes - Correction performed?  (default: 0)</v>
      </c>
      <c r="G7" t="s">
        <v>321</v>
      </c>
    </row>
    <row r="8" spans="1:7" x14ac:dyDescent="0.25">
      <c r="A8" s="128" t="s">
        <v>327</v>
      </c>
      <c r="B8" s="96" t="s">
        <v>318</v>
      </c>
      <c r="C8" s="148"/>
      <c r="E8" s="26" t="s">
        <v>72</v>
      </c>
      <c r="F8" s="99" t="str">
        <f>HYPERLINK("https://docs.co2mpas.io/en/latest/glossary.html#term-speed-distance-correction",G8)</f>
        <v>0 = No | 1 = Yes - Correction performed?  (default: 0)</v>
      </c>
      <c r="G8" t="s">
        <v>321</v>
      </c>
    </row>
    <row r="9" spans="1:7" ht="25.5" x14ac:dyDescent="0.25">
      <c r="A9" s="129" t="s">
        <v>340</v>
      </c>
      <c r="B9" s="96" t="s">
        <v>378</v>
      </c>
      <c r="C9" s="148"/>
      <c r="D9" s="18" t="s">
        <v>139</v>
      </c>
      <c r="E9" s="26" t="s">
        <v>60</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337</v>
      </c>
    </row>
    <row r="10" spans="1:7" ht="18" x14ac:dyDescent="0.25">
      <c r="A10" s="20" t="s">
        <v>356</v>
      </c>
      <c r="B10" s="96" t="s">
        <v>310</v>
      </c>
      <c r="C10" s="148"/>
      <c r="D10" s="18" t="s">
        <v>139</v>
      </c>
      <c r="E10" s="26" t="s">
        <v>60</v>
      </c>
      <c r="F10" s="99" t="str">
        <f>HYPERLINK("https://docs.co2mpas.io/en/latest/glossary.html#term-co2-emissions-low-wltp-l",G10)</f>
        <v>Phase low, bag values not corrected for RCB, not rounded WLTP-L test measurements</v>
      </c>
      <c r="G10" s="19" t="s">
        <v>144</v>
      </c>
    </row>
    <row r="11" spans="1:7" ht="18" x14ac:dyDescent="0.25">
      <c r="A11" s="20" t="s">
        <v>357</v>
      </c>
      <c r="B11" s="96" t="s">
        <v>311</v>
      </c>
      <c r="C11" s="148"/>
      <c r="D11" s="18" t="s">
        <v>139</v>
      </c>
      <c r="E11" s="26" t="s">
        <v>60</v>
      </c>
      <c r="F11" s="99" t="str">
        <f>HYPERLINK("https://docs.co2mpas.io/en/latest/glossary.html#term-co2-emissions-medium-wltp-l",G11)</f>
        <v>Phase medium, bag values not corrected for RCB, not rounded WLTP-L test measurements</v>
      </c>
      <c r="G11" s="19" t="s">
        <v>145</v>
      </c>
    </row>
    <row r="12" spans="1:7" ht="18" x14ac:dyDescent="0.25">
      <c r="A12" s="20" t="s">
        <v>358</v>
      </c>
      <c r="B12" s="96" t="s">
        <v>312</v>
      </c>
      <c r="C12" s="148"/>
      <c r="D12" s="18" t="s">
        <v>139</v>
      </c>
      <c r="E12" s="26" t="s">
        <v>60</v>
      </c>
      <c r="F12" s="99" t="str">
        <f>HYPERLINK("https://docs.co2mpas.io/en/latest/glossary.html#term-co2-emissions-high-wltp-l",G12)</f>
        <v>Phase high, bag values not corrected for RCB, not rounded WLTP-L test measurements</v>
      </c>
      <c r="G12" s="19" t="s">
        <v>146</v>
      </c>
    </row>
    <row r="13" spans="1:7" ht="18" x14ac:dyDescent="0.25">
      <c r="A13" s="20" t="s">
        <v>359</v>
      </c>
      <c r="B13" s="96" t="s">
        <v>313</v>
      </c>
      <c r="C13" s="148"/>
      <c r="D13" s="18" t="s">
        <v>139</v>
      </c>
      <c r="E13" s="26" t="s">
        <v>60</v>
      </c>
      <c r="F13" s="99" t="str">
        <f>HYPERLINK("https://docs.co2mpas.io/en/latest/glossary.html#term-co2-emissions-extra-high-wltp-l",G13)</f>
        <v>Phase extra high, bag values not corrected for RCB, not rounded WLTP-L test measurements</v>
      </c>
      <c r="G13" s="19" t="s">
        <v>147</v>
      </c>
    </row>
    <row r="14" spans="1:7" x14ac:dyDescent="0.25">
      <c r="A14" s="129" t="s">
        <v>316</v>
      </c>
      <c r="B14" s="96" t="s">
        <v>379</v>
      </c>
      <c r="C14" s="148"/>
      <c r="D14" s="18" t="s">
        <v>300</v>
      </c>
      <c r="E14" s="26" t="s">
        <v>60</v>
      </c>
      <c r="F14" s="99" t="str">
        <f>HYPERLINK("https://docs.co2mpas.io/en/latest/glossary.html#term-target-fuel-consumption-value-wltp-l",G14)</f>
        <v>Combined fuel consumption for WLTP-L test [l/100 km]</v>
      </c>
      <c r="G14" t="s">
        <v>301</v>
      </c>
    </row>
    <row r="15" spans="1:7" x14ac:dyDescent="0.25">
      <c r="A15" s="128" t="s">
        <v>328</v>
      </c>
      <c r="B15" s="96" t="s">
        <v>319</v>
      </c>
      <c r="C15" s="148"/>
      <c r="E15" s="26" t="s">
        <v>72</v>
      </c>
      <c r="F15" s="99" t="str">
        <f>HYPERLINK("https://docs.co2mpas.io/en/latest/glossary.html#term-rcb-correction",G15)</f>
        <v>0 = No | 1 = Yes - Correction performed?  (default: 0)</v>
      </c>
      <c r="G15" t="s">
        <v>321</v>
      </c>
    </row>
    <row r="16" spans="1:7" x14ac:dyDescent="0.25">
      <c r="A16" s="128" t="s">
        <v>329</v>
      </c>
      <c r="B16" s="96" t="s">
        <v>320</v>
      </c>
      <c r="C16" s="148"/>
      <c r="E16" s="26" t="s">
        <v>72</v>
      </c>
      <c r="F16" s="99" t="str">
        <f>HYPERLINK("https://docs.co2mpas.io/en/latest/glossary.html#term-speed-distance-correction",G16)</f>
        <v>0 = No | 1 = Yes - Correction performed?  (default: 0)</v>
      </c>
      <c r="G16" t="s">
        <v>321</v>
      </c>
    </row>
    <row r="17" spans="1:8" ht="25.5" x14ac:dyDescent="0.25">
      <c r="A17" s="129" t="s">
        <v>341</v>
      </c>
      <c r="B17" s="96" t="s">
        <v>380</v>
      </c>
      <c r="C17" s="148"/>
      <c r="D17" s="18" t="s">
        <v>139</v>
      </c>
      <c r="E17" s="26" t="s">
        <v>60</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2018-12-11T18:03:54Z</dcterms:modified>
</cp:coreProperties>
</file>